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drawings/drawing1.xml" ContentType="application/vnd.openxmlformats-officedocument.drawing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325" yWindow="240" windowWidth="9630" windowHeight="11940" activeTab="0"/>
  </bookViews>
  <sheets>
    <sheet name="22-1 学校総覧 " sheetId="1" r:id="rId1"/>
    <sheet name="22-2 市郡別幼稚園一覧" sheetId="2" r:id="rId2"/>
    <sheet name="22-3 市町村別小学校一覧" sheetId="3" r:id="rId3"/>
    <sheet name="22-4 市町村別中学校一覧" sheetId="4" r:id="rId4"/>
    <sheet name="22-5 市郡別高等学校一覧" sheetId="5" r:id="rId5"/>
    <sheet name="22-6 特別支援学校一覧" sheetId="6" r:id="rId6"/>
    <sheet name="22-7 不就学学齢児童・生徒数" sheetId="7" r:id="rId7"/>
    <sheet name="22-8 各種学校生徒数" sheetId="8" r:id="rId8"/>
    <sheet name="22-9 専修学校生徒数" sheetId="9" r:id="rId9"/>
    <sheet name="22-10 卒業後の状況（1）状況別卒業者数（中学校、特別支" sheetId="10" r:id="rId10"/>
    <sheet name="（2）状況別卒業者（大学・短期大学）" sheetId="11" r:id="rId11"/>
    <sheet name="（3）高等学校等への進学状況" sheetId="12" r:id="rId12"/>
    <sheet name="（4）大学・短期大学等への進学状況" sheetId="13" r:id="rId13"/>
    <sheet name="（5）産業別就職者数" sheetId="14" r:id="rId14"/>
    <sheet name="（6）職業別就職者数" sheetId="15" r:id="rId15"/>
    <sheet name="22-11 学校施設状況（1）幼稚園（公立）" sheetId="16" r:id="rId16"/>
    <sheet name="（2）小学校（公立）" sheetId="17" r:id="rId17"/>
    <sheet name="（3）中学校（公立）" sheetId="18" r:id="rId18"/>
    <sheet name="（4）高等学校、特別支援学校（公立）" sheetId="19" r:id="rId19"/>
    <sheet name="22-12 図書館・分類別蔵書冊数" sheetId="20" r:id="rId20"/>
    <sheet name="22-13 図書館・分類別利用冊数" sheetId="21" r:id="rId21"/>
    <sheet name="22-14 図書館別図書利用状況" sheetId="22" r:id="rId22"/>
    <sheet name="22-15 図書館別、開館日数及び一般・学生・児童別利用人員" sheetId="23" r:id="rId23"/>
    <sheet name="22-16 市郡別宗教法人数" sheetId="24" r:id="rId24"/>
    <sheet name="22-17 公民館数" sheetId="25" r:id="rId25"/>
    <sheet name="22-18 国・県指定文化財件数" sheetId="26" r:id="rId26"/>
    <sheet name="22-19 都道府県別日刊紙の発行部数と普及度" sheetId="27" r:id="rId27"/>
    <sheet name="22-20 市町村別テレビ受信契約数" sheetId="28" r:id="rId28"/>
    <sheet name="Sheet19" sheetId="29" r:id="rId29"/>
  </sheets>
  <definedNames>
    <definedName name="_xlnm.Print_Area" localSheetId="0">'22-1 学校総覧 '!$A$1:$R$46</definedName>
  </definedNames>
  <calcPr fullCalcOnLoad="1"/>
</workbook>
</file>

<file path=xl/comments10.xml><?xml version="1.0" encoding="utf-8"?>
<comments xmlns="http://schemas.openxmlformats.org/spreadsheetml/2006/main">
  <authors>
    <author>星野 恵美８７</author>
  </authors>
  <commentList>
    <comment ref="H10" authorId="0">
      <text>
        <r>
          <rPr>
            <b/>
            <sz val="9"/>
            <rFont val="ＭＳ Ｐゴシック"/>
            <family val="3"/>
          </rPr>
          <t>最終集計表(951)の計のシートから転記</t>
        </r>
      </text>
    </comment>
    <comment ref="N10" authorId="0">
      <text>
        <r>
          <rPr>
            <b/>
            <sz val="9"/>
            <rFont val="ＭＳ Ｐゴシック"/>
            <family val="3"/>
          </rPr>
          <t>最終集計表(973)の市町村別大学・短期大学等への進学者数から転記</t>
        </r>
      </text>
    </comment>
  </commentList>
</comments>
</file>

<file path=xl/comments2.xml><?xml version="1.0" encoding="utf-8"?>
<comments xmlns="http://schemas.openxmlformats.org/spreadsheetml/2006/main">
  <authors>
    <author>星野 恵美８７</author>
  </authors>
  <commentList>
    <comment ref="G11" authorId="0">
      <text>
        <r>
          <rPr>
            <b/>
            <sz val="9"/>
            <rFont val="ＭＳ Ｐゴシック"/>
            <family val="3"/>
          </rPr>
          <t>最終集計表(005)</t>
        </r>
      </text>
    </comment>
  </commentList>
</comments>
</file>

<file path=xl/comments21.xml><?xml version="1.0" encoding="utf-8"?>
<comments xmlns="http://schemas.openxmlformats.org/spreadsheetml/2006/main">
  <authors>
    <author>FJ-USER</author>
  </authors>
  <commentList>
    <comment ref="Q3" authorId="0">
      <text>
        <r>
          <rPr>
            <b/>
            <sz val="9"/>
            <rFont val="ＭＳ Ｐゴシック"/>
            <family val="3"/>
          </rPr>
          <t>児童＋紙芝居</t>
        </r>
        <r>
          <rPr>
            <sz val="9"/>
            <rFont val="ＭＳ Ｐゴシック"/>
            <family val="3"/>
          </rPr>
          <t xml:space="preserve">
</t>
        </r>
      </text>
    </comment>
    <comment ref="S3" authorId="0">
      <text>
        <r>
          <rPr>
            <b/>
            <sz val="9"/>
            <rFont val="ＭＳ Ｐゴシック"/>
            <family val="3"/>
          </rPr>
          <t>雑誌等＋その他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矢澤 悟０８</author>
    <author>星野 恵美８７</author>
  </authors>
  <commentList>
    <comment ref="D6" authorId="0">
      <text>
        <r>
          <rPr>
            <b/>
            <sz val="9"/>
            <rFont val="ＭＳ Ｐゴシック"/>
            <family val="3"/>
          </rPr>
          <t>26</t>
        </r>
      </text>
    </comment>
    <comment ref="D7" authorId="1">
      <text>
        <r>
          <rPr>
            <b/>
            <sz val="9"/>
            <rFont val="ＭＳ Ｐゴシック"/>
            <family val="3"/>
          </rPr>
          <t>最終集計表(452)／計は市町村別学校数の計と一致しないこともある。</t>
        </r>
      </text>
    </comment>
  </commentList>
</comments>
</file>

<file path=xl/sharedStrings.xml><?xml version="1.0" encoding="utf-8"?>
<sst xmlns="http://schemas.openxmlformats.org/spreadsheetml/2006/main" count="3734" uniqueCount="648">
  <si>
    <t>区分</t>
  </si>
  <si>
    <t>学校（園）数</t>
  </si>
  <si>
    <t>学級数</t>
  </si>
  <si>
    <t>教員数（本務者）</t>
  </si>
  <si>
    <t>兼務
教員数</t>
  </si>
  <si>
    <t>本校</t>
  </si>
  <si>
    <t>分校</t>
  </si>
  <si>
    <t>男</t>
  </si>
  <si>
    <t>女</t>
  </si>
  <si>
    <t>人</t>
  </si>
  <si>
    <t>幼稚園</t>
  </si>
  <si>
    <t>国立</t>
  </si>
  <si>
    <t>公立</t>
  </si>
  <si>
    <t>私立</t>
  </si>
  <si>
    <t>小学校</t>
  </si>
  <si>
    <t>中学校</t>
  </si>
  <si>
    <t>高等学校</t>
  </si>
  <si>
    <t>中等教育学校</t>
  </si>
  <si>
    <t>各種学校</t>
  </si>
  <si>
    <t>専修学校</t>
  </si>
  <si>
    <t>大学</t>
  </si>
  <si>
    <t>短期大学</t>
  </si>
  <si>
    <t>国立高等専門学校</t>
  </si>
  <si>
    <t>…</t>
  </si>
  <si>
    <t>職員数（本務者）</t>
  </si>
  <si>
    <t>計</t>
  </si>
  <si>
    <t>特別支援学校</t>
  </si>
  <si>
    <t>…</t>
  </si>
  <si>
    <t>-</t>
  </si>
  <si>
    <t>-</t>
  </si>
  <si>
    <t>園児・児童・生徒・学生数</t>
  </si>
  <si>
    <t>-</t>
  </si>
  <si>
    <t>２２－１ 学校総覧 （平成26年5月1日）</t>
  </si>
  <si>
    <t>資料：文部科学省「平成26年度学校基本調査報告書」県統計課「平成26年度学校基本調査」</t>
  </si>
  <si>
    <t>２２－２ 市郡別幼稚園一覧 （平成26年5月1日）</t>
  </si>
  <si>
    <t>園数</t>
  </si>
  <si>
    <t>在園者数</t>
  </si>
  <si>
    <t>教　員　数（本務者）</t>
  </si>
  <si>
    <t>総数</t>
  </si>
  <si>
    <t>３歳児</t>
  </si>
  <si>
    <t>４歳児</t>
  </si>
  <si>
    <t>５歳児</t>
  </si>
  <si>
    <t>平成25年度</t>
  </si>
  <si>
    <t>207(1)</t>
  </si>
  <si>
    <t>平成26年度</t>
  </si>
  <si>
    <t>205(1)</t>
  </si>
  <si>
    <t>市部計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</si>
  <si>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</si>
  <si>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</si>
  <si>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</si>
  <si>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</si>
  <si>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</si>
  <si>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</si>
  <si>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</si>
  <si>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</si>
  <si>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</si>
  <si>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</si>
  <si>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</si>
  <si>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みどり市</t>
  </si>
  <si>
    <t>郡部計</t>
  </si>
  <si>
    <t>42(1)</t>
  </si>
  <si>
    <t>北群馬郡</t>
  </si>
  <si>
    <t>多野郡</t>
  </si>
  <si>
    <t>甘楽郡</t>
  </si>
  <si>
    <t>吾妻郡</t>
  </si>
  <si>
    <t>利根郡</t>
  </si>
  <si>
    <t>6(1)</t>
  </si>
  <si>
    <t>佐波郡</t>
  </si>
  <si>
    <t>邑楽郡</t>
  </si>
  <si>
    <t>資料：県統計課「平成26年度学校基本調査」</t>
  </si>
  <si>
    <t>注）園数欄の（）は分園を示した内数である。</t>
  </si>
  <si>
    <t>２２－３ 市町村別小学校一覧 (平成26年5月1日)</t>
  </si>
  <si>
    <t>学校数</t>
  </si>
  <si>
    <t>職員数
（本務者）</t>
  </si>
  <si>
    <t>児童数</t>
  </si>
  <si>
    <t>１学年</t>
  </si>
  <si>
    <t>２学年</t>
  </si>
  <si>
    <t>３学年</t>
  </si>
  <si>
    <t>４学年</t>
  </si>
  <si>
    <t>５学年</t>
  </si>
  <si>
    <t>６学年</t>
  </si>
  <si>
    <t>外国人</t>
  </si>
  <si>
    <t>単式</t>
  </si>
  <si>
    <t>複式</t>
  </si>
  <si>
    <t>特別
支援
学級</t>
  </si>
  <si>
    <t>児童数</t>
  </si>
  <si>
    <t>－</t>
  </si>
  <si>
    <t>榛東村</t>
  </si>
  <si>
    <t>吉岡町</t>
  </si>
  <si>
    <t>上野村</t>
  </si>
  <si>
    <t>神流町</t>
  </si>
  <si>
    <t>下仁田町</t>
  </si>
  <si>
    <t>南牧村</t>
  </si>
  <si>
    <t>甘楽町</t>
  </si>
  <si>
    <t>中之条町</t>
  </si>
  <si>
    <t>長野原町</t>
  </si>
  <si>
    <t>嬬恋村</t>
  </si>
  <si>
    <t>草津町</t>
  </si>
  <si>
    <t>高山村</t>
  </si>
  <si>
    <t>東吾妻町</t>
  </si>
  <si>
    <t>片品村</t>
  </si>
  <si>
    <t>川場村</t>
  </si>
  <si>
    <t>昭和村</t>
  </si>
  <si>
    <t>みなかみ町</t>
  </si>
  <si>
    <t>玉村町</t>
  </si>
  <si>
    <t>板倉町</t>
  </si>
  <si>
    <t>明和町</t>
  </si>
  <si>
    <t>千代田町</t>
  </si>
  <si>
    <t>大泉町</t>
  </si>
  <si>
    <t>邑楽町</t>
  </si>
  <si>
    <t xml:space="preserve"> </t>
  </si>
  <si>
    <t>２２－４ 市町村別中学校一覧 （平成26年5月1日）</t>
  </si>
  <si>
    <t>教員数（本務者）</t>
  </si>
  <si>
    <t>生徒数</t>
  </si>
  <si>
    <t>生徒数</t>
  </si>
  <si>
    <t>前橋市</t>
  </si>
  <si>
    <t>桐生市</t>
  </si>
  <si>
    <t>安中市</t>
  </si>
  <si>
    <t>２２－５ 市郡別高等学校一覧 (平成26年5月1日)</t>
  </si>
  <si>
    <t>職員数　　（本務者）</t>
  </si>
  <si>
    <t>本　　　　　　　　　　　　　　　　　科</t>
  </si>
  <si>
    <t>専攻科</t>
  </si>
  <si>
    <t>総数</t>
  </si>
  <si>
    <t>男</t>
  </si>
  <si>
    <t>女</t>
  </si>
  <si>
    <t>人</t>
  </si>
  <si>
    <t>前 橋 市</t>
  </si>
  <si>
    <t>高 崎 市</t>
  </si>
  <si>
    <t>桐 生 市</t>
  </si>
  <si>
    <t>伊勢崎市</t>
  </si>
  <si>
    <t>太 田 市</t>
  </si>
  <si>
    <t>沼 田 市</t>
  </si>
  <si>
    <t>館 林 市</t>
  </si>
  <si>
    <t>渋 川 市</t>
  </si>
  <si>
    <t>藤 岡 市</t>
  </si>
  <si>
    <t>富 岡 市</t>
  </si>
  <si>
    <t>安 中 市</t>
  </si>
  <si>
    <t>みどり市</t>
  </si>
  <si>
    <t>郡部計</t>
  </si>
  <si>
    <t>榛 東 村</t>
  </si>
  <si>
    <t>吉 岡 町</t>
  </si>
  <si>
    <t>上 野 村</t>
  </si>
  <si>
    <r>
      <t>神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流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町</t>
    </r>
  </si>
  <si>
    <t>下仁田町</t>
  </si>
  <si>
    <t>南 牧 村</t>
  </si>
  <si>
    <t>甘 楽 町</t>
  </si>
  <si>
    <t>中之条町</t>
  </si>
  <si>
    <t>長野原町</t>
  </si>
  <si>
    <t>嬬 恋 村</t>
  </si>
  <si>
    <t>草 津 町</t>
  </si>
  <si>
    <t>高 山 村</t>
  </si>
  <si>
    <t>東吾妻町</t>
  </si>
  <si>
    <t>片 品 村</t>
  </si>
  <si>
    <t>川 場 村</t>
  </si>
  <si>
    <t>昭 和 村</t>
  </si>
  <si>
    <t>みなかみ町</t>
  </si>
  <si>
    <t>玉 村 町</t>
  </si>
  <si>
    <t>板 倉 町</t>
  </si>
  <si>
    <r>
      <t>明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和</t>
    </r>
    <r>
      <rPr>
        <sz val="11"/>
        <rFont val="Century Gothic"/>
        <family val="2"/>
      </rPr>
      <t xml:space="preserve"> </t>
    </r>
    <r>
      <rPr>
        <sz val="11"/>
        <rFont val="ＭＳ ゴシック"/>
        <family val="3"/>
      </rPr>
      <t>町</t>
    </r>
  </si>
  <si>
    <t>千代田町</t>
  </si>
  <si>
    <t>大 泉 町</t>
  </si>
  <si>
    <t>邑 楽 町</t>
  </si>
  <si>
    <t>２２－６ 特別支援学校一覧 (平成26年5月1日)</t>
  </si>
  <si>
    <t>在学者数</t>
  </si>
  <si>
    <t>教員数
（本務者）</t>
  </si>
  <si>
    <t>職員数
（本務者）</t>
  </si>
  <si>
    <t>幼稚部</t>
  </si>
  <si>
    <t>小学部</t>
  </si>
  <si>
    <t>中学部</t>
  </si>
  <si>
    <t>高等部本科</t>
  </si>
  <si>
    <t>高等部専攻科</t>
  </si>
  <si>
    <t>２２－７ 不就学学齢児童・生徒数 (平成26年5月1日)</t>
  </si>
  <si>
    <t>学齢児童</t>
  </si>
  <si>
    <t>学齢生徒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</si>
  <si>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</si>
  <si>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</si>
  <si>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</si>
  <si>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</si>
  <si>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</si>
  <si>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</si>
  <si>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</si>
  <si>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</si>
  <si>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</si>
  <si>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就学免除者</t>
  </si>
  <si>
    <t>病弱・発育不完全</t>
  </si>
  <si>
    <t>児童自立支援施設又は少年院にいるため</t>
  </si>
  <si>
    <t>重国籍のため</t>
  </si>
  <si>
    <t>その他</t>
  </si>
  <si>
    <t>就学猶予者</t>
  </si>
  <si>
    <t>一年以上居所不明者</t>
  </si>
  <si>
    <t>平成25年度間の死亡者</t>
  </si>
  <si>
    <t>２２－８ 各種学校生徒数 (平成26年5月1日)</t>
  </si>
  <si>
    <t>学校数</t>
  </si>
  <si>
    <t>修業年限一年未満の課程</t>
  </si>
  <si>
    <t>修業年限一年以上の課程</t>
  </si>
  <si>
    <t>総数の内昼の課程</t>
  </si>
  <si>
    <t>総数の内高卒以上を入学資格とする課程</t>
  </si>
  <si>
    <t>医療関係計</t>
  </si>
  <si>
    <t>看護</t>
  </si>
  <si>
    <t>准看護</t>
  </si>
  <si>
    <t>診療放射線</t>
  </si>
  <si>
    <t>教育・社会福祉計</t>
  </si>
  <si>
    <t>保育士養成</t>
  </si>
  <si>
    <t>商業実務関係計</t>
  </si>
  <si>
    <t>経理・簿記</t>
  </si>
  <si>
    <t>服飾・家政関係計</t>
  </si>
  <si>
    <t>和洋裁</t>
  </si>
  <si>
    <t>料理</t>
  </si>
  <si>
    <t>編物・手芸</t>
  </si>
  <si>
    <t>その他各種学校にある課程計</t>
  </si>
  <si>
    <t>予備校</t>
  </si>
  <si>
    <t>学習・補習</t>
  </si>
  <si>
    <t>外国人学校</t>
  </si>
  <si>
    <t>注）学校数は課程を持つ学校の延数で、実数ではない。</t>
  </si>
  <si>
    <t>２２－９ 専修学校生徒数 (平成26年5月1日)</t>
  </si>
  <si>
    <t>昼間</t>
  </si>
  <si>
    <t>工業関係計</t>
  </si>
  <si>
    <t>自動車整備</t>
  </si>
  <si>
    <t>土木・建築</t>
  </si>
  <si>
    <t>情報処理</t>
  </si>
  <si>
    <t>その他(上記以外)</t>
  </si>
  <si>
    <t>農業関係計</t>
  </si>
  <si>
    <t>農業</t>
  </si>
  <si>
    <t>その他</t>
  </si>
  <si>
    <t xml:space="preserve"> </t>
  </si>
  <si>
    <t>歯科衛生</t>
  </si>
  <si>
    <t>理学・作業療法</t>
  </si>
  <si>
    <t>その他（上記以外）</t>
  </si>
  <si>
    <t>衛生関係計</t>
  </si>
  <si>
    <t>栄養</t>
  </si>
  <si>
    <t>調理</t>
  </si>
  <si>
    <t>理容</t>
  </si>
  <si>
    <t>美容</t>
  </si>
  <si>
    <t>その他（上記以外）</t>
  </si>
  <si>
    <t>教育社会福祉計</t>
  </si>
  <si>
    <t>教員養成</t>
  </si>
  <si>
    <t>介護福祉</t>
  </si>
  <si>
    <t>社会福祉</t>
  </si>
  <si>
    <t>商業</t>
  </si>
  <si>
    <t>秘書</t>
  </si>
  <si>
    <t>経営</t>
  </si>
  <si>
    <t>服飾家政関係計</t>
  </si>
  <si>
    <t>家政</t>
  </si>
  <si>
    <t>文化教養関係計</t>
  </si>
  <si>
    <t>美術</t>
  </si>
  <si>
    <t>デザイン</t>
  </si>
  <si>
    <t>外国語</t>
  </si>
  <si>
    <t>受験・補習</t>
  </si>
  <si>
    <t>動物</t>
  </si>
  <si>
    <t>法律行政</t>
  </si>
  <si>
    <t>注）学校数は区分欄の学科をもっている学校の数で延数である。</t>
  </si>
  <si>
    <t>２２－１０ 卒業後の状況 (平成26年3月卒業者について、平成26年5月1日現在)</t>
  </si>
  <si>
    <t xml:space="preserve"> (1）状況別卒業者数（中学校、特別支援学校中学部、高等学校、特別支援学校高等部）</t>
  </si>
  <si>
    <t>特別支援学校中学部</t>
  </si>
  <si>
    <t>高等学校</t>
  </si>
  <si>
    <t>特別支援学校高等部</t>
  </si>
  <si>
    <t>平成25年3月</t>
  </si>
  <si>
    <t>平成26年3月</t>
  </si>
  <si>
    <t>（Ａ＋Ｂ＋Ｃ＋Ｄ＋Ｅ＋Ｆ＋Ｇ＋Ｈ）</t>
  </si>
  <si>
    <t>Ａ進学者</t>
  </si>
  <si>
    <t>大学学部</t>
  </si>
  <si>
    <t>短期大学本科</t>
  </si>
  <si>
    <t>-</t>
  </si>
  <si>
    <t>大学・短期大学通信教育部</t>
  </si>
  <si>
    <t>大学・短期大学の別科</t>
  </si>
  <si>
    <t>高等学校専攻科</t>
  </si>
  <si>
    <t>特別支援学校高等部専攻科</t>
  </si>
  <si>
    <t>高等学校本科</t>
  </si>
  <si>
    <t>中等後期本科</t>
  </si>
  <si>
    <t>高等学校別科</t>
  </si>
  <si>
    <t>高等専門学校</t>
  </si>
  <si>
    <t>特別支援学校高等部本科</t>
  </si>
  <si>
    <t>特別支援学校高等部別科</t>
  </si>
  <si>
    <t>高等学校本科通信制</t>
  </si>
  <si>
    <t>Ｂ</t>
  </si>
  <si>
    <t>専修学校（高等課程又は専門課程）進学者</t>
  </si>
  <si>
    <t>Ｃ</t>
  </si>
  <si>
    <t>専修学校（一般課程）等又は各種学校入学者</t>
  </si>
  <si>
    <t>Ｄ</t>
  </si>
  <si>
    <t>公共職業能力開発施設等入学者</t>
  </si>
  <si>
    <t>Ｅ</t>
  </si>
  <si>
    <t>就　職　者（上記Ａ,Ｂ,Ｃ,Ｄを除く）</t>
  </si>
  <si>
    <t>Ｆ</t>
  </si>
  <si>
    <t>一時的な仕事に就いた者</t>
  </si>
  <si>
    <t>Ｇ</t>
  </si>
  <si>
    <t>上記以外の者</t>
  </si>
  <si>
    <t>Ｈ</t>
  </si>
  <si>
    <t>不詳・死亡</t>
  </si>
  <si>
    <t>-</t>
  </si>
  <si>
    <t>上記Aのうち就職している者(再掲)（a）</t>
  </si>
  <si>
    <t>上記Bのうち就職している者（再掲）（b）</t>
  </si>
  <si>
    <t>上記Cのうち就職している者（再掲）（c）</t>
  </si>
  <si>
    <t>上記Dのうち就職している者（再掲）（d）</t>
  </si>
  <si>
    <t>上記Ｇのうち社会福祉施設等入所、通所者(再掲）</t>
  </si>
  <si>
    <t>２２－１０  卒業後の状況 (平成26年5月1日)</t>
  </si>
  <si>
    <t>（2）状況別卒業者数（大学・短期大学）</t>
  </si>
  <si>
    <t>平成25年3月</t>
  </si>
  <si>
    <t>平成26年3月</t>
  </si>
  <si>
    <t>大学院等への進学者</t>
  </si>
  <si>
    <t>就職者</t>
  </si>
  <si>
    <t>臨床研修医（予定者を含む）</t>
  </si>
  <si>
    <t>-</t>
  </si>
  <si>
    <t>専修学校・外国の学校等入学者</t>
  </si>
  <si>
    <t>一時的な仕事に就いた者</t>
  </si>
  <si>
    <t>上記以外の者</t>
  </si>
  <si>
    <t>不詳・死亡の者</t>
  </si>
  <si>
    <t>大学院等への進学者のうち就職している者（再　掲）</t>
  </si>
  <si>
    <t>-</t>
  </si>
  <si>
    <t>資料：文部科学省「平成26年度学校基本調査報告書」</t>
  </si>
  <si>
    <t>２２－１０ 卒業後の状況 (平成26年5月1日)</t>
  </si>
  <si>
    <t>（3）高等学校等への進学状況</t>
  </si>
  <si>
    <t>入学志願者</t>
  </si>
  <si>
    <t>進学者</t>
  </si>
  <si>
    <t>高等専門
学校</t>
  </si>
  <si>
    <t>特別支援学校
高等部本科</t>
  </si>
  <si>
    <t>中等後期本科</t>
  </si>
  <si>
    <t>高等学校　　　　　　　　　　　　　　　　　　　　　　　　　　　　　　　　　　　　　　　　　　　　　　　　　　　　　　　　　　　　　　　　　　　　　　　　　　　　　　　　　　　　　　　　　　　　　別　　　科</t>
  </si>
  <si>
    <t>特別支援学校
高等部別科</t>
  </si>
  <si>
    <t>高等学校本科
通信制</t>
  </si>
  <si>
    <t>全日制</t>
  </si>
  <si>
    <t>定時制</t>
  </si>
  <si>
    <t>-</t>
  </si>
  <si>
    <t>-</t>
  </si>
  <si>
    <t>　</t>
  </si>
  <si>
    <t>注）特別支援学校中学部の卒業者は含めていない。</t>
  </si>
  <si>
    <t xml:space="preserve"> </t>
  </si>
  <si>
    <t>（4）大学・短期大学等への進学状況</t>
  </si>
  <si>
    <t>大学等進学者</t>
  </si>
  <si>
    <t>短期大学本科</t>
  </si>
  <si>
    <t>大学･短期大学別科
・高等学校専攻科</t>
  </si>
  <si>
    <t>特別支援学校
高等部専攻科</t>
  </si>
  <si>
    <t>大学・短期
大学通信部</t>
  </si>
  <si>
    <t>-</t>
  </si>
  <si>
    <t>普通科</t>
  </si>
  <si>
    <t>農業科</t>
  </si>
  <si>
    <t>工業科</t>
  </si>
  <si>
    <t>商業科</t>
  </si>
  <si>
    <t>家庭科</t>
  </si>
  <si>
    <t>福祉科</t>
  </si>
  <si>
    <t>総合学科</t>
  </si>
  <si>
    <t>-</t>
  </si>
  <si>
    <t>注）特別支援学校高等部の卒業者は含めていない。</t>
  </si>
  <si>
    <t>（5）産業別就職者数</t>
  </si>
  <si>
    <t>産業</t>
  </si>
  <si>
    <t>普通</t>
  </si>
  <si>
    <t>工業</t>
  </si>
  <si>
    <t>家庭</t>
  </si>
  <si>
    <t>福祉</t>
  </si>
  <si>
    <t>総合</t>
  </si>
  <si>
    <t>人</t>
  </si>
  <si>
    <t>農業,林業</t>
  </si>
  <si>
    <t>漁業</t>
  </si>
  <si>
    <t>鉱業,採石業,砂利採取業</t>
  </si>
  <si>
    <t>建設業</t>
  </si>
  <si>
    <t>製造業</t>
  </si>
  <si>
    <t>電気・ガス・熱供給・水道業</t>
  </si>
  <si>
    <t>情報通信業</t>
  </si>
  <si>
    <t>運輸業,郵便業</t>
  </si>
  <si>
    <t>卸売,小売業</t>
  </si>
  <si>
    <t>金融,保険業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</si>
  <si>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</si>
  <si>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</si>
  <si>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</si>
  <si>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</si>
  <si>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</si>
  <si>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</si>
  <si>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複合サービス業</t>
  </si>
  <si>
    <t>サービス業(他に分類されないもの)</t>
  </si>
  <si>
    <t>公務（他に分類されるものを除く）</t>
  </si>
  <si>
    <t>上記以外のもの</t>
  </si>
  <si>
    <t>注）1高等学校卒業者についての調査で、就職進学者を含む。</t>
  </si>
  <si>
    <t xml:space="preserve">    2複合サービス業は、郵便局や農林水産業協同組合（他に分類されないもの）等を指す。　</t>
  </si>
  <si>
    <t>（6）職業別就職者数</t>
  </si>
  <si>
    <t>専門的・技術的職業従事者</t>
  </si>
  <si>
    <t>事務従事者</t>
  </si>
  <si>
    <t>販売従事者</t>
  </si>
  <si>
    <t>サービス職業従事者</t>
  </si>
  <si>
    <t>保安職業従事者</t>
  </si>
  <si>
    <t>農林業従事者</t>
  </si>
  <si>
    <t>漁業従事者</t>
  </si>
  <si>
    <t>(生産工程)製造・加工従業者</t>
  </si>
  <si>
    <t>(生産工程)機械組立従業者</t>
  </si>
  <si>
    <t>(生産工程)整備修理従業者</t>
  </si>
  <si>
    <t>(生産工程)検査従業者</t>
  </si>
  <si>
    <t>(生産工程)その他従業者</t>
  </si>
  <si>
    <t>輸送・機械運転従業者</t>
  </si>
  <si>
    <t>建設・採掘従業者</t>
  </si>
  <si>
    <t>運搬・清掃等従業者</t>
  </si>
  <si>
    <t>上記以外のもの</t>
  </si>
  <si>
    <t>注）高等学校卒業者についての調査で、就職進学者を含む。</t>
  </si>
  <si>
    <t>２２－１１ 学校施設状況 （平成26年5月1日）</t>
  </si>
  <si>
    <t>（1）幼稚園（公立）</t>
  </si>
  <si>
    <t>市郡</t>
  </si>
  <si>
    <t>必要
面積</t>
  </si>
  <si>
    <t>保有面積</t>
  </si>
  <si>
    <t>危険
面積</t>
  </si>
  <si>
    <t>整備資格
面積</t>
  </si>
  <si>
    <t>要改築
面積</t>
  </si>
  <si>
    <t>木造
保有率</t>
  </si>
  <si>
    <t>鉄筋</t>
  </si>
  <si>
    <t>鉄骨</t>
  </si>
  <si>
    <t>木造</t>
  </si>
  <si>
    <t>㎡</t>
  </si>
  <si>
    <t>％</t>
  </si>
  <si>
    <t>平成25年度</t>
  </si>
  <si>
    <t>平成26年度</t>
  </si>
  <si>
    <t>市部総数</t>
  </si>
  <si>
    <t>郡部総数</t>
  </si>
  <si>
    <t>資料：県教育委員会管理課</t>
  </si>
  <si>
    <t>（2）小学校（公立）</t>
  </si>
  <si>
    <t>平成25年度</t>
  </si>
  <si>
    <t>平成26年度</t>
  </si>
  <si>
    <t>-</t>
  </si>
  <si>
    <t>（3）中学校（公立）</t>
  </si>
  <si>
    <t>注）中等教育学校（前期課程）については、中学校として集計した。</t>
  </si>
  <si>
    <t>（4）高等学校、特別支援学校（公立）</t>
  </si>
  <si>
    <t>学校の別</t>
  </si>
  <si>
    <t>不燃
化率</t>
  </si>
  <si>
    <t>平成25年度</t>
  </si>
  <si>
    <t>平成26年度</t>
  </si>
  <si>
    <t>一般校舎</t>
  </si>
  <si>
    <t>産振校舎</t>
  </si>
  <si>
    <t>屋内運動場</t>
  </si>
  <si>
    <t>寄宿舎</t>
  </si>
  <si>
    <t>㎡</t>
  </si>
  <si>
    <t>％</t>
  </si>
  <si>
    <t>２２－１２ 図書館・分類別蔵書冊数 （平成25年度）</t>
  </si>
  <si>
    <t>図書館</t>
  </si>
  <si>
    <t>総記</t>
  </si>
  <si>
    <t>哲学・宗教</t>
  </si>
  <si>
    <t>歴史・地理</t>
  </si>
  <si>
    <t>社会科学</t>
  </si>
  <si>
    <t>自然科学</t>
  </si>
  <si>
    <t>技術工学</t>
  </si>
  <si>
    <t>芸術・スポーツ</t>
  </si>
  <si>
    <t>言語</t>
  </si>
  <si>
    <t>文学</t>
  </si>
  <si>
    <t>郷土資料</t>
  </si>
  <si>
    <t>児童図書</t>
  </si>
  <si>
    <t>館外奉仕</t>
  </si>
  <si>
    <t>冊</t>
  </si>
  <si>
    <t>平成24年度</t>
  </si>
  <si>
    <t>県立</t>
  </si>
  <si>
    <t>前橋市立</t>
  </si>
  <si>
    <t>前橋こども</t>
  </si>
  <si>
    <t>前橋市立分館14館</t>
  </si>
  <si>
    <t>高崎市立中央</t>
  </si>
  <si>
    <t>高崎市立箕郷</t>
  </si>
  <si>
    <t>高崎市立群馬</t>
  </si>
  <si>
    <t>高崎市立新町</t>
  </si>
  <si>
    <t>高崎市立榛名</t>
  </si>
  <si>
    <t>高崎市立山種記念吉井</t>
  </si>
  <si>
    <t>桐生市立</t>
  </si>
  <si>
    <t>桐生市立新里</t>
  </si>
  <si>
    <t>伊勢崎市</t>
  </si>
  <si>
    <t>伊勢崎市赤堀</t>
  </si>
  <si>
    <t>伊勢崎市あずま</t>
  </si>
  <si>
    <t>伊勢崎市境</t>
  </si>
  <si>
    <t>太田市立中央</t>
  </si>
  <si>
    <t>太田市立尾島</t>
  </si>
  <si>
    <t>太田市立新田</t>
  </si>
  <si>
    <t>太田市立藪塚本町</t>
  </si>
  <si>
    <t>沼田市立</t>
  </si>
  <si>
    <t>館林市立</t>
  </si>
  <si>
    <t>渋川市立</t>
  </si>
  <si>
    <t>渋川市立北橘</t>
  </si>
  <si>
    <t>藤岡市立</t>
  </si>
  <si>
    <t>富岡市立</t>
  </si>
  <si>
    <t>安中市</t>
  </si>
  <si>
    <t>安中市松井田</t>
  </si>
  <si>
    <t>みどり市立笠懸</t>
  </si>
  <si>
    <t>みどり市立大間々</t>
  </si>
  <si>
    <t>吉岡町</t>
  </si>
  <si>
    <t>神流町</t>
  </si>
  <si>
    <t>甘楽町</t>
  </si>
  <si>
    <t>中之条町ツインプラザ</t>
  </si>
  <si>
    <t>草津町立</t>
  </si>
  <si>
    <t>玉村町立</t>
  </si>
  <si>
    <t>明和町立</t>
  </si>
  <si>
    <t>千代田町立山屋記念</t>
  </si>
  <si>
    <t>大泉町立</t>
  </si>
  <si>
    <t>邑楽町立</t>
  </si>
  <si>
    <t>資料：県立図書館</t>
  </si>
  <si>
    <t>注）1 洋書はその他に含む。</t>
  </si>
  <si>
    <t>　  2 前橋市立分館については14館の合計。</t>
  </si>
  <si>
    <t>　  3 前橋こども・前橋市立分館のその他は児童図書以外の合計。</t>
  </si>
  <si>
    <t>２２－１３ 図書館・分類別利用冊数 （平成25年度）</t>
  </si>
  <si>
    <t>洋書</t>
  </si>
  <si>
    <t>雑誌等</t>
  </si>
  <si>
    <t>-</t>
  </si>
  <si>
    <t>沼田市立</t>
  </si>
  <si>
    <t>注）1 本館奉仕のみの利用冊数である。</t>
  </si>
  <si>
    <t>　　2 児童図書は、児童図書と紙芝居の合計。</t>
  </si>
  <si>
    <t>　　3 雑誌等は、雑誌とその他の合計。</t>
  </si>
  <si>
    <t>　　4 前橋市立分館については14館の合計。</t>
  </si>
  <si>
    <t>　　5 沼田市の郷土資料は各分類に含む。</t>
  </si>
  <si>
    <t>　　6 明和町の洋書は各分類に含む。</t>
  </si>
  <si>
    <t>２２－１４ 図書館別図書利用状況 （平成25年度）</t>
  </si>
  <si>
    <t>貸出（個人）登録者</t>
  </si>
  <si>
    <t>左による利用人員</t>
  </si>
  <si>
    <t>同利用冊数</t>
  </si>
  <si>
    <t>団体利用</t>
  </si>
  <si>
    <t>開館日数</t>
  </si>
  <si>
    <t>一日平均</t>
  </si>
  <si>
    <t>登録団体</t>
  </si>
  <si>
    <t>利用冊数</t>
  </si>
  <si>
    <t>団体</t>
  </si>
  <si>
    <t>高崎市立榛名</t>
  </si>
  <si>
    <t>注）1 貸出（個人）登録者は、有効期限内の数である。</t>
  </si>
  <si>
    <t>　　2 県立図書館の登録者・利用人員は本館利用のみの数である。</t>
  </si>
  <si>
    <t>　　3 利用冊数には視聴覚資料等を含む。</t>
  </si>
  <si>
    <t>　　4 登録人数について、前橋こども・前橋市立分館は前橋市に含める。</t>
  </si>
  <si>
    <t>　　5 登録人数について、桐生市立新里は桐生市に含める。</t>
  </si>
  <si>
    <t>　　6 前橋市立分館については14館の合計。</t>
  </si>
  <si>
    <t>２２－１５ 図書館別、開館日数及び一般・学生・児童別利用人員 （平成25年度）</t>
  </si>
  <si>
    <t>一般</t>
  </si>
  <si>
    <t>学生</t>
  </si>
  <si>
    <t>児童</t>
  </si>
  <si>
    <t>日</t>
  </si>
  <si>
    <t>注）1 本館利用における個人貸出のみの数である。</t>
  </si>
  <si>
    <t xml:space="preserve">  　  2  前橋市立分館については14館の合計。</t>
  </si>
  <si>
    <t>２２－１６ 市郡別宗教法人数 （平成25年度末）</t>
  </si>
  <si>
    <t>神道系</t>
  </si>
  <si>
    <t>仏教系</t>
  </si>
  <si>
    <r>
      <rPr>
        <sz val="9"/>
        <rFont val="ＭＳ 明朝"/>
        <family val="1"/>
      </rPr>
      <t>キリスト</t>
    </r>
    <r>
      <rPr>
        <sz val="10"/>
        <rFont val="ＭＳ 明朝"/>
        <family val="1"/>
      </rPr>
      <t xml:space="preserve">
</t>
    </r>
    <r>
      <rPr>
        <sz val="9"/>
        <rFont val="ＭＳ 明朝"/>
        <family val="1"/>
      </rPr>
      <t>教系</t>
    </r>
  </si>
  <si>
    <t>諸教</t>
  </si>
  <si>
    <t>平成24年度末</t>
  </si>
  <si>
    <t>平成25年度末</t>
  </si>
  <si>
    <t>郡部総数</t>
  </si>
  <si>
    <t>資料：県学事法制課</t>
  </si>
  <si>
    <t>２２－１７ 公民館数 (平成27年2月1日)</t>
  </si>
  <si>
    <t>公民館
設置市
町村数</t>
  </si>
  <si>
    <t>本館数</t>
  </si>
  <si>
    <t>分館数</t>
  </si>
  <si>
    <t>平成26年</t>
  </si>
  <si>
    <t>佐波郡</t>
  </si>
  <si>
    <t>資料：県教育委員会生涯学習課</t>
  </si>
  <si>
    <t>２２－１８  国・県指定文化財件数 （平成26年12月末）</t>
  </si>
  <si>
    <t>重要
文化財
(国宝)</t>
  </si>
  <si>
    <t>重要
無形
文化財</t>
  </si>
  <si>
    <t>重要有
形民俗
文化財</t>
  </si>
  <si>
    <t>重要無
形民俗
文化財</t>
  </si>
  <si>
    <t>史跡</t>
  </si>
  <si>
    <t>名勝</t>
  </si>
  <si>
    <t>天然
記念物</t>
  </si>
  <si>
    <t>群馬県指定</t>
  </si>
  <si>
    <t>重要
文化財</t>
  </si>
  <si>
    <t>重要無形
文化財</t>
  </si>
  <si>
    <t>重要有形民
俗文化財</t>
  </si>
  <si>
    <t>重要無形民
俗文化財</t>
  </si>
  <si>
    <t>天然
記念物</t>
  </si>
  <si>
    <t>選定保
存技術</t>
  </si>
  <si>
    <t>件</t>
  </si>
  <si>
    <t>平成25年</t>
  </si>
  <si>
    <t>57(1)</t>
  </si>
  <si>
    <t>7(1)</t>
  </si>
  <si>
    <t>前橋市・高崎市</t>
  </si>
  <si>
    <t>前橋市・伊勢崎市</t>
  </si>
  <si>
    <t>富岡市・安中市・甘楽郡</t>
  </si>
  <si>
    <t>渋川市・利根郡</t>
  </si>
  <si>
    <t>下仁田町・中之条町</t>
  </si>
  <si>
    <t>地域を定めず</t>
  </si>
  <si>
    <t>資料：県教育委員会文化財保護課</t>
  </si>
  <si>
    <t xml:space="preserve">注） 1 「重要文化財」に「国宝」（括弧内に示す）が１件含まれている。 </t>
  </si>
  <si>
    <t xml:space="preserve">    2  「地域を定めず」とは、天然記念物の種の指定を示し、国指定天然記念物のカモシカ（特別）、ヤマネ、日本犬各種、鶏各種、イヌワシ、ミヤコタナゴ、アユモドキ等が県内に生息</t>
  </si>
  <si>
    <t>　　　　していることを示すが、全体把握が困難であるため、件数には計上しない。県指定天然記念物は県内に生息していると思われる種の数である。　　　　　　　　　</t>
  </si>
  <si>
    <t>　　 3 「天然記念物及び名勝」は「天然記念物」として、「名勝及び天然記念物」は「名勝」として、それぞれ計上している。</t>
  </si>
  <si>
    <t>　 　4 「天然記念物」に「特別天然記念物」が２件含まれている。</t>
  </si>
  <si>
    <t>２２－１９ 都道府県別日刊紙の発行部数と普及度 （平成26年10月）</t>
  </si>
  <si>
    <t>都道府県</t>
  </si>
  <si>
    <t>発行部数</t>
  </si>
  <si>
    <t>普及度</t>
  </si>
  <si>
    <t>平成25年10月</t>
  </si>
  <si>
    <t>平成26年10月</t>
  </si>
  <si>
    <t>セット</t>
  </si>
  <si>
    <t>朝刊</t>
  </si>
  <si>
    <t>夕刊</t>
  </si>
  <si>
    <t>一部当たり人口</t>
  </si>
  <si>
    <t>一世帯当たり部数</t>
  </si>
  <si>
    <t>部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</si>
  <si>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</si>
  <si>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</si>
  <si>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</si>
  <si>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</si>
  <si>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</si>
  <si>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</si>
  <si>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</si>
  <si>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</si>
  <si>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</si>
  <si>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</si>
  <si>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</si>
  <si>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</si>
  <si>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</si>
  <si>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</si>
  <si>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</si>
  <si>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</si>
  <si>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</si>
  <si>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</si>
  <si>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</si>
  <si>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</si>
  <si>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</si>
  <si>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</si>
  <si>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</si>
  <si>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</si>
  <si>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</si>
  <si>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</si>
  <si>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</si>
  <si>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</si>
  <si>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</si>
  <si>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</si>
  <si>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</si>
  <si>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</si>
  <si>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</si>
  <si>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</si>
  <si>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</si>
  <si>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</si>
  <si>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</si>
  <si>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</si>
  <si>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</si>
  <si>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</si>
  <si>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</si>
  <si>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</si>
  <si>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</si>
  <si>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</si>
  <si>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</si>
  <si>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</si>
  <si>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</si>
  <si>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海外</t>
  </si>
  <si>
    <t>資料：(社)日本新聞協会</t>
  </si>
  <si>
    <t>注）人口及び世帯数は平成26年1月1日現在の住民基本台帳による。</t>
  </si>
  <si>
    <t>２２－２０ 市町村別テレビ受信契約数 （平成25年度末）</t>
  </si>
  <si>
    <t>市町村</t>
  </si>
  <si>
    <t>放送受信契約数</t>
  </si>
  <si>
    <t>衛星契約数（再掲）</t>
  </si>
  <si>
    <t>市部総数</t>
  </si>
  <si>
    <t>榛東村</t>
  </si>
  <si>
    <t>神流町</t>
  </si>
  <si>
    <t>下仁田町</t>
  </si>
  <si>
    <t>南牧村</t>
  </si>
  <si>
    <t>甘楽町</t>
  </si>
  <si>
    <t>中之条町</t>
  </si>
  <si>
    <t>長野原町</t>
  </si>
  <si>
    <t>嬬恋村</t>
  </si>
  <si>
    <t>草津町</t>
  </si>
  <si>
    <t>川場村</t>
  </si>
  <si>
    <t>玉村町</t>
  </si>
  <si>
    <t>明和町</t>
  </si>
  <si>
    <t>資料：ＮＨＫ「放送受信契約数統計要覧」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</si>
</sst>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#,##0_ ;[Red]\-#,##0\ "/>
    <numFmt numFmtId="181" formatCode="0.0"/>
    <numFmt numFmtId="182" formatCode="#,##0;[Red]#,##0"/>
    <numFmt numFmtId="183" formatCode="0.0%"/>
    <numFmt numFmtId="184" formatCode="0;[Red]0"/>
    <numFmt numFmtId="185" formatCode="0.0;[Red]0.0"/>
    <numFmt numFmtId="186" formatCode="#,##0_);[Red]\(#,##0\)"/>
    <numFmt numFmtId="187" formatCode="#,##0_);\(#,##0\)"/>
    <numFmt numFmtId="188" formatCode="#,##0.00_);[Red]\(#,##0.00\)"/>
    <numFmt numFmtId="189" formatCode="0.0_ "/>
    <numFmt numFmtId="190" formatCode="#,##0.0;&quot;△ &quot;#,##0.0"/>
    <numFmt numFmtId="191" formatCode="#,##0.0_ "/>
    <numFmt numFmtId="192" formatCode="#,##0;\-#,##0;&quot;-&quot;"/>
    <numFmt numFmtId="193" formatCode="[$-411]g/&quot;標&quot;&quot;準&quot;"/>
    <numFmt numFmtId="194" formatCode="&quot;｣&quot;#,##0;[Red]\-&quot;｣&quot;#,##0"/>
    <numFmt numFmtId="195" formatCode="_ &quot;SFr.&quot;* #,##0.00_ ;_ &quot;SFr.&quot;* \-#,##0.00_ ;_ &quot;SFr.&quot;* &quot;-&quot;??_ ;_ @_ "/>
  </numFmts>
  <fonts count="87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11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b/>
      <sz val="9"/>
      <name val="ＭＳ Ｐゴシック"/>
      <family val="3"/>
    </font>
    <font>
      <sz val="8"/>
      <name val="ＭＳ Ｐ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b/>
      <sz val="9"/>
      <name val="ＭＳ 明朝"/>
      <family val="1"/>
    </font>
    <font>
      <sz val="11"/>
      <name val="Century Gothic"/>
      <family val="2"/>
    </font>
    <font>
      <sz val="11"/>
      <name val="ＭＳ ゴシック"/>
      <family val="3"/>
    </font>
    <font>
      <b/>
      <sz val="11"/>
      <name val="ＭＳ Ｐゴシック"/>
      <family val="3"/>
    </font>
    <font>
      <sz val="7"/>
      <name val="ＭＳ 明朝"/>
      <family val="1"/>
    </font>
    <font>
      <b/>
      <sz val="11"/>
      <name val="ＭＳ 明朝"/>
      <family val="1"/>
    </font>
    <font>
      <b/>
      <sz val="8"/>
      <name val="ＭＳ 明朝"/>
      <family val="1"/>
    </font>
    <font>
      <sz val="10"/>
      <color indexed="10"/>
      <name val="ＭＳ 明朝"/>
      <family val="1"/>
    </font>
    <font>
      <sz val="11"/>
      <color indexed="12"/>
      <name val="ＭＳ ゴシック"/>
      <family val="3"/>
    </font>
    <font>
      <sz val="11"/>
      <color indexed="8"/>
      <name val="ＭＳ 明朝"/>
      <family val="1"/>
    </font>
    <font>
      <sz val="11"/>
      <color indexed="12"/>
      <name val="ＭＳ 明朝"/>
      <family val="1"/>
    </font>
    <font>
      <sz val="16"/>
      <name val="ＭＳ 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8"/>
      <name val="ＭＳ Ｐ明朝"/>
      <family val="1"/>
    </font>
    <font>
      <b/>
      <sz val="9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8"/>
      <color indexed="10"/>
      <name val="ＭＳ 明朝"/>
      <family val="1"/>
    </font>
    <font>
      <sz val="5"/>
      <name val="ＭＳ 明朝"/>
      <family val="1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ＭＳ 明朝"/>
      <family val="1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FF0000"/>
      <name val="ＭＳ 明朝"/>
      <family val="1"/>
    </font>
    <font>
      <sz val="11"/>
      <color rgb="FFFF0000"/>
      <name val="ＭＳ Ｐゴシック"/>
      <family val="3"/>
    </font>
    <font>
      <sz val="10"/>
      <color rgb="FFFF0000"/>
      <name val="ＭＳ 明朝"/>
      <family val="1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192" fontId="12" fillId="0" borderId="0" applyFill="0" applyBorder="0" applyAlignment="0">
      <protection/>
    </xf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3" fontId="14" fillId="0" borderId="0">
      <alignment horizontal="left"/>
      <protection/>
    </xf>
    <xf numFmtId="38" fontId="15" fillId="20" borderId="0" applyNumberFormat="0" applyBorder="0" applyAlignment="0" applyProtection="0"/>
    <xf numFmtId="193" fontId="16" fillId="0" borderId="1" applyNumberFormat="0" applyAlignment="0" applyProtection="0"/>
    <xf numFmtId="193" fontId="16" fillId="0" borderId="2">
      <alignment horizontal="left" vertical="center"/>
      <protection/>
    </xf>
    <xf numFmtId="10" fontId="15" fillId="21" borderId="3" applyNumberFormat="0" applyBorder="0" applyAlignment="0" applyProtection="0"/>
    <xf numFmtId="195" fontId="1" fillId="0" borderId="0">
      <alignment/>
      <protection/>
    </xf>
    <xf numFmtId="193" fontId="13" fillId="0" borderId="0">
      <alignment/>
      <protection/>
    </xf>
    <xf numFmtId="10" fontId="13" fillId="0" borderId="0" applyFont="0" applyFill="0" applyBorder="0" applyAlignment="0" applyProtection="0"/>
    <xf numFmtId="4" fontId="14" fillId="0" borderId="0">
      <alignment horizontal="right"/>
      <protection/>
    </xf>
    <xf numFmtId="4" fontId="17" fillId="0" borderId="0">
      <alignment horizontal="right"/>
      <protection/>
    </xf>
    <xf numFmtId="193" fontId="18" fillId="0" borderId="0">
      <alignment horizontal="left"/>
      <protection/>
    </xf>
    <xf numFmtId="193" fontId="19" fillId="0" borderId="0">
      <alignment/>
      <protection/>
    </xf>
    <xf numFmtId="193" fontId="20" fillId="0" borderId="0">
      <alignment horizontal="center"/>
      <protection/>
    </xf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193" fontId="21" fillId="0" borderId="0">
      <alignment vertical="center"/>
      <protection/>
    </xf>
    <xf numFmtId="0" fontId="68" fillId="0" borderId="0" applyNumberFormat="0" applyFill="0" applyBorder="0" applyAlignment="0" applyProtection="0"/>
    <xf numFmtId="0" fontId="69" fillId="28" borderId="4" applyNumberFormat="0" applyAlignment="0" applyProtection="0"/>
    <xf numFmtId="0" fontId="70" fillId="29" borderId="0" applyNumberFormat="0" applyBorder="0" applyAlignment="0" applyProtection="0"/>
    <xf numFmtId="9" fontId="0" fillId="0" borderId="0" applyFont="0" applyFill="0" applyBorder="0" applyAlignment="0" applyProtection="0"/>
    <xf numFmtId="0" fontId="0" fillId="30" borderId="5" applyNumberFormat="0" applyFont="0" applyAlignment="0" applyProtection="0"/>
    <xf numFmtId="0" fontId="71" fillId="0" borderId="6" applyNumberFormat="0" applyFill="0" applyAlignment="0" applyProtection="0"/>
    <xf numFmtId="0" fontId="72" fillId="31" borderId="0" applyNumberFormat="0" applyBorder="0" applyAlignment="0" applyProtection="0"/>
    <xf numFmtId="0" fontId="73" fillId="32" borderId="7" applyNumberFormat="0" applyAlignment="0" applyProtection="0"/>
    <xf numFmtId="0" fontId="7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75" fillId="0" borderId="8" applyNumberFormat="0" applyFill="0" applyAlignment="0" applyProtection="0"/>
    <xf numFmtId="0" fontId="76" fillId="0" borderId="9" applyNumberFormat="0" applyFill="0" applyAlignment="0" applyProtection="0"/>
    <xf numFmtId="0" fontId="77" fillId="0" borderId="10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11" applyNumberFormat="0" applyFill="0" applyAlignment="0" applyProtection="0"/>
    <xf numFmtId="0" fontId="79" fillId="32" borderId="12" applyNumberFormat="0" applyAlignment="0" applyProtection="0"/>
    <xf numFmtId="0" fontId="8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1" fillId="33" borderId="7" applyNumberFormat="0" applyAlignment="0" applyProtection="0"/>
    <xf numFmtId="193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82" fillId="34" borderId="0" applyNumberFormat="0" applyBorder="0" applyAlignment="0" applyProtection="0"/>
  </cellStyleXfs>
  <cellXfs count="52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35" borderId="13" xfId="0" applyFont="1" applyFill="1" applyBorder="1" applyAlignment="1">
      <alignment vertical="center"/>
    </xf>
    <xf numFmtId="0" fontId="1" fillId="35" borderId="14" xfId="0" applyFont="1" applyFill="1" applyBorder="1" applyAlignment="1">
      <alignment horizontal="distributed" vertical="center"/>
    </xf>
    <xf numFmtId="0" fontId="1" fillId="36" borderId="3" xfId="0" applyFont="1" applyFill="1" applyBorder="1" applyAlignment="1">
      <alignment horizontal="distributed" vertical="center"/>
    </xf>
    <xf numFmtId="0" fontId="1" fillId="0" borderId="3" xfId="0" applyFont="1" applyBorder="1" applyAlignment="1">
      <alignment horizontal="right" vertical="center"/>
    </xf>
    <xf numFmtId="0" fontId="1" fillId="35" borderId="13" xfId="0" applyFont="1" applyFill="1" applyBorder="1" applyAlignment="1">
      <alignment horizontal="distributed" vertical="center"/>
    </xf>
    <xf numFmtId="0" fontId="1" fillId="35" borderId="2" xfId="0" applyFont="1" applyFill="1" applyBorder="1" applyAlignment="1">
      <alignment horizontal="distributed" vertical="center"/>
    </xf>
    <xf numFmtId="0" fontId="1" fillId="35" borderId="14" xfId="0" applyFont="1" applyFill="1" applyBorder="1" applyAlignment="1">
      <alignment horizontal="distributed" vertical="center"/>
    </xf>
    <xf numFmtId="0" fontId="1" fillId="0" borderId="3" xfId="0" applyFont="1" applyFill="1" applyBorder="1" applyAlignment="1">
      <alignment horizontal="distributed" vertical="center"/>
    </xf>
    <xf numFmtId="0" fontId="1" fillId="0" borderId="15" xfId="0" applyFont="1" applyFill="1" applyBorder="1" applyAlignment="1">
      <alignment horizontal="distributed" vertical="center"/>
    </xf>
    <xf numFmtId="0" fontId="1" fillId="35" borderId="16" xfId="0" applyFont="1" applyFill="1" applyBorder="1" applyAlignment="1">
      <alignment vertical="center"/>
    </xf>
    <xf numFmtId="0" fontId="1" fillId="35" borderId="17" xfId="0" applyFont="1" applyFill="1" applyBorder="1" applyAlignment="1">
      <alignment vertical="center"/>
    </xf>
    <xf numFmtId="0" fontId="1" fillId="36" borderId="3" xfId="0" applyFont="1" applyFill="1" applyBorder="1" applyAlignment="1">
      <alignment horizontal="distributed"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/>
    </xf>
    <xf numFmtId="38" fontId="1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38" fontId="8" fillId="0" borderId="3" xfId="67" applyFont="1" applyFill="1" applyBorder="1" applyAlignment="1">
      <alignment horizontal="right" vertical="center" wrapText="1"/>
    </xf>
    <xf numFmtId="38" fontId="1" fillId="0" borderId="3" xfId="67" applyFont="1" applyFill="1" applyBorder="1" applyAlignment="1">
      <alignment horizontal="right" vertical="center" wrapText="1"/>
    </xf>
    <xf numFmtId="38" fontId="1" fillId="0" borderId="3" xfId="67" applyFont="1" applyFill="1" applyBorder="1" applyAlignment="1" applyProtection="1">
      <alignment horizontal="right" vertical="center" wrapText="1"/>
      <protection/>
    </xf>
    <xf numFmtId="38" fontId="7" fillId="0" borderId="3" xfId="67" applyFont="1" applyFill="1" applyBorder="1" applyAlignment="1">
      <alignment horizontal="right" vertical="center" wrapText="1"/>
    </xf>
    <xf numFmtId="38" fontId="7" fillId="0" borderId="3" xfId="67" applyFont="1" applyFill="1" applyBorder="1" applyAlignment="1" applyProtection="1">
      <alignment horizontal="right" vertical="center" wrapText="1"/>
      <protection locked="0"/>
    </xf>
    <xf numFmtId="38" fontId="4" fillId="0" borderId="3" xfId="67" applyFont="1" applyFill="1" applyBorder="1" applyAlignment="1">
      <alignment horizontal="right" vertical="center" wrapText="1"/>
    </xf>
    <xf numFmtId="38" fontId="7" fillId="0" borderId="3" xfId="67" applyFont="1" applyFill="1" applyBorder="1" applyAlignment="1" applyProtection="1">
      <alignment horizontal="right" vertical="center" wrapText="1"/>
      <protection/>
    </xf>
    <xf numFmtId="38" fontId="1" fillId="0" borderId="3" xfId="67" applyFont="1" applyFill="1" applyBorder="1" applyAlignment="1" applyProtection="1">
      <alignment horizontal="right" vertical="center" wrapText="1"/>
      <protection locked="0"/>
    </xf>
    <xf numFmtId="38" fontId="83" fillId="0" borderId="3" xfId="67" applyFont="1" applyFill="1" applyBorder="1" applyAlignment="1">
      <alignment horizontal="right" vertical="center" wrapText="1"/>
    </xf>
    <xf numFmtId="38" fontId="8" fillId="0" borderId="3" xfId="67" applyFont="1" applyFill="1" applyBorder="1" applyAlignment="1" applyProtection="1">
      <alignment horizontal="right" vertical="center" wrapText="1"/>
      <protection/>
    </xf>
    <xf numFmtId="38" fontId="8" fillId="0" borderId="3" xfId="67" applyFont="1" applyFill="1" applyBorder="1" applyAlignment="1" applyProtection="1">
      <alignment horizontal="right" vertical="center" wrapText="1"/>
      <protection locked="0"/>
    </xf>
    <xf numFmtId="0" fontId="1" fillId="35" borderId="2" xfId="0" applyFont="1" applyFill="1" applyBorder="1" applyAlignment="1">
      <alignment horizontal="distributed" vertical="center"/>
    </xf>
    <xf numFmtId="0" fontId="4" fillId="35" borderId="13" xfId="0" applyFont="1" applyFill="1" applyBorder="1" applyAlignment="1">
      <alignment horizontal="distributed" vertical="center"/>
    </xf>
    <xf numFmtId="0" fontId="4" fillId="35" borderId="2" xfId="0" applyFont="1" applyFill="1" applyBorder="1" applyAlignment="1">
      <alignment horizontal="distributed" vertical="center"/>
    </xf>
    <xf numFmtId="0" fontId="1" fillId="35" borderId="3" xfId="0" applyFont="1" applyFill="1" applyBorder="1" applyAlignment="1">
      <alignment horizontal="distributed" vertical="center"/>
    </xf>
    <xf numFmtId="0" fontId="4" fillId="35" borderId="3" xfId="0" applyFont="1" applyFill="1" applyBorder="1" applyAlignment="1">
      <alignment horizontal="distributed" vertical="center"/>
    </xf>
    <xf numFmtId="0" fontId="1" fillId="35" borderId="13" xfId="0" applyFont="1" applyFill="1" applyBorder="1" applyAlignment="1">
      <alignment horizontal="distributed" vertical="center"/>
    </xf>
    <xf numFmtId="0" fontId="1" fillId="36" borderId="15" xfId="0" applyFont="1" applyFill="1" applyBorder="1" applyAlignment="1">
      <alignment horizontal="distributed" vertical="center"/>
    </xf>
    <xf numFmtId="0" fontId="1" fillId="35" borderId="2" xfId="0" applyFont="1" applyFill="1" applyBorder="1" applyAlignment="1">
      <alignment vertical="center"/>
    </xf>
    <xf numFmtId="0" fontId="1" fillId="35" borderId="14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177" fontId="1" fillId="0" borderId="3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177" fontId="4" fillId="0" borderId="3" xfId="0" applyNumberFormat="1" applyFont="1" applyFill="1" applyBorder="1" applyAlignment="1">
      <alignment horizontal="right" vertical="center"/>
    </xf>
    <xf numFmtId="177" fontId="4" fillId="0" borderId="0" xfId="0" applyNumberFormat="1" applyFont="1" applyAlignment="1">
      <alignment vertical="center"/>
    </xf>
    <xf numFmtId="0" fontId="1" fillId="0" borderId="3" xfId="0" applyFont="1" applyFill="1" applyBorder="1" applyAlignment="1">
      <alignment/>
    </xf>
    <xf numFmtId="38" fontId="1" fillId="0" borderId="3" xfId="67" applyFont="1" applyFill="1" applyBorder="1" applyAlignment="1">
      <alignment/>
    </xf>
    <xf numFmtId="38" fontId="1" fillId="0" borderId="3" xfId="67" applyFont="1" applyFill="1" applyBorder="1" applyAlignment="1">
      <alignment horizontal="right"/>
    </xf>
    <xf numFmtId="177" fontId="1" fillId="0" borderId="0" xfId="0" applyNumberFormat="1" applyFont="1" applyFill="1" applyAlignment="1">
      <alignment vertical="center"/>
    </xf>
    <xf numFmtId="177" fontId="1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177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6" fillId="36" borderId="18" xfId="0" applyFont="1" applyFill="1" applyBorder="1" applyAlignment="1">
      <alignment horizontal="center" vertical="center"/>
    </xf>
    <xf numFmtId="0" fontId="6" fillId="36" borderId="19" xfId="0" applyFont="1" applyFill="1" applyBorder="1" applyAlignment="1">
      <alignment horizontal="center" vertical="center"/>
    </xf>
    <xf numFmtId="0" fontId="23" fillId="36" borderId="19" xfId="0" applyFont="1" applyFill="1" applyBorder="1" applyAlignment="1">
      <alignment horizontal="center" vertical="center"/>
    </xf>
    <xf numFmtId="0" fontId="1" fillId="36" borderId="19" xfId="0" applyFont="1" applyFill="1" applyBorder="1" applyAlignment="1">
      <alignment horizontal="distributed" vertical="center"/>
    </xf>
    <xf numFmtId="0" fontId="2" fillId="36" borderId="1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right" vertical="center"/>
    </xf>
    <xf numFmtId="3" fontId="7" fillId="0" borderId="3" xfId="0" applyNumberFormat="1" applyFont="1" applyFill="1" applyBorder="1" applyAlignment="1">
      <alignment horizontal="right" vertical="center"/>
    </xf>
    <xf numFmtId="3" fontId="1" fillId="0" borderId="3" xfId="0" applyNumberFormat="1" applyFont="1" applyFill="1" applyBorder="1" applyAlignment="1">
      <alignment horizontal="right" vertical="center"/>
    </xf>
    <xf numFmtId="3" fontId="24" fillId="0" borderId="3" xfId="0" applyNumberFormat="1" applyFont="1" applyFill="1" applyBorder="1" applyAlignment="1">
      <alignment horizontal="right" vertical="center"/>
    </xf>
    <xf numFmtId="3" fontId="1" fillId="0" borderId="3" xfId="0" applyNumberFormat="1" applyFont="1" applyFill="1" applyBorder="1" applyAlignment="1">
      <alignment horizontal="right" vertical="center" shrinkToFit="1"/>
    </xf>
    <xf numFmtId="3" fontId="4" fillId="0" borderId="3" xfId="0" applyNumberFormat="1" applyFont="1" applyFill="1" applyBorder="1" applyAlignment="1">
      <alignment horizontal="right" vertical="center"/>
    </xf>
    <xf numFmtId="3" fontId="1" fillId="0" borderId="3" xfId="0" applyNumberFormat="1" applyFont="1" applyFill="1" applyBorder="1" applyAlignment="1">
      <alignment vertical="center"/>
    </xf>
    <xf numFmtId="3" fontId="1" fillId="0" borderId="3" xfId="0" applyNumberFormat="1" applyFont="1" applyFill="1" applyBorder="1" applyAlignment="1" applyProtection="1">
      <alignment horizontal="right" vertical="center"/>
      <protection locked="0"/>
    </xf>
    <xf numFmtId="0" fontId="4" fillId="35" borderId="13" xfId="0" applyFont="1" applyFill="1" applyBorder="1" applyAlignment="1">
      <alignment vertical="center"/>
    </xf>
    <xf numFmtId="3" fontId="4" fillId="0" borderId="3" xfId="0" applyNumberFormat="1" applyFont="1" applyFill="1" applyBorder="1" applyAlignment="1">
      <alignment vertical="center"/>
    </xf>
    <xf numFmtId="3" fontId="1" fillId="0" borderId="3" xfId="91" applyNumberFormat="1" applyFont="1" applyFill="1" applyBorder="1" applyAlignment="1" applyProtection="1">
      <alignment horizontal="right" vertical="center"/>
      <protection locked="0"/>
    </xf>
    <xf numFmtId="3" fontId="1" fillId="0" borderId="3" xfId="0" applyNumberFormat="1" applyFont="1" applyFill="1" applyBorder="1" applyAlignment="1" applyProtection="1">
      <alignment horizontal="right" vertical="center" shrinkToFit="1"/>
      <protection locked="0"/>
    </xf>
    <xf numFmtId="0" fontId="4" fillId="35" borderId="2" xfId="0" applyFont="1" applyFill="1" applyBorder="1" applyAlignment="1">
      <alignment vertical="center"/>
    </xf>
    <xf numFmtId="3" fontId="1" fillId="0" borderId="0" xfId="0" applyNumberFormat="1" applyFont="1" applyFill="1" applyAlignment="1">
      <alignment vertical="center"/>
    </xf>
    <xf numFmtId="3" fontId="1" fillId="0" borderId="0" xfId="0" applyNumberFormat="1" applyFont="1" applyAlignment="1">
      <alignment vertical="center"/>
    </xf>
    <xf numFmtId="0" fontId="1" fillId="36" borderId="18" xfId="0" applyFont="1" applyFill="1" applyBorder="1" applyAlignment="1">
      <alignment vertical="center"/>
    </xf>
    <xf numFmtId="0" fontId="1" fillId="36" borderId="19" xfId="0" applyFont="1" applyFill="1" applyBorder="1" applyAlignment="1">
      <alignment vertical="center"/>
    </xf>
    <xf numFmtId="0" fontId="1" fillId="36" borderId="19" xfId="0" applyFont="1" applyFill="1" applyBorder="1" applyAlignment="1">
      <alignment horizontal="center" vertical="center"/>
    </xf>
    <xf numFmtId="38" fontId="1" fillId="0" borderId="3" xfId="67" applyFont="1" applyFill="1" applyBorder="1" applyAlignment="1">
      <alignment horizontal="right" vertical="center"/>
    </xf>
    <xf numFmtId="38" fontId="4" fillId="0" borderId="3" xfId="67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/>
    </xf>
    <xf numFmtId="38" fontId="4" fillId="0" borderId="3" xfId="67" applyFont="1" applyFill="1" applyBorder="1" applyAlignment="1">
      <alignment horizontal="right"/>
    </xf>
    <xf numFmtId="38" fontId="4" fillId="0" borderId="0" xfId="0" applyNumberFormat="1" applyFont="1" applyAlignment="1">
      <alignment vertical="center"/>
    </xf>
    <xf numFmtId="38" fontId="1" fillId="0" borderId="3" xfId="67" applyFont="1" applyFill="1" applyBorder="1" applyAlignment="1" applyProtection="1" quotePrefix="1">
      <alignment horizontal="right" vertical="center" wrapText="1"/>
      <protection locked="0"/>
    </xf>
    <xf numFmtId="38" fontId="4" fillId="0" borderId="3" xfId="67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Alignment="1">
      <alignment horizontal="right" vertical="center"/>
    </xf>
    <xf numFmtId="38" fontId="1" fillId="0" borderId="0" xfId="0" applyNumberFormat="1" applyFont="1" applyAlignment="1">
      <alignment horizontal="right" vertical="center"/>
    </xf>
    <xf numFmtId="0" fontId="25" fillId="36" borderId="15" xfId="0" applyFont="1" applyFill="1" applyBorder="1" applyAlignment="1">
      <alignment horizontal="distributed" vertical="center" wrapText="1"/>
    </xf>
    <xf numFmtId="0" fontId="1" fillId="35" borderId="3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3" fontId="1" fillId="0" borderId="3" xfId="92" applyNumberFormat="1" applyFont="1" applyFill="1" applyBorder="1" applyAlignment="1">
      <alignment horizontal="right" vertical="center"/>
      <protection/>
    </xf>
    <xf numFmtId="38" fontId="4" fillId="0" borderId="3" xfId="0" applyNumberFormat="1" applyFont="1" applyFill="1" applyBorder="1" applyAlignment="1">
      <alignment vertical="center"/>
    </xf>
    <xf numFmtId="0" fontId="26" fillId="35" borderId="3" xfId="0" applyFont="1" applyFill="1" applyBorder="1" applyAlignment="1">
      <alignment horizontal="distributed" vertical="center"/>
    </xf>
    <xf numFmtId="38" fontId="1" fillId="0" borderId="3" xfId="0" applyNumberFormat="1" applyFont="1" applyFill="1" applyBorder="1" applyAlignment="1">
      <alignment vertical="center"/>
    </xf>
    <xf numFmtId="38" fontId="4" fillId="0" borderId="3" xfId="67" applyFont="1" applyFill="1" applyBorder="1" applyAlignment="1">
      <alignment/>
    </xf>
    <xf numFmtId="3" fontId="4" fillId="0" borderId="3" xfId="92" applyNumberFormat="1" applyFont="1" applyFill="1" applyBorder="1" applyAlignment="1" applyProtection="1">
      <alignment horizontal="right" vertical="center"/>
      <protection locked="0"/>
    </xf>
    <xf numFmtId="3" fontId="1" fillId="0" borderId="3" xfId="92" applyNumberFormat="1" applyFont="1" applyFill="1" applyBorder="1" applyAlignment="1" applyProtection="1">
      <alignment horizontal="right" vertical="center"/>
      <protection locked="0"/>
    </xf>
    <xf numFmtId="0" fontId="1" fillId="36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right" vertical="center"/>
    </xf>
    <xf numFmtId="3" fontId="4" fillId="0" borderId="18" xfId="93" applyNumberFormat="1" applyFont="1" applyFill="1" applyBorder="1" applyAlignment="1">
      <alignment horizontal="right" vertical="center"/>
      <protection/>
    </xf>
    <xf numFmtId="3" fontId="4" fillId="0" borderId="3" xfId="93" applyNumberFormat="1" applyFont="1" applyFill="1" applyBorder="1" applyAlignment="1">
      <alignment horizontal="right" vertical="center"/>
      <protection/>
    </xf>
    <xf numFmtId="3" fontId="1" fillId="0" borderId="3" xfId="93" applyNumberFormat="1" applyFont="1" applyFill="1" applyBorder="1" applyAlignment="1">
      <alignment horizontal="right" vertical="center"/>
      <protection/>
    </xf>
    <xf numFmtId="3" fontId="1" fillId="0" borderId="3" xfId="93" applyNumberFormat="1" applyFont="1" applyFill="1" applyBorder="1" applyAlignment="1" applyProtection="1">
      <alignment horizontal="right" vertical="center"/>
      <protection locked="0"/>
    </xf>
    <xf numFmtId="0" fontId="5" fillId="35" borderId="14" xfId="0" applyFont="1" applyFill="1" applyBorder="1" applyAlignment="1">
      <alignment horizontal="distributed" vertical="center"/>
    </xf>
    <xf numFmtId="3" fontId="4" fillId="0" borderId="3" xfId="93" applyNumberFormat="1" applyFont="1" applyFill="1" applyBorder="1" applyAlignment="1" applyProtection="1">
      <alignment horizontal="right" vertical="center"/>
      <protection locked="0"/>
    </xf>
    <xf numFmtId="3" fontId="1" fillId="0" borderId="3" xfId="92" applyNumberFormat="1" applyFont="1" applyFill="1" applyBorder="1" applyAlignment="1">
      <alignment horizontal="right" vertical="center" wrapText="1"/>
      <protection/>
    </xf>
    <xf numFmtId="3" fontId="4" fillId="0" borderId="3" xfId="92" applyNumberFormat="1" applyFont="1" applyFill="1" applyBorder="1" applyAlignment="1">
      <alignment horizontal="right" vertical="center" wrapText="1"/>
      <protection/>
    </xf>
    <xf numFmtId="3" fontId="1" fillId="0" borderId="3" xfId="92" applyNumberFormat="1" applyFont="1" applyFill="1" applyBorder="1" applyAlignment="1" applyProtection="1">
      <alignment horizontal="right" vertical="center" wrapText="1"/>
      <protection locked="0"/>
    </xf>
    <xf numFmtId="3" fontId="1" fillId="0" borderId="20" xfId="92" applyNumberFormat="1" applyFont="1" applyBorder="1" applyAlignment="1">
      <alignment horizontal="right" vertical="center" wrapText="1"/>
      <protection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1" fillId="0" borderId="0" xfId="0" applyFont="1" applyFill="1" applyBorder="1" applyAlignment="1">
      <alignment horizontal="distributed" vertical="center"/>
    </xf>
    <xf numFmtId="3" fontId="1" fillId="0" borderId="3" xfId="92" applyNumberFormat="1" applyFont="1" applyBorder="1" applyAlignment="1" applyProtection="1">
      <alignment horizontal="right" vertical="center" wrapText="1"/>
      <protection/>
    </xf>
    <xf numFmtId="3" fontId="1" fillId="0" borderId="3" xfId="92" applyNumberFormat="1" applyFont="1" applyFill="1" applyBorder="1" applyAlignment="1" applyProtection="1">
      <alignment horizontal="right" vertical="center" wrapText="1"/>
      <protection/>
    </xf>
    <xf numFmtId="3" fontId="4" fillId="0" borderId="3" xfId="92" applyNumberFormat="1" applyFont="1" applyFill="1" applyBorder="1" applyAlignment="1" applyProtection="1">
      <alignment horizontal="right" vertical="center" wrapText="1"/>
      <protection/>
    </xf>
    <xf numFmtId="3" fontId="4" fillId="0" borderId="3" xfId="92" applyNumberFormat="1" applyFont="1" applyFill="1" applyBorder="1" applyAlignment="1" applyProtection="1">
      <alignment horizontal="right" vertical="center" wrapText="1"/>
      <protection locked="0"/>
    </xf>
    <xf numFmtId="0" fontId="1" fillId="35" borderId="14" xfId="0" applyFont="1" applyFill="1" applyBorder="1" applyAlignment="1">
      <alignment horizontal="center" vertical="center"/>
    </xf>
    <xf numFmtId="3" fontId="1" fillId="0" borderId="3" xfId="92" applyNumberFormat="1" applyFont="1" applyFill="1" applyBorder="1" applyAlignment="1">
      <alignment vertical="center" wrapText="1"/>
      <protection/>
    </xf>
    <xf numFmtId="193" fontId="0" fillId="0" borderId="0" xfId="81" applyAlignment="1">
      <alignment/>
      <protection/>
    </xf>
    <xf numFmtId="193" fontId="3" fillId="0" borderId="0" xfId="81" applyFont="1" applyAlignment="1">
      <alignment vertical="center"/>
      <protection/>
    </xf>
    <xf numFmtId="193" fontId="31" fillId="0" borderId="0" xfId="81" applyFont="1" applyAlignment="1">
      <alignment vertical="center"/>
      <protection/>
    </xf>
    <xf numFmtId="193" fontId="5" fillId="0" borderId="0" xfId="81" applyFont="1" applyAlignment="1">
      <alignment vertical="center"/>
      <protection/>
    </xf>
    <xf numFmtId="177" fontId="1" fillId="0" borderId="0" xfId="81" applyNumberFormat="1" applyFont="1" applyAlignment="1">
      <alignment vertical="center"/>
      <protection/>
    </xf>
    <xf numFmtId="193" fontId="1" fillId="36" borderId="3" xfId="81" applyFont="1" applyFill="1" applyBorder="1" applyAlignment="1">
      <alignment horizontal="distributed" vertical="center"/>
      <protection/>
    </xf>
    <xf numFmtId="193" fontId="1" fillId="36" borderId="3" xfId="81" applyFont="1" applyFill="1" applyBorder="1" applyAlignment="1">
      <alignment horizontal="center" vertical="center"/>
      <protection/>
    </xf>
    <xf numFmtId="193" fontId="1" fillId="35" borderId="13" xfId="81" applyFont="1" applyFill="1" applyBorder="1" applyAlignment="1">
      <alignment horizontal="distributed" vertical="center"/>
      <protection/>
    </xf>
    <xf numFmtId="193" fontId="1" fillId="35" borderId="2" xfId="81" applyFont="1" applyFill="1" applyBorder="1" applyAlignment="1">
      <alignment horizontal="distributed" vertical="center"/>
      <protection/>
    </xf>
    <xf numFmtId="193" fontId="1" fillId="0" borderId="3" xfId="81" applyFont="1" applyBorder="1" applyAlignment="1">
      <alignment horizontal="right" vertical="center"/>
      <protection/>
    </xf>
    <xf numFmtId="38" fontId="1" fillId="0" borderId="18" xfId="69" applyFont="1" applyFill="1" applyBorder="1" applyAlignment="1">
      <alignment horizontal="right" vertical="center"/>
    </xf>
    <xf numFmtId="38" fontId="1" fillId="0" borderId="0" xfId="81" applyNumberFormat="1" applyFont="1" applyAlignment="1">
      <alignment horizontal="center" vertical="center"/>
      <protection/>
    </xf>
    <xf numFmtId="38" fontId="1" fillId="0" borderId="0" xfId="81" applyNumberFormat="1" applyFont="1" applyAlignment="1">
      <alignment vertical="center"/>
      <protection/>
    </xf>
    <xf numFmtId="193" fontId="9" fillId="0" borderId="0" xfId="81" applyFont="1" applyAlignment="1">
      <alignment vertical="center"/>
      <protection/>
    </xf>
    <xf numFmtId="38" fontId="4" fillId="0" borderId="18" xfId="69" applyFont="1" applyFill="1" applyBorder="1" applyAlignment="1">
      <alignment horizontal="right" vertical="center"/>
    </xf>
    <xf numFmtId="177" fontId="1" fillId="0" borderId="15" xfId="81" applyNumberFormat="1" applyFont="1" applyFill="1" applyBorder="1" applyAlignment="1">
      <alignment horizontal="right" vertical="center"/>
      <protection/>
    </xf>
    <xf numFmtId="177" fontId="4" fillId="0" borderId="3" xfId="81" applyNumberFormat="1" applyFont="1" applyFill="1" applyBorder="1" applyAlignment="1">
      <alignment horizontal="right" vertical="center"/>
      <protection/>
    </xf>
    <xf numFmtId="177" fontId="1" fillId="0" borderId="3" xfId="81" applyNumberFormat="1" applyFont="1" applyFill="1" applyBorder="1" applyAlignment="1">
      <alignment horizontal="right" vertical="center"/>
      <protection/>
    </xf>
    <xf numFmtId="3" fontId="1" fillId="0" borderId="3" xfId="94" applyNumberFormat="1" applyFont="1" applyFill="1" applyBorder="1" applyAlignment="1">
      <alignment horizontal="right" vertical="center"/>
      <protection/>
    </xf>
    <xf numFmtId="3" fontId="1" fillId="0" borderId="0" xfId="81" applyNumberFormat="1" applyFont="1" applyAlignment="1">
      <alignment vertical="center"/>
      <protection/>
    </xf>
    <xf numFmtId="38" fontId="1" fillId="0" borderId="3" xfId="69" applyFont="1" applyFill="1" applyBorder="1" applyAlignment="1">
      <alignment vertical="center"/>
    </xf>
    <xf numFmtId="3" fontId="1" fillId="0" borderId="3" xfId="94" applyNumberFormat="1" applyFont="1" applyFill="1" applyBorder="1" applyAlignment="1" applyProtection="1">
      <alignment horizontal="right" vertical="center"/>
      <protection locked="0"/>
    </xf>
    <xf numFmtId="193" fontId="4" fillId="35" borderId="13" xfId="81" applyFont="1" applyFill="1" applyBorder="1" applyAlignment="1">
      <alignment horizontal="distributed" vertical="center"/>
      <protection/>
    </xf>
    <xf numFmtId="3" fontId="4" fillId="0" borderId="3" xfId="94" applyNumberFormat="1" applyFont="1" applyFill="1" applyBorder="1" applyAlignment="1" applyProtection="1">
      <alignment horizontal="right" vertical="center"/>
      <protection locked="0"/>
    </xf>
    <xf numFmtId="3" fontId="4" fillId="0" borderId="3" xfId="94" applyNumberFormat="1" applyFont="1" applyFill="1" applyBorder="1" applyAlignment="1">
      <alignment horizontal="right" vertical="center"/>
      <protection/>
    </xf>
    <xf numFmtId="193" fontId="4" fillId="35" borderId="21" xfId="81" applyFont="1" applyFill="1" applyBorder="1" applyAlignment="1">
      <alignment horizontal="distributed" vertical="center"/>
      <protection/>
    </xf>
    <xf numFmtId="3" fontId="4" fillId="0" borderId="22" xfId="94" applyNumberFormat="1" applyFont="1" applyFill="1" applyBorder="1" applyAlignment="1" applyProtection="1">
      <alignment horizontal="right" vertical="center"/>
      <protection locked="0"/>
    </xf>
    <xf numFmtId="177" fontId="4" fillId="0" borderId="22" xfId="81" applyNumberFormat="1" applyFont="1" applyFill="1" applyBorder="1" applyAlignment="1">
      <alignment horizontal="right" vertical="center"/>
      <protection/>
    </xf>
    <xf numFmtId="177" fontId="4" fillId="0" borderId="18" xfId="81" applyNumberFormat="1" applyFont="1" applyFill="1" applyBorder="1" applyAlignment="1">
      <alignment horizontal="right" vertical="center"/>
      <protection/>
    </xf>
    <xf numFmtId="177" fontId="1" fillId="0" borderId="23" xfId="81" applyNumberFormat="1" applyFont="1" applyFill="1" applyBorder="1" applyAlignment="1">
      <alignment horizontal="right" vertical="center"/>
      <protection/>
    </xf>
    <xf numFmtId="3" fontId="1" fillId="0" borderId="23" xfId="94" applyNumberFormat="1" applyFont="1" applyFill="1" applyBorder="1" applyAlignment="1">
      <alignment horizontal="right" vertical="center"/>
      <protection/>
    </xf>
    <xf numFmtId="177" fontId="4" fillId="0" borderId="23" xfId="81" applyNumberFormat="1" applyFont="1" applyFill="1" applyBorder="1" applyAlignment="1">
      <alignment horizontal="right" vertical="center"/>
      <protection/>
    </xf>
    <xf numFmtId="177" fontId="4" fillId="0" borderId="15" xfId="81" applyNumberFormat="1" applyFont="1" applyFill="1" applyBorder="1" applyAlignment="1">
      <alignment horizontal="right" vertical="center"/>
      <protection/>
    </xf>
    <xf numFmtId="3" fontId="1" fillId="0" borderId="15" xfId="94" applyNumberFormat="1" applyFont="1" applyFill="1" applyBorder="1" applyAlignment="1">
      <alignment horizontal="right" vertical="center"/>
      <protection/>
    </xf>
    <xf numFmtId="193" fontId="84" fillId="0" borderId="0" xfId="81" applyFont="1" applyAlignment="1">
      <alignment/>
      <protection/>
    </xf>
    <xf numFmtId="193" fontId="1" fillId="0" borderId="0" xfId="81" applyFont="1" applyFill="1" applyBorder="1" applyAlignment="1">
      <alignment vertical="center"/>
      <protection/>
    </xf>
    <xf numFmtId="177" fontId="1" fillId="0" borderId="0" xfId="81" applyNumberFormat="1" applyFont="1" applyFill="1" applyBorder="1" applyAlignment="1">
      <alignment vertical="center"/>
      <protection/>
    </xf>
    <xf numFmtId="193" fontId="1" fillId="0" borderId="0" xfId="81" applyFont="1" applyFill="1" applyBorder="1" applyAlignment="1">
      <alignment horizontal="distributed" vertical="center"/>
      <protection/>
    </xf>
    <xf numFmtId="193" fontId="1" fillId="0" borderId="0" xfId="81" applyFont="1" applyFill="1" applyBorder="1" applyAlignment="1">
      <alignment horizontal="center" vertical="center"/>
      <protection/>
    </xf>
    <xf numFmtId="193" fontId="1" fillId="0" borderId="0" xfId="81" applyFont="1" applyFill="1" applyBorder="1" applyAlignment="1">
      <alignment horizontal="distributed" vertical="center"/>
      <protection/>
    </xf>
    <xf numFmtId="193" fontId="85" fillId="0" borderId="0" xfId="81" applyFont="1" applyFill="1" applyBorder="1" applyAlignment="1">
      <alignment vertical="center"/>
      <protection/>
    </xf>
    <xf numFmtId="0" fontId="31" fillId="0" borderId="0" xfId="0" applyFont="1" applyAlignment="1">
      <alignment vertical="center"/>
    </xf>
    <xf numFmtId="0" fontId="1" fillId="35" borderId="13" xfId="0" applyFont="1" applyFill="1" applyBorder="1" applyAlignment="1">
      <alignment horizontal="left" vertical="center"/>
    </xf>
    <xf numFmtId="0" fontId="1" fillId="35" borderId="14" xfId="0" applyFont="1" applyFill="1" applyBorder="1" applyAlignment="1">
      <alignment horizontal="left" vertical="center"/>
    </xf>
    <xf numFmtId="177" fontId="1" fillId="0" borderId="3" xfId="0" applyNumberFormat="1" applyFont="1" applyBorder="1" applyAlignment="1">
      <alignment horizontal="right" vertical="center"/>
    </xf>
    <xf numFmtId="177" fontId="4" fillId="0" borderId="3" xfId="0" applyNumberFormat="1" applyFont="1" applyBorder="1" applyAlignment="1">
      <alignment horizontal="right" vertical="center"/>
    </xf>
    <xf numFmtId="0" fontId="33" fillId="35" borderId="16" xfId="0" applyFont="1" applyFill="1" applyBorder="1" applyAlignment="1">
      <alignment horizontal="distributed" vertical="center"/>
    </xf>
    <xf numFmtId="0" fontId="1" fillId="35" borderId="24" xfId="0" applyFont="1" applyFill="1" applyBorder="1" applyAlignment="1">
      <alignment horizontal="distributed" vertical="center"/>
    </xf>
    <xf numFmtId="177" fontId="1" fillId="0" borderId="18" xfId="0" applyNumberFormat="1" applyFont="1" applyBorder="1" applyAlignment="1">
      <alignment horizontal="right" vertical="center"/>
    </xf>
    <xf numFmtId="0" fontId="1" fillId="35" borderId="25" xfId="0" applyFont="1" applyFill="1" applyBorder="1" applyAlignment="1">
      <alignment horizontal="center" vertical="center"/>
    </xf>
    <xf numFmtId="0" fontId="30" fillId="35" borderId="26" xfId="0" applyFont="1" applyFill="1" applyBorder="1" applyAlignment="1">
      <alignment horizontal="distributed" vertical="center"/>
    </xf>
    <xf numFmtId="177" fontId="1" fillId="0" borderId="23" xfId="0" applyNumberFormat="1" applyFont="1" applyBorder="1" applyAlignment="1">
      <alignment horizontal="right" vertical="center"/>
    </xf>
    <xf numFmtId="177" fontId="4" fillId="0" borderId="23" xfId="0" applyNumberFormat="1" applyFont="1" applyBorder="1" applyAlignment="1">
      <alignment horizontal="right" vertical="center"/>
    </xf>
    <xf numFmtId="177" fontId="1" fillId="0" borderId="17" xfId="0" applyNumberFormat="1" applyFont="1" applyBorder="1" applyAlignment="1">
      <alignment vertical="center"/>
    </xf>
    <xf numFmtId="177" fontId="1" fillId="0" borderId="17" xfId="0" applyNumberFormat="1" applyFont="1" applyBorder="1" applyAlignment="1">
      <alignment horizontal="right" vertical="center"/>
    </xf>
    <xf numFmtId="0" fontId="32" fillId="0" borderId="0" xfId="0" applyFont="1" applyAlignment="1">
      <alignment vertical="center"/>
    </xf>
    <xf numFmtId="38" fontId="1" fillId="0" borderId="3" xfId="69" applyFont="1" applyFill="1" applyBorder="1" applyAlignment="1">
      <alignment horizontal="right" vertical="center"/>
    </xf>
    <xf numFmtId="38" fontId="1" fillId="0" borderId="3" xfId="69" applyFont="1" applyFill="1" applyBorder="1" applyAlignment="1">
      <alignment horizontal="right" vertical="center" wrapText="1"/>
    </xf>
    <xf numFmtId="38" fontId="4" fillId="0" borderId="3" xfId="69" applyFont="1" applyFill="1" applyBorder="1" applyAlignment="1">
      <alignment horizontal="right" vertical="center" wrapText="1"/>
    </xf>
    <xf numFmtId="3" fontId="28" fillId="0" borderId="0" xfId="0" applyNumberFormat="1" applyFont="1" applyAlignment="1">
      <alignment horizontal="right" vertical="center"/>
    </xf>
    <xf numFmtId="38" fontId="1" fillId="0" borderId="3" xfId="69" applyFont="1" applyFill="1" applyBorder="1" applyAlignment="1" applyProtection="1">
      <alignment horizontal="right" vertical="center"/>
      <protection locked="0"/>
    </xf>
    <xf numFmtId="3" fontId="34" fillId="0" borderId="0" xfId="0" applyNumberFormat="1" applyFont="1" applyAlignment="1" applyProtection="1">
      <alignment horizontal="right" vertical="center"/>
      <protection locked="0"/>
    </xf>
    <xf numFmtId="0" fontId="11" fillId="0" borderId="0" xfId="94" applyBorder="1" applyAlignment="1">
      <alignment horizontal="center" vertical="center"/>
      <protection/>
    </xf>
    <xf numFmtId="38" fontId="1" fillId="0" borderId="3" xfId="69" applyFont="1" applyBorder="1" applyAlignment="1">
      <alignment horizontal="right" vertical="center"/>
    </xf>
    <xf numFmtId="3" fontId="1" fillId="0" borderId="3" xfId="94" applyNumberFormat="1" applyFont="1" applyBorder="1" applyAlignment="1" applyProtection="1">
      <alignment horizontal="right" vertical="center"/>
      <protection locked="0"/>
    </xf>
    <xf numFmtId="0" fontId="11" fillId="0" borderId="0" xfId="94" applyFont="1" applyBorder="1">
      <alignment/>
      <protection/>
    </xf>
    <xf numFmtId="3" fontId="35" fillId="0" borderId="0" xfId="94" applyNumberFormat="1" applyFont="1" applyBorder="1" applyAlignment="1">
      <alignment horizontal="right" vertical="center"/>
      <protection/>
    </xf>
    <xf numFmtId="3" fontId="35" fillId="0" borderId="0" xfId="94" applyNumberFormat="1" applyFont="1" applyBorder="1" applyAlignment="1" applyProtection="1">
      <alignment horizontal="right" vertical="center"/>
      <protection locked="0"/>
    </xf>
    <xf numFmtId="38" fontId="4" fillId="0" borderId="3" xfId="69" applyFont="1" applyFill="1" applyBorder="1" applyAlignment="1">
      <alignment horizontal="right" vertical="center"/>
    </xf>
    <xf numFmtId="38" fontId="5" fillId="0" borderId="0" xfId="0" applyNumberFormat="1" applyFont="1" applyAlignment="1">
      <alignment vertical="center"/>
    </xf>
    <xf numFmtId="0" fontId="28" fillId="0" borderId="0" xfId="94" applyFont="1" applyBorder="1">
      <alignment/>
      <protection/>
    </xf>
    <xf numFmtId="3" fontId="28" fillId="0" borderId="0" xfId="94" applyNumberFormat="1" applyFont="1" applyBorder="1" applyAlignment="1">
      <alignment horizontal="right" vertical="center"/>
      <protection/>
    </xf>
    <xf numFmtId="0" fontId="11" fillId="0" borderId="0" xfId="94" applyBorder="1">
      <alignment/>
      <protection/>
    </xf>
    <xf numFmtId="0" fontId="11" fillId="0" borderId="0" xfId="94" applyBorder="1" applyAlignment="1">
      <alignment horizontal="distributed" vertical="center"/>
      <protection/>
    </xf>
    <xf numFmtId="3" fontId="11" fillId="0" borderId="0" xfId="94" applyNumberFormat="1" applyFont="1" applyBorder="1" applyAlignment="1">
      <alignment horizontal="right" vertical="center"/>
      <protection/>
    </xf>
    <xf numFmtId="3" fontId="36" fillId="0" borderId="0" xfId="94" applyNumberFormat="1" applyFont="1" applyBorder="1" applyAlignment="1" applyProtection="1">
      <alignment horizontal="right" vertical="center"/>
      <protection locked="0"/>
    </xf>
    <xf numFmtId="0" fontId="5" fillId="0" borderId="0" xfId="0" applyFont="1" applyAlignment="1">
      <alignment horizontal="right" vertical="center"/>
    </xf>
    <xf numFmtId="0" fontId="33" fillId="0" borderId="0" xfId="0" applyFont="1" applyAlignment="1">
      <alignment vertical="center"/>
    </xf>
    <xf numFmtId="3" fontId="1" fillId="0" borderId="3" xfId="94" applyNumberFormat="1" applyFont="1" applyFill="1" applyBorder="1" applyAlignment="1" applyProtection="1">
      <alignment horizontal="right" vertical="center"/>
      <protection/>
    </xf>
    <xf numFmtId="3" fontId="1" fillId="0" borderId="3" xfId="94" applyNumberFormat="1" applyFont="1" applyBorder="1" applyAlignment="1" applyProtection="1">
      <alignment horizontal="right" vertical="center"/>
      <protection/>
    </xf>
    <xf numFmtId="0" fontId="6" fillId="35" borderId="14" xfId="0" applyFont="1" applyFill="1" applyBorder="1" applyAlignment="1">
      <alignment horizontal="distributed" vertical="center"/>
    </xf>
    <xf numFmtId="177" fontId="1" fillId="0" borderId="17" xfId="0" applyNumberFormat="1" applyFont="1" applyBorder="1" applyAlignment="1">
      <alignment horizontal="center" vertical="top" textRotation="255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3" fontId="1" fillId="0" borderId="3" xfId="0" applyNumberFormat="1" applyFont="1" applyBorder="1" applyAlignment="1">
      <alignment horizontal="right" vertical="center"/>
    </xf>
    <xf numFmtId="177" fontId="4" fillId="0" borderId="3" xfId="0" applyNumberFormat="1" applyFont="1" applyBorder="1" applyAlignment="1">
      <alignment vertical="center"/>
    </xf>
    <xf numFmtId="0" fontId="1" fillId="35" borderId="14" xfId="94" applyFont="1" applyFill="1" applyBorder="1" applyAlignment="1">
      <alignment horizontal="distributed" vertical="center"/>
      <protection/>
    </xf>
    <xf numFmtId="177" fontId="1" fillId="0" borderId="3" xfId="0" applyNumberFormat="1" applyFont="1" applyBorder="1" applyAlignment="1">
      <alignment vertical="center"/>
    </xf>
    <xf numFmtId="3" fontId="1" fillId="0" borderId="3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 vertical="top" textRotation="255"/>
    </xf>
    <xf numFmtId="0" fontId="1" fillId="0" borderId="0" xfId="0" applyFont="1" applyBorder="1" applyAlignment="1">
      <alignment horizontal="right" vertical="center"/>
    </xf>
    <xf numFmtId="181" fontId="1" fillId="0" borderId="3" xfId="61" applyNumberFormat="1" applyFont="1" applyBorder="1" applyAlignment="1">
      <alignment horizontal="right" vertical="center"/>
    </xf>
    <xf numFmtId="181" fontId="1" fillId="0" borderId="0" xfId="61" applyNumberFormat="1" applyFont="1" applyBorder="1" applyAlignment="1">
      <alignment horizontal="right" vertical="center"/>
    </xf>
    <xf numFmtId="186" fontId="4" fillId="0" borderId="3" xfId="0" applyNumberFormat="1" applyFont="1" applyFill="1" applyBorder="1" applyAlignment="1">
      <alignment horizontal="right" vertical="center"/>
    </xf>
    <xf numFmtId="181" fontId="4" fillId="0" borderId="3" xfId="61" applyNumberFormat="1" applyFont="1" applyFill="1" applyBorder="1" applyAlignment="1">
      <alignment horizontal="right" vertical="center"/>
    </xf>
    <xf numFmtId="181" fontId="4" fillId="0" borderId="0" xfId="61" applyNumberFormat="1" applyFont="1" applyBorder="1" applyAlignment="1">
      <alignment horizontal="right" vertical="center"/>
    </xf>
    <xf numFmtId="186" fontId="1" fillId="0" borderId="3" xfId="0" applyNumberFormat="1" applyFont="1" applyFill="1" applyBorder="1" applyAlignment="1">
      <alignment vertical="center"/>
    </xf>
    <xf numFmtId="186" fontId="1" fillId="0" borderId="3" xfId="0" applyNumberFormat="1" applyFont="1" applyFill="1" applyBorder="1" applyAlignment="1">
      <alignment horizontal="right" vertical="center"/>
    </xf>
    <xf numFmtId="181" fontId="1" fillId="0" borderId="3" xfId="61" applyNumberFormat="1" applyFont="1" applyFill="1" applyBorder="1" applyAlignment="1">
      <alignment horizontal="right" vertical="center"/>
    </xf>
    <xf numFmtId="182" fontId="1" fillId="0" borderId="3" xfId="0" applyNumberFormat="1" applyFont="1" applyFill="1" applyBorder="1" applyAlignment="1">
      <alignment horizontal="right" vertical="center"/>
    </xf>
    <xf numFmtId="181" fontId="1" fillId="0" borderId="0" xfId="0" applyNumberFormat="1" applyFont="1" applyAlignment="1">
      <alignment vertical="center"/>
    </xf>
    <xf numFmtId="177" fontId="32" fillId="0" borderId="0" xfId="0" applyNumberFormat="1" applyFont="1" applyAlignment="1">
      <alignment vertical="center"/>
    </xf>
    <xf numFmtId="183" fontId="1" fillId="0" borderId="0" xfId="61" applyNumberFormat="1" applyFont="1" applyAlignment="1">
      <alignment vertical="center"/>
    </xf>
    <xf numFmtId="181" fontId="4" fillId="0" borderId="3" xfId="61" applyNumberFormat="1" applyFont="1" applyBorder="1" applyAlignment="1">
      <alignment horizontal="right" vertical="center"/>
    </xf>
    <xf numFmtId="184" fontId="1" fillId="0" borderId="3" xfId="0" applyNumberFormat="1" applyFont="1" applyBorder="1" applyAlignment="1">
      <alignment horizontal="right" vertical="center"/>
    </xf>
    <xf numFmtId="182" fontId="1" fillId="0" borderId="3" xfId="0" applyNumberFormat="1" applyFont="1" applyBorder="1" applyAlignment="1">
      <alignment horizontal="right" vertical="center"/>
    </xf>
    <xf numFmtId="185" fontId="1" fillId="0" borderId="0" xfId="0" applyNumberFormat="1" applyFont="1" applyAlignment="1">
      <alignment vertical="center"/>
    </xf>
    <xf numFmtId="0" fontId="85" fillId="0" borderId="0" xfId="0" applyFont="1" applyAlignment="1">
      <alignment vertical="center"/>
    </xf>
    <xf numFmtId="9" fontId="1" fillId="0" borderId="0" xfId="61" applyFont="1" applyAlignment="1">
      <alignment vertical="center"/>
    </xf>
    <xf numFmtId="190" fontId="1" fillId="0" borderId="0" xfId="0" applyNumberFormat="1" applyFont="1" applyAlignment="1">
      <alignment vertical="center"/>
    </xf>
    <xf numFmtId="189" fontId="1" fillId="0" borderId="0" xfId="0" applyNumberFormat="1" applyFont="1" applyAlignment="1">
      <alignment vertical="center"/>
    </xf>
    <xf numFmtId="179" fontId="1" fillId="0" borderId="3" xfId="0" applyNumberFormat="1" applyFont="1" applyBorder="1" applyAlignment="1">
      <alignment horizontal="right" vertical="center"/>
    </xf>
    <xf numFmtId="179" fontId="1" fillId="0" borderId="3" xfId="0" applyNumberFormat="1" applyFont="1" applyFill="1" applyBorder="1" applyAlignment="1">
      <alignment horizontal="right" vertical="center"/>
    </xf>
    <xf numFmtId="179" fontId="4" fillId="0" borderId="3" xfId="0" applyNumberFormat="1" applyFont="1" applyFill="1" applyBorder="1" applyAlignment="1">
      <alignment horizontal="right" vertical="center"/>
    </xf>
    <xf numFmtId="0" fontId="38" fillId="0" borderId="0" xfId="0" applyFont="1" applyAlignment="1">
      <alignment vertical="center"/>
    </xf>
    <xf numFmtId="0" fontId="38" fillId="0" borderId="0" xfId="0" applyFont="1" applyFill="1" applyAlignment="1">
      <alignment vertical="center"/>
    </xf>
    <xf numFmtId="38" fontId="38" fillId="0" borderId="0" xfId="69" applyFont="1" applyAlignment="1">
      <alignment vertical="center"/>
    </xf>
    <xf numFmtId="177" fontId="38" fillId="0" borderId="0" xfId="0" applyNumberFormat="1" applyFont="1" applyAlignment="1">
      <alignment vertical="center"/>
    </xf>
    <xf numFmtId="0" fontId="6" fillId="36" borderId="3" xfId="0" applyFont="1" applyFill="1" applyBorder="1" applyAlignment="1">
      <alignment horizontal="distributed" vertical="center"/>
    </xf>
    <xf numFmtId="38" fontId="1" fillId="36" borderId="3" xfId="69" applyFont="1" applyFill="1" applyBorder="1" applyAlignment="1">
      <alignment horizontal="distributed" vertical="center"/>
    </xf>
    <xf numFmtId="0" fontId="1" fillId="35" borderId="2" xfId="0" applyFont="1" applyFill="1" applyBorder="1" applyAlignment="1">
      <alignment horizontal="left" vertical="center"/>
    </xf>
    <xf numFmtId="177" fontId="1" fillId="0" borderId="3" xfId="0" applyNumberFormat="1" applyFont="1" applyBorder="1" applyAlignment="1">
      <alignment horizontal="right" vertical="center" wrapText="1"/>
    </xf>
    <xf numFmtId="38" fontId="1" fillId="0" borderId="3" xfId="69" applyFont="1" applyBorder="1" applyAlignment="1">
      <alignment horizontal="right" vertical="center" wrapText="1"/>
    </xf>
    <xf numFmtId="0" fontId="39" fillId="0" borderId="0" xfId="0" applyFont="1" applyAlignment="1">
      <alignment vertical="center"/>
    </xf>
    <xf numFmtId="177" fontId="4" fillId="0" borderId="3" xfId="0" applyNumberFormat="1" applyFont="1" applyBorder="1" applyAlignment="1">
      <alignment horizontal="right" vertical="center" wrapText="1"/>
    </xf>
    <xf numFmtId="176" fontId="1" fillId="0" borderId="3" xfId="0" applyNumberFormat="1" applyFont="1" applyBorder="1" applyAlignment="1">
      <alignment horizontal="right" vertical="center" wrapText="1"/>
    </xf>
    <xf numFmtId="186" fontId="1" fillId="0" borderId="3" xfId="0" applyNumberFormat="1" applyFont="1" applyBorder="1" applyAlignment="1">
      <alignment horizontal="right" vertical="center" wrapText="1"/>
    </xf>
    <xf numFmtId="186" fontId="1" fillId="0" borderId="3" xfId="88" applyNumberFormat="1" applyFont="1" applyFill="1" applyBorder="1" applyAlignment="1">
      <alignment horizontal="right" vertical="center" wrapText="1"/>
      <protection/>
    </xf>
    <xf numFmtId="38" fontId="1" fillId="0" borderId="3" xfId="70" applyFont="1" applyBorder="1" applyAlignment="1">
      <alignment horizontal="right" vertical="center" wrapText="1"/>
    </xf>
    <xf numFmtId="177" fontId="39" fillId="0" borderId="0" xfId="0" applyNumberFormat="1" applyFont="1" applyAlignment="1">
      <alignment vertical="center"/>
    </xf>
    <xf numFmtId="186" fontId="1" fillId="37" borderId="3" xfId="86" applyNumberFormat="1" applyFont="1" applyFill="1" applyBorder="1" applyAlignment="1">
      <alignment horizontal="right" vertical="center" wrapText="1"/>
      <protection/>
    </xf>
    <xf numFmtId="177" fontId="1" fillId="0" borderId="3" xfId="0" applyNumberFormat="1" applyFont="1" applyFill="1" applyBorder="1" applyAlignment="1">
      <alignment horizontal="right" vertical="center" wrapText="1"/>
    </xf>
    <xf numFmtId="0" fontId="9" fillId="35" borderId="2" xfId="0" applyFont="1" applyFill="1" applyBorder="1" applyAlignment="1">
      <alignment horizontal="distributed" vertical="center"/>
    </xf>
    <xf numFmtId="176" fontId="1" fillId="37" borderId="3" xfId="88" applyNumberFormat="1" applyFont="1" applyFill="1" applyBorder="1" applyAlignment="1">
      <alignment horizontal="right" vertical="center" wrapText="1"/>
      <protection/>
    </xf>
    <xf numFmtId="176" fontId="1" fillId="37" borderId="3" xfId="86" applyNumberFormat="1" applyFont="1" applyFill="1" applyBorder="1" applyAlignment="1">
      <alignment horizontal="right" vertical="center" wrapText="1"/>
      <protection/>
    </xf>
    <xf numFmtId="186" fontId="1" fillId="37" borderId="3" xfId="88" applyNumberFormat="1" applyFont="1" applyFill="1" applyBorder="1" applyAlignment="1">
      <alignment horizontal="right" vertical="center" wrapText="1"/>
      <protection/>
    </xf>
    <xf numFmtId="186" fontId="1" fillId="37" borderId="3" xfId="87" applyNumberFormat="1" applyFont="1" applyFill="1" applyBorder="1" applyAlignment="1">
      <alignment horizontal="right" vertical="center" wrapText="1"/>
      <protection/>
    </xf>
    <xf numFmtId="186" fontId="1" fillId="37" borderId="3" xfId="85" applyNumberFormat="1" applyFont="1" applyFill="1" applyBorder="1" applyAlignment="1">
      <alignment horizontal="right" vertical="center" wrapText="1"/>
      <protection/>
    </xf>
    <xf numFmtId="186" fontId="1" fillId="0" borderId="3" xfId="86" applyNumberFormat="1" applyFont="1" applyFill="1" applyBorder="1" applyAlignment="1">
      <alignment horizontal="right" vertical="center" wrapText="1"/>
      <protection/>
    </xf>
    <xf numFmtId="38" fontId="38" fillId="0" borderId="0" xfId="70" applyFont="1" applyAlignment="1">
      <alignment vertical="center"/>
    </xf>
    <xf numFmtId="38" fontId="1" fillId="35" borderId="13" xfId="70" applyFont="1" applyFill="1" applyBorder="1" applyAlignment="1">
      <alignment horizontal="distributed" vertical="center"/>
    </xf>
    <xf numFmtId="38" fontId="1" fillId="35" borderId="2" xfId="70" applyFont="1" applyFill="1" applyBorder="1" applyAlignment="1">
      <alignment horizontal="distributed" vertical="center"/>
    </xf>
    <xf numFmtId="0" fontId="38" fillId="0" borderId="0" xfId="0" applyFont="1" applyAlignment="1">
      <alignment vertical="center" wrapText="1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39" fillId="0" borderId="0" xfId="0" applyFont="1" applyFill="1" applyAlignment="1">
      <alignment vertical="center"/>
    </xf>
    <xf numFmtId="0" fontId="9" fillId="36" borderId="3" xfId="0" applyFont="1" applyFill="1" applyBorder="1" applyAlignment="1">
      <alignment horizontal="distributed" vertical="center"/>
    </xf>
    <xf numFmtId="38" fontId="1" fillId="0" borderId="3" xfId="0" applyNumberFormat="1" applyFont="1" applyBorder="1" applyAlignment="1">
      <alignment horizontal="right" vertical="center" wrapText="1"/>
    </xf>
    <xf numFmtId="38" fontId="4" fillId="0" borderId="3" xfId="69" applyFont="1" applyBorder="1" applyAlignment="1">
      <alignment horizontal="right" vertical="center" wrapText="1"/>
    </xf>
    <xf numFmtId="38" fontId="39" fillId="0" borderId="0" xfId="0" applyNumberFormat="1" applyFont="1" applyAlignment="1">
      <alignment vertical="center"/>
    </xf>
    <xf numFmtId="186" fontId="1" fillId="37" borderId="3" xfId="84" applyNumberFormat="1" applyFont="1" applyFill="1" applyBorder="1" applyAlignment="1">
      <alignment horizontal="right" vertical="center" wrapText="1"/>
      <protection/>
    </xf>
    <xf numFmtId="186" fontId="42" fillId="37" borderId="0" xfId="84" applyNumberFormat="1" applyFont="1" applyFill="1" applyBorder="1" applyAlignment="1">
      <alignment horizontal="right" vertical="center"/>
      <protection/>
    </xf>
    <xf numFmtId="186" fontId="1" fillId="37" borderId="3" xfId="83" applyNumberFormat="1" applyFont="1" applyFill="1" applyBorder="1" applyAlignment="1">
      <alignment horizontal="right" vertical="center" wrapText="1"/>
      <protection/>
    </xf>
    <xf numFmtId="176" fontId="1" fillId="37" borderId="3" xfId="84" applyNumberFormat="1" applyFont="1" applyFill="1" applyBorder="1" applyAlignment="1">
      <alignment horizontal="right" vertical="center" wrapText="1"/>
      <protection/>
    </xf>
    <xf numFmtId="38" fontId="38" fillId="0" borderId="0" xfId="70" applyNumberFormat="1" applyFont="1" applyAlignment="1">
      <alignment vertical="center"/>
    </xf>
    <xf numFmtId="38" fontId="1" fillId="35" borderId="13" xfId="70" applyNumberFormat="1" applyFont="1" applyFill="1" applyBorder="1" applyAlignment="1">
      <alignment horizontal="distributed" vertical="center"/>
    </xf>
    <xf numFmtId="186" fontId="1" fillId="0" borderId="3" xfId="84" applyNumberFormat="1" applyFont="1" applyFill="1" applyBorder="1" applyAlignment="1">
      <alignment horizontal="right" vertical="center" wrapText="1"/>
      <protection/>
    </xf>
    <xf numFmtId="187" fontId="1" fillId="0" borderId="3" xfId="70" applyNumberFormat="1" applyFont="1" applyFill="1" applyBorder="1" applyAlignment="1">
      <alignment horizontal="right" vertical="center" wrapText="1"/>
    </xf>
    <xf numFmtId="176" fontId="1" fillId="0" borderId="3" xfId="84" applyNumberFormat="1" applyFont="1" applyFill="1" applyBorder="1" applyAlignment="1">
      <alignment horizontal="right" vertical="center" wrapText="1"/>
      <protection/>
    </xf>
    <xf numFmtId="38" fontId="39" fillId="0" borderId="0" xfId="0" applyNumberFormat="1" applyFont="1" applyFill="1" applyAlignment="1">
      <alignment vertical="center"/>
    </xf>
    <xf numFmtId="186" fontId="38" fillId="0" borderId="0" xfId="0" applyNumberFormat="1" applyFont="1" applyFill="1" applyAlignment="1">
      <alignment vertical="center"/>
    </xf>
    <xf numFmtId="0" fontId="1" fillId="35" borderId="16" xfId="0" applyFont="1" applyFill="1" applyBorder="1" applyAlignment="1">
      <alignment horizontal="distributed" vertical="center"/>
    </xf>
    <xf numFmtId="38" fontId="38" fillId="0" borderId="0" xfId="0" applyNumberFormat="1" applyFont="1" applyAlignment="1">
      <alignment vertical="center"/>
    </xf>
    <xf numFmtId="186" fontId="38" fillId="0" borderId="0" xfId="0" applyNumberFormat="1" applyFont="1" applyAlignment="1">
      <alignment vertical="center"/>
    </xf>
    <xf numFmtId="0" fontId="5" fillId="0" borderId="0" xfId="0" applyFont="1" applyFill="1" applyAlignment="1">
      <alignment vertical="center"/>
    </xf>
    <xf numFmtId="38" fontId="1" fillId="0" borderId="0" xfId="0" applyNumberFormat="1" applyFont="1" applyBorder="1" applyAlignment="1">
      <alignment vertical="center"/>
    </xf>
    <xf numFmtId="0" fontId="5" fillId="36" borderId="3" xfId="0" applyFont="1" applyFill="1" applyBorder="1" applyAlignment="1">
      <alignment horizontal="distributed" vertical="center"/>
    </xf>
    <xf numFmtId="38" fontId="1" fillId="0" borderId="3" xfId="69" applyFont="1" applyBorder="1" applyAlignment="1">
      <alignment vertical="center"/>
    </xf>
    <xf numFmtId="38" fontId="4" fillId="0" borderId="13" xfId="70" applyFont="1" applyBorder="1" applyAlignment="1">
      <alignment vertical="center"/>
    </xf>
    <xf numFmtId="38" fontId="4" fillId="0" borderId="13" xfId="70" applyFont="1" applyFill="1" applyBorder="1" applyAlignment="1">
      <alignment vertical="center"/>
    </xf>
    <xf numFmtId="38" fontId="4" fillId="0" borderId="3" xfId="70" applyFont="1" applyBorder="1" applyAlignment="1">
      <alignment vertical="center"/>
    </xf>
    <xf numFmtId="38" fontId="1" fillId="0" borderId="3" xfId="70" applyFont="1" applyFill="1" applyBorder="1" applyAlignment="1">
      <alignment/>
    </xf>
    <xf numFmtId="38" fontId="1" fillId="0" borderId="3" xfId="70" applyFont="1" applyBorder="1" applyAlignment="1">
      <alignment horizontal="right"/>
    </xf>
    <xf numFmtId="38" fontId="1" fillId="0" borderId="3" xfId="70" applyFont="1" applyFill="1" applyBorder="1" applyAlignment="1">
      <alignment horizontal="right"/>
    </xf>
    <xf numFmtId="38" fontId="1" fillId="0" borderId="3" xfId="70" applyFont="1" applyBorder="1" applyAlignment="1">
      <alignment/>
    </xf>
    <xf numFmtId="38" fontId="1" fillId="0" borderId="3" xfId="70" applyFont="1" applyBorder="1" applyAlignment="1">
      <alignment vertical="center"/>
    </xf>
    <xf numFmtId="38" fontId="1" fillId="37" borderId="3" xfId="70" applyFont="1" applyFill="1" applyBorder="1" applyAlignment="1">
      <alignment horizontal="right" vertical="center"/>
    </xf>
    <xf numFmtId="0" fontId="43" fillId="35" borderId="2" xfId="0" applyFont="1" applyFill="1" applyBorder="1" applyAlignment="1">
      <alignment horizontal="distributed" vertical="center"/>
    </xf>
    <xf numFmtId="38" fontId="1" fillId="0" borderId="3" xfId="70" applyFont="1" applyBorder="1" applyAlignment="1">
      <alignment horizontal="right" vertical="center"/>
    </xf>
    <xf numFmtId="0" fontId="38" fillId="35" borderId="2" xfId="0" applyFont="1" applyFill="1" applyBorder="1" applyAlignment="1">
      <alignment horizontal="distributed" vertical="center"/>
    </xf>
    <xf numFmtId="38" fontId="1" fillId="0" borderId="0" xfId="69" applyFont="1" applyAlignment="1">
      <alignment vertical="center"/>
    </xf>
    <xf numFmtId="38" fontId="4" fillId="0" borderId="0" xfId="69" applyFont="1" applyBorder="1" applyAlignment="1">
      <alignment/>
    </xf>
    <xf numFmtId="38" fontId="1" fillId="0" borderId="3" xfId="0" applyNumberFormat="1" applyFont="1" applyBorder="1" applyAlignment="1">
      <alignment/>
    </xf>
    <xf numFmtId="38" fontId="1" fillId="0" borderId="3" xfId="69" applyFont="1" applyBorder="1" applyAlignment="1">
      <alignment/>
    </xf>
    <xf numFmtId="38" fontId="4" fillId="0" borderId="13" xfId="0" applyNumberFormat="1" applyFont="1" applyBorder="1" applyAlignment="1">
      <alignment horizontal="right" vertical="center" wrapText="1"/>
    </xf>
    <xf numFmtId="38" fontId="4" fillId="0" borderId="3" xfId="0" applyNumberFormat="1" applyFont="1" applyBorder="1" applyAlignment="1">
      <alignment horizontal="right" vertical="center" wrapText="1"/>
    </xf>
    <xf numFmtId="186" fontId="1" fillId="37" borderId="3" xfId="90" applyNumberFormat="1" applyFont="1" applyFill="1" applyBorder="1" applyAlignment="1">
      <alignment horizontal="right" vertical="center" wrapText="1"/>
      <protection/>
    </xf>
    <xf numFmtId="186" fontId="1" fillId="0" borderId="3" xfId="90" applyNumberFormat="1" applyFont="1" applyFill="1" applyBorder="1" applyAlignment="1">
      <alignment horizontal="right" vertical="center" wrapText="1"/>
      <protection/>
    </xf>
    <xf numFmtId="176" fontId="1" fillId="37" borderId="3" xfId="90" applyNumberFormat="1" applyFont="1" applyFill="1" applyBorder="1" applyAlignment="1">
      <alignment horizontal="right" vertical="center" wrapText="1"/>
      <protection/>
    </xf>
    <xf numFmtId="186" fontId="1" fillId="37" borderId="3" xfId="89" applyNumberFormat="1" applyFont="1" applyFill="1" applyBorder="1" applyAlignment="1">
      <alignment horizontal="right" vertical="center" wrapText="1"/>
      <protection/>
    </xf>
    <xf numFmtId="38" fontId="1" fillId="0" borderId="0" xfId="70" applyFont="1" applyAlignment="1">
      <alignment vertical="center"/>
    </xf>
    <xf numFmtId="3" fontId="1" fillId="0" borderId="0" xfId="0" applyNumberFormat="1" applyFont="1" applyAlignment="1" quotePrefix="1">
      <alignment vertical="center"/>
    </xf>
    <xf numFmtId="38" fontId="1" fillId="0" borderId="3" xfId="69" applyFont="1" applyFill="1" applyBorder="1" applyAlignment="1">
      <alignment/>
    </xf>
    <xf numFmtId="38" fontId="1" fillId="0" borderId="14" xfId="69" applyFont="1" applyFill="1" applyBorder="1" applyAlignment="1">
      <alignment/>
    </xf>
    <xf numFmtId="38" fontId="1" fillId="0" borderId="14" xfId="69" applyFont="1" applyFill="1" applyBorder="1" applyAlignment="1">
      <alignment horizontal="right"/>
    </xf>
    <xf numFmtId="0" fontId="1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177" fontId="85" fillId="0" borderId="0" xfId="0" applyNumberFormat="1" applyFont="1" applyAlignment="1">
      <alignment vertical="center"/>
    </xf>
    <xf numFmtId="0" fontId="1" fillId="0" borderId="3" xfId="0" applyFont="1" applyFill="1" applyBorder="1" applyAlignment="1">
      <alignment horizontal="right" vertical="center" wrapText="1"/>
    </xf>
    <xf numFmtId="0" fontId="1" fillId="0" borderId="3" xfId="0" applyNumberFormat="1" applyFont="1" applyBorder="1" applyAlignment="1">
      <alignment horizontal="right" vertical="center"/>
    </xf>
    <xf numFmtId="0" fontId="6" fillId="35" borderId="2" xfId="0" applyFont="1" applyFill="1" applyBorder="1" applyAlignment="1">
      <alignment horizontal="distributed" vertical="center"/>
    </xf>
    <xf numFmtId="0" fontId="45" fillId="35" borderId="2" xfId="0" applyFont="1" applyFill="1" applyBorder="1" applyAlignment="1">
      <alignment horizontal="distributed" vertical="center"/>
    </xf>
    <xf numFmtId="0" fontId="5" fillId="0" borderId="0" xfId="0" applyFont="1" applyAlignment="1">
      <alignment vertical="top"/>
    </xf>
    <xf numFmtId="177" fontId="5" fillId="0" borderId="0" xfId="0" applyNumberFormat="1" applyFont="1" applyAlignment="1">
      <alignment vertical="center"/>
    </xf>
    <xf numFmtId="0" fontId="1" fillId="36" borderId="0" xfId="0" applyFont="1" applyFill="1" applyAlignment="1">
      <alignment vertical="center"/>
    </xf>
    <xf numFmtId="38" fontId="8" fillId="0" borderId="3" xfId="69" applyFont="1" applyFill="1" applyBorder="1" applyAlignment="1">
      <alignment horizontal="right" vertical="center" wrapText="1"/>
    </xf>
    <xf numFmtId="188" fontId="8" fillId="0" borderId="3" xfId="0" applyNumberFormat="1" applyFont="1" applyFill="1" applyBorder="1" applyAlignment="1">
      <alignment horizontal="right" vertical="center" wrapText="1"/>
    </xf>
    <xf numFmtId="38" fontId="7" fillId="0" borderId="3" xfId="69" applyFont="1" applyFill="1" applyBorder="1" applyAlignment="1">
      <alignment horizontal="right" vertical="center" wrapText="1"/>
    </xf>
    <xf numFmtId="188" fontId="7" fillId="0" borderId="3" xfId="0" applyNumberFormat="1" applyFont="1" applyFill="1" applyBorder="1" applyAlignment="1">
      <alignment horizontal="right" vertical="center" wrapText="1"/>
    </xf>
    <xf numFmtId="188" fontId="0" fillId="0" borderId="3" xfId="0" applyNumberFormat="1" applyFill="1" applyBorder="1" applyAlignment="1">
      <alignment horizontal="right" wrapText="1"/>
    </xf>
    <xf numFmtId="3" fontId="46" fillId="37" borderId="0" xfId="0" applyNumberFormat="1" applyFont="1" applyFill="1" applyAlignment="1">
      <alignment horizontal="right" vertical="center" wrapText="1"/>
    </xf>
    <xf numFmtId="0" fontId="46" fillId="37" borderId="0" xfId="0" applyFont="1" applyFill="1" applyAlignment="1">
      <alignment horizontal="right" vertical="center" wrapText="1"/>
    </xf>
    <xf numFmtId="188" fontId="1" fillId="0" borderId="0" xfId="0" applyNumberFormat="1" applyFont="1" applyAlignment="1">
      <alignment vertical="center"/>
    </xf>
    <xf numFmtId="0" fontId="25" fillId="37" borderId="0" xfId="0" applyFont="1" applyFill="1" applyAlignment="1">
      <alignment wrapText="1"/>
    </xf>
    <xf numFmtId="3" fontId="25" fillId="37" borderId="0" xfId="0" applyNumberFormat="1" applyFont="1" applyFill="1" applyAlignment="1">
      <alignment horizontal="right" wrapText="1"/>
    </xf>
    <xf numFmtId="0" fontId="25" fillId="37" borderId="0" xfId="0" applyFont="1" applyFill="1" applyAlignment="1">
      <alignment horizontal="right" wrapText="1"/>
    </xf>
    <xf numFmtId="0" fontId="0" fillId="37" borderId="0" xfId="0" applyFill="1" applyAlignment="1">
      <alignment horizontal="right" wrapText="1"/>
    </xf>
    <xf numFmtId="0" fontId="0" fillId="20" borderId="0" xfId="0" applyFill="1" applyAlignment="1">
      <alignment/>
    </xf>
    <xf numFmtId="0" fontId="1" fillId="36" borderId="15" xfId="0" applyFont="1" applyFill="1" applyBorder="1" applyAlignment="1">
      <alignment horizontal="center" vertical="center"/>
    </xf>
    <xf numFmtId="0" fontId="1" fillId="35" borderId="14" xfId="0" applyFont="1" applyFill="1" applyBorder="1" applyAlignment="1">
      <alignment vertical="center" shrinkToFit="1"/>
    </xf>
    <xf numFmtId="177" fontId="4" fillId="0" borderId="20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0" fontId="1" fillId="35" borderId="14" xfId="0" applyFont="1" applyFill="1" applyBorder="1" applyAlignment="1">
      <alignment horizontal="distributed" vertical="center"/>
    </xf>
    <xf numFmtId="0" fontId="1" fillId="35" borderId="3" xfId="0" applyFont="1" applyFill="1" applyBorder="1" applyAlignment="1">
      <alignment horizontal="distributed" vertical="center"/>
    </xf>
    <xf numFmtId="0" fontId="4" fillId="35" borderId="13" xfId="0" applyFont="1" applyFill="1" applyBorder="1" applyAlignment="1">
      <alignment horizontal="distributed" vertical="center"/>
    </xf>
    <xf numFmtId="0" fontId="4" fillId="35" borderId="2" xfId="0" applyFont="1" applyFill="1" applyBorder="1" applyAlignment="1">
      <alignment horizontal="distributed" vertical="center"/>
    </xf>
    <xf numFmtId="0" fontId="4" fillId="35" borderId="14" xfId="0" applyFont="1" applyFill="1" applyBorder="1" applyAlignment="1">
      <alignment horizontal="distributed" vertical="center"/>
    </xf>
    <xf numFmtId="0" fontId="6" fillId="35" borderId="18" xfId="0" applyFont="1" applyFill="1" applyBorder="1" applyAlignment="1">
      <alignment vertical="center" textRotation="255"/>
    </xf>
    <xf numFmtId="0" fontId="6" fillId="35" borderId="19" xfId="0" applyFont="1" applyFill="1" applyBorder="1" applyAlignment="1">
      <alignment vertical="center" textRotation="255"/>
    </xf>
    <xf numFmtId="0" fontId="6" fillId="35" borderId="15" xfId="0" applyFont="1" applyFill="1" applyBorder="1" applyAlignment="1">
      <alignment vertical="center" textRotation="255"/>
    </xf>
    <xf numFmtId="0" fontId="1" fillId="35" borderId="2" xfId="0" applyFont="1" applyFill="1" applyBorder="1" applyAlignment="1">
      <alignment horizontal="distributed" vertical="center"/>
    </xf>
    <xf numFmtId="0" fontId="1" fillId="35" borderId="3" xfId="0" applyFont="1" applyFill="1" applyBorder="1" applyAlignment="1">
      <alignment horizontal="distributed" vertical="center"/>
    </xf>
    <xf numFmtId="0" fontId="4" fillId="35" borderId="3" xfId="0" applyFont="1" applyFill="1" applyBorder="1" applyAlignment="1">
      <alignment horizontal="distributed" vertical="center"/>
    </xf>
    <xf numFmtId="0" fontId="1" fillId="35" borderId="18" xfId="0" applyFont="1" applyFill="1" applyBorder="1" applyAlignment="1">
      <alignment vertical="center" textRotation="255"/>
    </xf>
    <xf numFmtId="0" fontId="1" fillId="35" borderId="19" xfId="0" applyFont="1" applyFill="1" applyBorder="1" applyAlignment="1">
      <alignment vertical="center" textRotation="255"/>
    </xf>
    <xf numFmtId="0" fontId="1" fillId="35" borderId="15" xfId="0" applyFont="1" applyFill="1" applyBorder="1" applyAlignment="1">
      <alignment vertical="center" textRotation="255"/>
    </xf>
    <xf numFmtId="0" fontId="1" fillId="35" borderId="13" xfId="0" applyFont="1" applyFill="1" applyBorder="1" applyAlignment="1">
      <alignment horizontal="distributed" vertical="center"/>
    </xf>
    <xf numFmtId="0" fontId="1" fillId="35" borderId="18" xfId="0" applyFont="1" applyFill="1" applyBorder="1" applyAlignment="1">
      <alignment vertical="distributed" textRotation="255"/>
    </xf>
    <xf numFmtId="0" fontId="1" fillId="35" borderId="19" xfId="0" applyFont="1" applyFill="1" applyBorder="1" applyAlignment="1">
      <alignment vertical="distributed" textRotation="255"/>
    </xf>
    <xf numFmtId="0" fontId="1" fillId="35" borderId="15" xfId="0" applyFont="1" applyFill="1" applyBorder="1" applyAlignment="1">
      <alignment vertical="distributed" textRotation="255"/>
    </xf>
    <xf numFmtId="0" fontId="6" fillId="35" borderId="18" xfId="0" applyFont="1" applyFill="1" applyBorder="1" applyAlignment="1">
      <alignment vertical="center" textRotation="255" shrinkToFit="1"/>
    </xf>
    <xf numFmtId="0" fontId="6" fillId="35" borderId="19" xfId="0" applyFont="1" applyFill="1" applyBorder="1" applyAlignment="1">
      <alignment vertical="center" textRotation="255" shrinkToFit="1"/>
    </xf>
    <xf numFmtId="0" fontId="6" fillId="35" borderId="15" xfId="0" applyFont="1" applyFill="1" applyBorder="1" applyAlignment="1">
      <alignment vertical="center" textRotation="255" shrinkToFit="1"/>
    </xf>
    <xf numFmtId="0" fontId="1" fillId="36" borderId="18" xfId="0" applyFont="1" applyFill="1" applyBorder="1" applyAlignment="1">
      <alignment horizontal="distributed" vertical="center" wrapText="1"/>
    </xf>
    <xf numFmtId="0" fontId="1" fillId="36" borderId="15" xfId="0" applyFont="1" applyFill="1" applyBorder="1" applyAlignment="1">
      <alignment horizontal="distributed" vertical="center"/>
    </xf>
    <xf numFmtId="0" fontId="5" fillId="36" borderId="13" xfId="0" applyFont="1" applyFill="1" applyBorder="1" applyAlignment="1">
      <alignment horizontal="distributed" vertical="center"/>
    </xf>
    <xf numFmtId="0" fontId="5" fillId="36" borderId="14" xfId="0" applyFont="1" applyFill="1" applyBorder="1" applyAlignment="1">
      <alignment horizontal="distributed" vertical="center"/>
    </xf>
    <xf numFmtId="0" fontId="1" fillId="36" borderId="13" xfId="0" applyFont="1" applyFill="1" applyBorder="1" applyAlignment="1">
      <alignment horizontal="center" vertical="center"/>
    </xf>
    <xf numFmtId="0" fontId="1" fillId="36" borderId="2" xfId="0" applyFont="1" applyFill="1" applyBorder="1" applyAlignment="1">
      <alignment horizontal="center" vertical="center"/>
    </xf>
    <xf numFmtId="0" fontId="1" fillId="36" borderId="14" xfId="0" applyFont="1" applyFill="1" applyBorder="1" applyAlignment="1">
      <alignment horizontal="center" vertical="center"/>
    </xf>
    <xf numFmtId="0" fontId="1" fillId="36" borderId="18" xfId="0" applyFont="1" applyFill="1" applyBorder="1" applyAlignment="1">
      <alignment horizontal="distributed" vertical="center"/>
    </xf>
    <xf numFmtId="0" fontId="1" fillId="36" borderId="15" xfId="0" applyFont="1" applyFill="1" applyBorder="1" applyAlignment="1">
      <alignment horizontal="distributed" vertical="center"/>
    </xf>
    <xf numFmtId="0" fontId="1" fillId="35" borderId="18" xfId="0" applyFont="1" applyFill="1" applyBorder="1" applyAlignment="1">
      <alignment vertical="center" textRotation="255" shrinkToFit="1"/>
    </xf>
    <xf numFmtId="0" fontId="1" fillId="35" borderId="19" xfId="0" applyFont="1" applyFill="1" applyBorder="1" applyAlignment="1">
      <alignment vertical="center" textRotation="255" shrinkToFit="1"/>
    </xf>
    <xf numFmtId="0" fontId="1" fillId="35" borderId="15" xfId="0" applyFont="1" applyFill="1" applyBorder="1" applyAlignment="1">
      <alignment vertical="center" textRotation="255" shrinkToFit="1"/>
    </xf>
    <xf numFmtId="0" fontId="9" fillId="35" borderId="18" xfId="0" applyFont="1" applyFill="1" applyBorder="1" applyAlignment="1">
      <alignment vertical="center" textRotation="255" shrinkToFit="1"/>
    </xf>
    <xf numFmtId="0" fontId="10" fillId="35" borderId="19" xfId="0" applyFont="1" applyFill="1" applyBorder="1" applyAlignment="1">
      <alignment vertical="center" textRotation="255" shrinkToFit="1"/>
    </xf>
    <xf numFmtId="0" fontId="10" fillId="35" borderId="15" xfId="0" applyFont="1" applyFill="1" applyBorder="1" applyAlignment="1">
      <alignment vertical="center" textRotation="255" shrinkToFit="1"/>
    </xf>
    <xf numFmtId="0" fontId="4" fillId="35" borderId="13" xfId="0" applyFont="1" applyFill="1" applyBorder="1" applyAlignment="1">
      <alignment horizontal="center" vertical="center"/>
    </xf>
    <xf numFmtId="0" fontId="4" fillId="35" borderId="2" xfId="0" applyFont="1" applyFill="1" applyBorder="1" applyAlignment="1">
      <alignment horizontal="center" vertical="center"/>
    </xf>
    <xf numFmtId="0" fontId="4" fillId="35" borderId="14" xfId="0" applyFont="1" applyFill="1" applyBorder="1" applyAlignment="1">
      <alignment horizontal="center" vertical="center"/>
    </xf>
    <xf numFmtId="0" fontId="1" fillId="38" borderId="3" xfId="0" applyFont="1" applyFill="1" applyBorder="1" applyAlignment="1">
      <alignment horizontal="distributed" vertical="center"/>
    </xf>
    <xf numFmtId="0" fontId="1" fillId="36" borderId="3" xfId="0" applyFont="1" applyFill="1" applyBorder="1" applyAlignment="1">
      <alignment horizontal="distributed" vertical="center"/>
    </xf>
    <xf numFmtId="0" fontId="1" fillId="36" borderId="13" xfId="0" applyFont="1" applyFill="1" applyBorder="1" applyAlignment="1">
      <alignment horizontal="distributed" vertical="center"/>
    </xf>
    <xf numFmtId="0" fontId="1" fillId="36" borderId="2" xfId="0" applyFont="1" applyFill="1" applyBorder="1" applyAlignment="1">
      <alignment horizontal="distributed" vertical="center"/>
    </xf>
    <xf numFmtId="0" fontId="1" fillId="36" borderId="14" xfId="0" applyFont="1" applyFill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35" borderId="16" xfId="0" applyFont="1" applyFill="1" applyBorder="1" applyAlignment="1">
      <alignment horizontal="distributed" vertical="center"/>
    </xf>
    <xf numFmtId="0" fontId="1" fillId="35" borderId="17" xfId="0" applyFont="1" applyFill="1" applyBorder="1" applyAlignment="1">
      <alignment horizontal="distributed" vertical="center"/>
    </xf>
    <xf numFmtId="0" fontId="1" fillId="35" borderId="24" xfId="0" applyFont="1" applyFill="1" applyBorder="1" applyAlignment="1">
      <alignment horizontal="distributed" vertical="center"/>
    </xf>
    <xf numFmtId="0" fontId="1" fillId="35" borderId="20" xfId="0" applyFont="1" applyFill="1" applyBorder="1" applyAlignment="1">
      <alignment horizontal="distributed" vertical="center"/>
    </xf>
    <xf numFmtId="0" fontId="1" fillId="35" borderId="0" xfId="0" applyFont="1" applyFill="1" applyBorder="1" applyAlignment="1">
      <alignment horizontal="distributed" vertical="center"/>
    </xf>
    <xf numFmtId="0" fontId="1" fillId="35" borderId="27" xfId="0" applyFont="1" applyFill="1" applyBorder="1" applyAlignment="1">
      <alignment horizontal="distributed" vertical="center"/>
    </xf>
    <xf numFmtId="0" fontId="1" fillId="35" borderId="28" xfId="0" applyFont="1" applyFill="1" applyBorder="1" applyAlignment="1">
      <alignment horizontal="distributed" vertical="center"/>
    </xf>
    <xf numFmtId="0" fontId="1" fillId="35" borderId="29" xfId="0" applyFont="1" applyFill="1" applyBorder="1" applyAlignment="1">
      <alignment horizontal="distributed" vertical="center"/>
    </xf>
    <xf numFmtId="0" fontId="1" fillId="35" borderId="30" xfId="0" applyFont="1" applyFill="1" applyBorder="1" applyAlignment="1">
      <alignment horizontal="distributed" vertical="center"/>
    </xf>
    <xf numFmtId="0" fontId="1" fillId="36" borderId="19" xfId="0" applyFont="1" applyFill="1" applyBorder="1" applyAlignment="1">
      <alignment horizontal="distributed" vertical="center"/>
    </xf>
    <xf numFmtId="0" fontId="5" fillId="36" borderId="16" xfId="0" applyFont="1" applyFill="1" applyBorder="1" applyAlignment="1">
      <alignment horizontal="distributed" vertical="center"/>
    </xf>
    <xf numFmtId="0" fontId="5" fillId="36" borderId="24" xfId="0" applyFont="1" applyFill="1" applyBorder="1" applyAlignment="1">
      <alignment horizontal="distributed" vertical="center"/>
    </xf>
    <xf numFmtId="0" fontId="5" fillId="36" borderId="20" xfId="0" applyFont="1" applyFill="1" applyBorder="1" applyAlignment="1">
      <alignment horizontal="distributed" vertical="center"/>
    </xf>
    <xf numFmtId="0" fontId="5" fillId="36" borderId="27" xfId="0" applyFont="1" applyFill="1" applyBorder="1" applyAlignment="1">
      <alignment horizontal="distributed" vertical="center"/>
    </xf>
    <xf numFmtId="0" fontId="5" fillId="36" borderId="28" xfId="0" applyFont="1" applyFill="1" applyBorder="1" applyAlignment="1">
      <alignment horizontal="distributed" vertical="center"/>
    </xf>
    <xf numFmtId="0" fontId="5" fillId="36" borderId="30" xfId="0" applyFont="1" applyFill="1" applyBorder="1" applyAlignment="1">
      <alignment horizontal="distributed" vertical="center"/>
    </xf>
    <xf numFmtId="0" fontId="5" fillId="36" borderId="18" xfId="0" applyFont="1" applyFill="1" applyBorder="1" applyAlignment="1">
      <alignment horizontal="distributed" vertical="center"/>
    </xf>
    <xf numFmtId="0" fontId="5" fillId="36" borderId="19" xfId="0" applyFont="1" applyFill="1" applyBorder="1" applyAlignment="1">
      <alignment horizontal="distributed" vertical="center"/>
    </xf>
    <xf numFmtId="0" fontId="5" fillId="36" borderId="15" xfId="0" applyFont="1" applyFill="1" applyBorder="1" applyAlignment="1">
      <alignment horizontal="distributed" vertical="center"/>
    </xf>
    <xf numFmtId="0" fontId="1" fillId="36" borderId="16" xfId="0" applyFont="1" applyFill="1" applyBorder="1" applyAlignment="1">
      <alignment horizontal="distributed" vertical="center"/>
    </xf>
    <xf numFmtId="0" fontId="1" fillId="36" borderId="17" xfId="0" applyFont="1" applyFill="1" applyBorder="1" applyAlignment="1">
      <alignment horizontal="distributed" vertical="center"/>
    </xf>
    <xf numFmtId="0" fontId="1" fillId="36" borderId="24" xfId="0" applyFont="1" applyFill="1" applyBorder="1" applyAlignment="1">
      <alignment horizontal="distributed" vertical="center"/>
    </xf>
    <xf numFmtId="0" fontId="1" fillId="36" borderId="28" xfId="0" applyFont="1" applyFill="1" applyBorder="1" applyAlignment="1">
      <alignment horizontal="distributed" vertical="center"/>
    </xf>
    <xf numFmtId="0" fontId="1" fillId="36" borderId="29" xfId="0" applyFont="1" applyFill="1" applyBorder="1" applyAlignment="1">
      <alignment horizontal="distributed" vertical="center"/>
    </xf>
    <xf numFmtId="0" fontId="1" fillId="36" borderId="30" xfId="0" applyFont="1" applyFill="1" applyBorder="1" applyAlignment="1">
      <alignment horizontal="distributed" vertical="center"/>
    </xf>
    <xf numFmtId="0" fontId="9" fillId="36" borderId="18" xfId="0" applyFont="1" applyFill="1" applyBorder="1" applyAlignment="1">
      <alignment horizontal="distributed" vertical="center" wrapText="1"/>
    </xf>
    <xf numFmtId="0" fontId="1" fillId="36" borderId="18" xfId="0" applyFont="1" applyFill="1" applyBorder="1" applyAlignment="1">
      <alignment horizontal="distributed" vertical="center"/>
    </xf>
    <xf numFmtId="0" fontId="1" fillId="36" borderId="19" xfId="0" applyFont="1" applyFill="1" applyBorder="1" applyAlignment="1">
      <alignment horizontal="distributed" vertical="center"/>
    </xf>
    <xf numFmtId="0" fontId="1" fillId="36" borderId="18" xfId="0" applyFont="1" applyFill="1" applyBorder="1" applyAlignment="1">
      <alignment horizontal="distributed" vertical="center" wrapText="1"/>
    </xf>
    <xf numFmtId="0" fontId="5" fillId="36" borderId="18" xfId="0" applyFont="1" applyFill="1" applyBorder="1" applyAlignment="1">
      <alignment horizontal="distributed" vertical="center"/>
    </xf>
    <xf numFmtId="0" fontId="5" fillId="36" borderId="19" xfId="0" applyFont="1" applyFill="1" applyBorder="1" applyAlignment="1">
      <alignment horizontal="distributed" vertical="center"/>
    </xf>
    <xf numFmtId="0" fontId="5" fillId="36" borderId="15" xfId="0" applyFont="1" applyFill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1" fillId="35" borderId="18" xfId="0" applyFont="1" applyFill="1" applyBorder="1" applyAlignment="1">
      <alignment horizontal="distributed" vertical="center"/>
    </xf>
    <xf numFmtId="0" fontId="1" fillId="35" borderId="19" xfId="0" applyFont="1" applyFill="1" applyBorder="1" applyAlignment="1">
      <alignment horizontal="distributed" vertical="center"/>
    </xf>
    <xf numFmtId="0" fontId="1" fillId="35" borderId="15" xfId="0" applyFont="1" applyFill="1" applyBorder="1" applyAlignment="1">
      <alignment horizontal="distributed" vertical="center"/>
    </xf>
    <xf numFmtId="0" fontId="5" fillId="36" borderId="2" xfId="0" applyFont="1" applyFill="1" applyBorder="1" applyAlignment="1">
      <alignment horizontal="distributed" vertical="center"/>
    </xf>
    <xf numFmtId="0" fontId="6" fillId="36" borderId="18" xfId="0" applyFont="1" applyFill="1" applyBorder="1" applyAlignment="1">
      <alignment horizontal="distributed" vertical="center" wrapText="1"/>
    </xf>
    <xf numFmtId="0" fontId="2" fillId="0" borderId="19" xfId="0" applyFont="1" applyBorder="1" applyAlignment="1">
      <alignment horizontal="distributed" vertical="center" wrapText="1"/>
    </xf>
    <xf numFmtId="0" fontId="2" fillId="0" borderId="15" xfId="0" applyFont="1" applyBorder="1" applyAlignment="1">
      <alignment horizontal="distributed" vertical="center" wrapText="1"/>
    </xf>
    <xf numFmtId="0" fontId="1" fillId="36" borderId="13" xfId="0" applyFont="1" applyFill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0" fillId="0" borderId="24" xfId="0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0" fontId="0" fillId="0" borderId="30" xfId="0" applyBorder="1" applyAlignment="1">
      <alignment horizontal="distributed" vertical="center"/>
    </xf>
    <xf numFmtId="0" fontId="25" fillId="36" borderId="13" xfId="0" applyFont="1" applyFill="1" applyBorder="1" applyAlignment="1">
      <alignment horizontal="distributed" vertical="center"/>
    </xf>
    <xf numFmtId="0" fontId="25" fillId="0" borderId="2" xfId="0" applyFont="1" applyBorder="1" applyAlignment="1">
      <alignment horizontal="distributed" vertical="center"/>
    </xf>
    <xf numFmtId="0" fontId="25" fillId="0" borderId="14" xfId="0" applyFont="1" applyBorder="1" applyAlignment="1">
      <alignment horizontal="distributed" vertical="center"/>
    </xf>
    <xf numFmtId="0" fontId="29" fillId="0" borderId="14" xfId="0" applyFont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26" fillId="0" borderId="0" xfId="0" applyFont="1" applyFill="1" applyBorder="1" applyAlignment="1">
      <alignment horizontal="distributed" vertical="center"/>
    </xf>
    <xf numFmtId="0" fontId="26" fillId="35" borderId="3" xfId="0" applyFont="1" applyFill="1" applyBorder="1" applyAlignment="1">
      <alignment horizontal="distributed" vertical="center"/>
    </xf>
    <xf numFmtId="0" fontId="0" fillId="36" borderId="15" xfId="0" applyFill="1" applyBorder="1" applyAlignment="1">
      <alignment vertical="center"/>
    </xf>
    <xf numFmtId="0" fontId="30" fillId="36" borderId="13" xfId="0" applyFont="1" applyFill="1" applyBorder="1" applyAlignment="1">
      <alignment horizontal="distributed" vertical="center"/>
    </xf>
    <xf numFmtId="0" fontId="30" fillId="36" borderId="14" xfId="0" applyFont="1" applyFill="1" applyBorder="1" applyAlignment="1">
      <alignment horizontal="distributed" vertical="center"/>
    </xf>
    <xf numFmtId="193" fontId="1" fillId="35" borderId="13" xfId="81" applyFont="1" applyFill="1" applyBorder="1" applyAlignment="1">
      <alignment horizontal="distributed" vertical="center"/>
      <protection/>
    </xf>
    <xf numFmtId="193" fontId="0" fillId="0" borderId="2" xfId="81" applyBorder="1" applyAlignment="1">
      <alignment vertical="center"/>
      <protection/>
    </xf>
    <xf numFmtId="193" fontId="0" fillId="0" borderId="14" xfId="81" applyBorder="1" applyAlignment="1">
      <alignment vertical="center"/>
      <protection/>
    </xf>
    <xf numFmtId="193" fontId="1" fillId="35" borderId="13" xfId="81" applyFont="1" applyFill="1" applyBorder="1" applyAlignment="1">
      <alignment horizontal="left" vertical="center"/>
      <protection/>
    </xf>
    <xf numFmtId="193" fontId="1" fillId="35" borderId="2" xfId="81" applyFont="1" applyFill="1" applyBorder="1" applyAlignment="1">
      <alignment horizontal="left" vertical="center"/>
      <protection/>
    </xf>
    <xf numFmtId="193" fontId="1" fillId="35" borderId="14" xfId="81" applyFont="1" applyFill="1" applyBorder="1" applyAlignment="1">
      <alignment horizontal="left" vertical="center"/>
      <protection/>
    </xf>
    <xf numFmtId="193" fontId="32" fillId="35" borderId="2" xfId="81" applyFont="1" applyFill="1" applyBorder="1" applyAlignment="1">
      <alignment horizontal="distributed" vertical="center"/>
      <protection/>
    </xf>
    <xf numFmtId="193" fontId="23" fillId="0" borderId="14" xfId="81" applyFont="1" applyBorder="1" applyAlignment="1">
      <alignment horizontal="distributed" vertical="center"/>
      <protection/>
    </xf>
    <xf numFmtId="193" fontId="32" fillId="35" borderId="14" xfId="81" applyFont="1" applyFill="1" applyBorder="1" applyAlignment="1">
      <alignment horizontal="distributed" vertical="center"/>
      <protection/>
    </xf>
    <xf numFmtId="193" fontId="32" fillId="35" borderId="31" xfId="81" applyFont="1" applyFill="1" applyBorder="1" applyAlignment="1">
      <alignment horizontal="distributed" vertical="center"/>
      <protection/>
    </xf>
    <xf numFmtId="193" fontId="32" fillId="35" borderId="32" xfId="81" applyFont="1" applyFill="1" applyBorder="1" applyAlignment="1">
      <alignment horizontal="distributed" vertical="center"/>
      <protection/>
    </xf>
    <xf numFmtId="193" fontId="1" fillId="35" borderId="28" xfId="81" applyFont="1" applyFill="1" applyBorder="1" applyAlignment="1">
      <alignment horizontal="distributed" vertical="center"/>
      <protection/>
    </xf>
    <xf numFmtId="193" fontId="0" fillId="0" borderId="29" xfId="81" applyBorder="1" applyAlignment="1">
      <alignment vertical="center"/>
      <protection/>
    </xf>
    <xf numFmtId="193" fontId="0" fillId="0" borderId="30" xfId="81" applyBorder="1" applyAlignment="1">
      <alignment vertical="center"/>
      <protection/>
    </xf>
    <xf numFmtId="193" fontId="26" fillId="35" borderId="16" xfId="81" applyFont="1" applyFill="1" applyBorder="1" applyAlignment="1">
      <alignment horizontal="distributed" vertical="center"/>
      <protection/>
    </xf>
    <xf numFmtId="193" fontId="26" fillId="35" borderId="17" xfId="81" applyFont="1" applyFill="1" applyBorder="1" applyAlignment="1">
      <alignment horizontal="distributed" vertical="center"/>
      <protection/>
    </xf>
    <xf numFmtId="193" fontId="26" fillId="35" borderId="24" xfId="81" applyFont="1" applyFill="1" applyBorder="1" applyAlignment="1">
      <alignment horizontal="distributed" vertical="center"/>
      <protection/>
    </xf>
    <xf numFmtId="193" fontId="1" fillId="35" borderId="28" xfId="81" applyFont="1" applyFill="1" applyBorder="1" applyAlignment="1">
      <alignment horizontal="center" vertical="center"/>
      <protection/>
    </xf>
    <xf numFmtId="193" fontId="1" fillId="35" borderId="29" xfId="81" applyFont="1" applyFill="1" applyBorder="1" applyAlignment="1">
      <alignment horizontal="center" vertical="center"/>
      <protection/>
    </xf>
    <xf numFmtId="193" fontId="1" fillId="35" borderId="30" xfId="81" applyFont="1" applyFill="1" applyBorder="1" applyAlignment="1">
      <alignment horizontal="center" vertical="center"/>
      <protection/>
    </xf>
    <xf numFmtId="193" fontId="4" fillId="35" borderId="18" xfId="81" applyFont="1" applyFill="1" applyBorder="1" applyAlignment="1">
      <alignment horizontal="center" vertical="distributed" textRotation="255"/>
      <protection/>
    </xf>
    <xf numFmtId="193" fontId="4" fillId="35" borderId="19" xfId="81" applyFont="1" applyFill="1" applyBorder="1" applyAlignment="1">
      <alignment horizontal="center" vertical="distributed" textRotation="255"/>
      <protection/>
    </xf>
    <xf numFmtId="193" fontId="4" fillId="35" borderId="15" xfId="81" applyFont="1" applyFill="1" applyBorder="1" applyAlignment="1">
      <alignment horizontal="center" vertical="distributed" textRotation="255"/>
      <protection/>
    </xf>
    <xf numFmtId="193" fontId="26" fillId="35" borderId="13" xfId="81" applyFont="1" applyFill="1" applyBorder="1" applyAlignment="1">
      <alignment horizontal="center" vertical="center"/>
      <protection/>
    </xf>
    <xf numFmtId="193" fontId="26" fillId="35" borderId="14" xfId="81" applyFont="1" applyFill="1" applyBorder="1" applyAlignment="1">
      <alignment horizontal="center" vertical="center"/>
      <protection/>
    </xf>
    <xf numFmtId="193" fontId="1" fillId="35" borderId="16" xfId="81" applyFont="1" applyFill="1" applyBorder="1" applyAlignment="1">
      <alignment horizontal="distributed" vertical="center"/>
      <protection/>
    </xf>
    <xf numFmtId="193" fontId="1" fillId="35" borderId="17" xfId="81" applyFont="1" applyFill="1" applyBorder="1" applyAlignment="1">
      <alignment horizontal="distributed" vertical="center"/>
      <protection/>
    </xf>
    <xf numFmtId="193" fontId="1" fillId="35" borderId="24" xfId="81" applyFont="1" applyFill="1" applyBorder="1" applyAlignment="1">
      <alignment horizontal="distributed" vertical="center"/>
      <protection/>
    </xf>
    <xf numFmtId="193" fontId="1" fillId="35" borderId="28" xfId="81" applyFont="1" applyFill="1" applyBorder="1" applyAlignment="1">
      <alignment horizontal="distributed" vertical="center"/>
      <protection/>
    </xf>
    <xf numFmtId="193" fontId="1" fillId="35" borderId="29" xfId="81" applyFont="1" applyFill="1" applyBorder="1" applyAlignment="1">
      <alignment horizontal="distributed" vertical="center"/>
      <protection/>
    </xf>
    <xf numFmtId="193" fontId="1" fillId="35" borderId="30" xfId="81" applyFont="1" applyFill="1" applyBorder="1" applyAlignment="1">
      <alignment horizontal="distributed" vertical="center"/>
      <protection/>
    </xf>
    <xf numFmtId="193" fontId="1" fillId="36" borderId="13" xfId="81" applyFont="1" applyFill="1" applyBorder="1" applyAlignment="1">
      <alignment horizontal="distributed" vertical="center"/>
      <protection/>
    </xf>
    <xf numFmtId="193" fontId="1" fillId="36" borderId="2" xfId="81" applyFont="1" applyFill="1" applyBorder="1" applyAlignment="1">
      <alignment horizontal="distributed" vertical="center"/>
      <protection/>
    </xf>
    <xf numFmtId="193" fontId="1" fillId="36" borderId="14" xfId="81" applyFont="1" applyFill="1" applyBorder="1" applyAlignment="1">
      <alignment horizontal="distributed" vertical="center"/>
      <protection/>
    </xf>
    <xf numFmtId="193" fontId="1" fillId="35" borderId="16" xfId="81" applyFont="1" applyFill="1" applyBorder="1" applyAlignment="1">
      <alignment horizontal="distributed" vertical="center"/>
      <protection/>
    </xf>
    <xf numFmtId="193" fontId="1" fillId="35" borderId="17" xfId="81" applyFont="1" applyFill="1" applyBorder="1" applyAlignment="1">
      <alignment horizontal="distributed" vertical="center"/>
      <protection/>
    </xf>
    <xf numFmtId="193" fontId="1" fillId="35" borderId="24" xfId="81" applyFont="1" applyFill="1" applyBorder="1" applyAlignment="1">
      <alignment horizontal="distributed" vertical="center"/>
      <protection/>
    </xf>
    <xf numFmtId="0" fontId="1" fillId="36" borderId="16" xfId="0" applyFont="1" applyFill="1" applyBorder="1" applyAlignment="1">
      <alignment horizontal="distributed" vertical="center" wrapText="1"/>
    </xf>
    <xf numFmtId="0" fontId="1" fillId="36" borderId="24" xfId="0" applyFont="1" applyFill="1" applyBorder="1" applyAlignment="1">
      <alignment horizontal="distributed" vertical="center"/>
    </xf>
    <xf numFmtId="0" fontId="1" fillId="36" borderId="28" xfId="0" applyFont="1" applyFill="1" applyBorder="1" applyAlignment="1">
      <alignment horizontal="distributed" vertical="center"/>
    </xf>
    <xf numFmtId="0" fontId="1" fillId="36" borderId="30" xfId="0" applyFont="1" applyFill="1" applyBorder="1" applyAlignment="1">
      <alignment horizontal="distributed" vertical="center"/>
    </xf>
    <xf numFmtId="0" fontId="1" fillId="0" borderId="0" xfId="0" applyFont="1" applyAlignment="1">
      <alignment vertical="center" wrapText="1"/>
    </xf>
    <xf numFmtId="0" fontId="30" fillId="36" borderId="16" xfId="0" applyFont="1" applyFill="1" applyBorder="1" applyAlignment="1">
      <alignment horizontal="distributed" vertical="center" wrapText="1"/>
    </xf>
    <xf numFmtId="0" fontId="30" fillId="36" borderId="24" xfId="0" applyFont="1" applyFill="1" applyBorder="1" applyAlignment="1">
      <alignment horizontal="distributed" vertical="center"/>
    </xf>
    <xf numFmtId="0" fontId="30" fillId="36" borderId="28" xfId="0" applyFont="1" applyFill="1" applyBorder="1" applyAlignment="1">
      <alignment horizontal="distributed" vertical="center"/>
    </xf>
    <xf numFmtId="0" fontId="30" fillId="36" borderId="30" xfId="0" applyFont="1" applyFill="1" applyBorder="1" applyAlignment="1">
      <alignment horizontal="distributed" vertical="center"/>
    </xf>
    <xf numFmtId="0" fontId="28" fillId="0" borderId="0" xfId="94" applyFont="1" applyBorder="1" applyAlignment="1" quotePrefix="1">
      <alignment horizontal="distributed" vertical="center"/>
      <protection/>
    </xf>
    <xf numFmtId="0" fontId="28" fillId="0" borderId="0" xfId="94" applyFont="1" applyBorder="1" applyAlignment="1">
      <alignment horizontal="distributed" vertical="center"/>
      <protection/>
    </xf>
    <xf numFmtId="0" fontId="5" fillId="0" borderId="0" xfId="94" applyFont="1" applyBorder="1" applyAlignment="1">
      <alignment horizontal="center" vertical="center"/>
      <protection/>
    </xf>
    <xf numFmtId="0" fontId="11" fillId="0" borderId="0" xfId="94" applyBorder="1" applyAlignment="1">
      <alignment horizontal="center" vertical="center"/>
      <protection/>
    </xf>
    <xf numFmtId="0" fontId="11" fillId="0" borderId="0" xfId="94" applyFont="1" applyBorder="1" applyAlignment="1">
      <alignment horizontal="distributed" vertical="center"/>
      <protection/>
    </xf>
    <xf numFmtId="0" fontId="6" fillId="36" borderId="16" xfId="0" applyFont="1" applyFill="1" applyBorder="1" applyAlignment="1">
      <alignment horizontal="distributed" vertical="center" wrapText="1"/>
    </xf>
    <xf numFmtId="0" fontId="6" fillId="36" borderId="24" xfId="0" applyFont="1" applyFill="1" applyBorder="1" applyAlignment="1">
      <alignment horizontal="distributed" vertical="center" wrapText="1"/>
    </xf>
    <xf numFmtId="0" fontId="6" fillId="36" borderId="28" xfId="0" applyFont="1" applyFill="1" applyBorder="1" applyAlignment="1">
      <alignment horizontal="distributed" vertical="center" wrapText="1"/>
    </xf>
    <xf numFmtId="0" fontId="6" fillId="36" borderId="30" xfId="0" applyFont="1" applyFill="1" applyBorder="1" applyAlignment="1">
      <alignment horizontal="distributed" vertical="center" wrapText="1"/>
    </xf>
    <xf numFmtId="0" fontId="1" fillId="35" borderId="13" xfId="0" applyFont="1" applyFill="1" applyBorder="1" applyAlignment="1">
      <alignment horizontal="distributed" vertical="center"/>
    </xf>
    <xf numFmtId="0" fontId="1" fillId="35" borderId="14" xfId="0" applyFont="1" applyFill="1" applyBorder="1" applyAlignment="1">
      <alignment horizontal="distributed" vertical="center"/>
    </xf>
    <xf numFmtId="0" fontId="5" fillId="0" borderId="0" xfId="0" applyFont="1" applyAlignment="1">
      <alignment horizontal="left" vertical="center"/>
    </xf>
    <xf numFmtId="0" fontId="5" fillId="36" borderId="18" xfId="0" applyFont="1" applyFill="1" applyBorder="1" applyAlignment="1">
      <alignment horizontal="distributed" vertical="center" wrapText="1"/>
    </xf>
    <xf numFmtId="0" fontId="1" fillId="35" borderId="2" xfId="0" applyFont="1" applyFill="1" applyBorder="1" applyAlignment="1">
      <alignment horizontal="distributed" vertical="center"/>
    </xf>
    <xf numFmtId="0" fontId="1" fillId="0" borderId="2" xfId="0" applyFont="1" applyBorder="1" applyAlignment="1">
      <alignment/>
    </xf>
    <xf numFmtId="0" fontId="1" fillId="0" borderId="14" xfId="0" applyFont="1" applyBorder="1" applyAlignment="1">
      <alignment/>
    </xf>
    <xf numFmtId="0" fontId="40" fillId="0" borderId="0" xfId="0" applyFont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1" fillId="36" borderId="15" xfId="0" applyFont="1" applyFill="1" applyBorder="1" applyAlignment="1">
      <alignment horizontal="distributed" vertical="center" wrapText="1"/>
    </xf>
    <xf numFmtId="0" fontId="1" fillId="36" borderId="19" xfId="0" applyFont="1" applyFill="1" applyBorder="1" applyAlignment="1">
      <alignment horizontal="distributed" vertical="center" wrapText="1"/>
    </xf>
    <xf numFmtId="0" fontId="1" fillId="36" borderId="15" xfId="0" applyFont="1" applyFill="1" applyBorder="1" applyAlignment="1">
      <alignment horizontal="distributed" vertical="center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1" fillId="36" borderId="19" xfId="0" applyFont="1" applyFill="1" applyBorder="1" applyAlignment="1">
      <alignment horizontal="distributed" vertical="center" wrapText="1"/>
    </xf>
    <xf numFmtId="0" fontId="0" fillId="0" borderId="15" xfId="0" applyBorder="1" applyAlignment="1">
      <alignment horizontal="distributed" vertical="center"/>
    </xf>
    <xf numFmtId="0" fontId="6" fillId="36" borderId="18" xfId="0" applyFont="1" applyFill="1" applyBorder="1" applyAlignment="1">
      <alignment horizontal="distributed" vertical="center"/>
    </xf>
    <xf numFmtId="0" fontId="6" fillId="36" borderId="15" xfId="0" applyFont="1" applyFill="1" applyBorder="1" applyAlignment="1">
      <alignment horizontal="distributed" vertical="center"/>
    </xf>
    <xf numFmtId="0" fontId="0" fillId="0" borderId="0" xfId="0" applyFont="1" applyAlignment="1">
      <alignment vertical="center"/>
    </xf>
  </cellXfs>
  <cellStyles count="8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メモ" xfId="62"/>
    <cellStyle name="リンク セル" xfId="63"/>
    <cellStyle name="悪い" xfId="64"/>
    <cellStyle name="計算" xfId="65"/>
    <cellStyle name="警告文" xfId="66"/>
    <cellStyle name="Comma [0]" xfId="67"/>
    <cellStyle name="Comma" xfId="68"/>
    <cellStyle name="桁区切り 2" xfId="69"/>
    <cellStyle name="桁区切り 2 2" xfId="70"/>
    <cellStyle name="見出し 1" xfId="71"/>
    <cellStyle name="見出し 2" xfId="72"/>
    <cellStyle name="見出し 3" xfId="73"/>
    <cellStyle name="見出し 4" xfId="74"/>
    <cellStyle name="集計" xfId="75"/>
    <cellStyle name="出力" xfId="76"/>
    <cellStyle name="説明文" xfId="77"/>
    <cellStyle name="Currency [0]" xfId="78"/>
    <cellStyle name="Currency" xfId="79"/>
    <cellStyle name="入力" xfId="80"/>
    <cellStyle name="標準 2" xfId="81"/>
    <cellStyle name="標準 3" xfId="82"/>
    <cellStyle name="標準_個人貸出Ⅰ" xfId="83"/>
    <cellStyle name="標準_個人貸出Ⅰ_1" xfId="84"/>
    <cellStyle name="標準_蔵書Ⅰ" xfId="85"/>
    <cellStyle name="標準_蔵書Ⅰ_1" xfId="86"/>
    <cellStyle name="標準_蔵書Ⅱ" xfId="87"/>
    <cellStyle name="標準_蔵書Ⅱ_1" xfId="88"/>
    <cellStyle name="標準_貸出サービス概況" xfId="89"/>
    <cellStyle name="標準_貸出サービス概況_1" xfId="90"/>
    <cellStyle name="標準_第１表～１４表" xfId="91"/>
    <cellStyle name="標準_第３０表～６７表" xfId="92"/>
    <cellStyle name="標準_第３０表～６７表 2" xfId="93"/>
    <cellStyle name="標準_第６８表～" xfId="94"/>
    <cellStyle name="良い" xfId="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40</xdr:row>
      <xdr:rowOff>57150</xdr:rowOff>
    </xdr:from>
    <xdr:to>
      <xdr:col>13</xdr:col>
      <xdr:colOff>0</xdr:colOff>
      <xdr:row>41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 flipV="1">
          <a:off x="10277475" y="6200775"/>
          <a:ext cx="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｛</a:t>
          </a:r>
        </a:p>
      </xdr:txBody>
    </xdr:sp>
    <xdr:clientData/>
  </xdr:twoCellAnchor>
  <xdr:twoCellAnchor>
    <xdr:from>
      <xdr:col>13</xdr:col>
      <xdr:colOff>0</xdr:colOff>
      <xdr:row>53</xdr:row>
      <xdr:rowOff>66675</xdr:rowOff>
    </xdr:from>
    <xdr:to>
      <xdr:col>13</xdr:col>
      <xdr:colOff>0</xdr:colOff>
      <xdr:row>54</xdr:row>
      <xdr:rowOff>152400</xdr:rowOff>
    </xdr:to>
    <xdr:sp>
      <xdr:nvSpPr>
        <xdr:cNvPr id="2" name="Text Box 2"/>
        <xdr:cNvSpPr txBox="1">
          <a:spLocks noChangeArrowheads="1"/>
        </xdr:cNvSpPr>
      </xdr:nvSpPr>
      <xdr:spPr>
        <a:xfrm flipV="1">
          <a:off x="10277475" y="8191500"/>
          <a:ext cx="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｛</a:t>
          </a:r>
        </a:p>
      </xdr:txBody>
    </xdr:sp>
    <xdr:clientData/>
  </xdr:twoCellAnchor>
  <xdr:twoCellAnchor>
    <xdr:from>
      <xdr:col>13</xdr:col>
      <xdr:colOff>0</xdr:colOff>
      <xdr:row>59</xdr:row>
      <xdr:rowOff>47625</xdr:rowOff>
    </xdr:from>
    <xdr:to>
      <xdr:col>13</xdr:col>
      <xdr:colOff>0</xdr:colOff>
      <xdr:row>60</xdr:row>
      <xdr:rowOff>133350</xdr:rowOff>
    </xdr:to>
    <xdr:sp>
      <xdr:nvSpPr>
        <xdr:cNvPr id="3" name="Text Box 3"/>
        <xdr:cNvSpPr txBox="1">
          <a:spLocks noChangeArrowheads="1"/>
        </xdr:cNvSpPr>
      </xdr:nvSpPr>
      <xdr:spPr>
        <a:xfrm flipV="1">
          <a:off x="10277475" y="9105900"/>
          <a:ext cx="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｛</a:t>
          </a:r>
        </a:p>
      </xdr:txBody>
    </xdr:sp>
    <xdr:clientData/>
  </xdr:twoCellAnchor>
  <xdr:twoCellAnchor>
    <xdr:from>
      <xdr:col>13</xdr:col>
      <xdr:colOff>0</xdr:colOff>
      <xdr:row>64</xdr:row>
      <xdr:rowOff>0</xdr:rowOff>
    </xdr:from>
    <xdr:to>
      <xdr:col>13</xdr:col>
      <xdr:colOff>0</xdr:colOff>
      <xdr:row>64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 flipV="1">
          <a:off x="10277475" y="9858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｛</a:t>
          </a:r>
        </a:p>
      </xdr:txBody>
    </xdr:sp>
    <xdr:clientData/>
  </xdr:twoCellAnchor>
  <xdr:twoCellAnchor>
    <xdr:from>
      <xdr:col>13</xdr:col>
      <xdr:colOff>0</xdr:colOff>
      <xdr:row>27</xdr:row>
      <xdr:rowOff>57150</xdr:rowOff>
    </xdr:from>
    <xdr:to>
      <xdr:col>13</xdr:col>
      <xdr:colOff>0</xdr:colOff>
      <xdr:row>28</xdr:row>
      <xdr:rowOff>142875</xdr:rowOff>
    </xdr:to>
    <xdr:sp>
      <xdr:nvSpPr>
        <xdr:cNvPr id="5" name="Text Box 5"/>
        <xdr:cNvSpPr txBox="1">
          <a:spLocks noChangeArrowheads="1"/>
        </xdr:cNvSpPr>
      </xdr:nvSpPr>
      <xdr:spPr>
        <a:xfrm flipV="1">
          <a:off x="10277475" y="4219575"/>
          <a:ext cx="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｛</a:t>
          </a:r>
        </a:p>
      </xdr:txBody>
    </xdr:sp>
    <xdr:clientData/>
  </xdr:twoCellAnchor>
  <xdr:twoCellAnchor>
    <xdr:from>
      <xdr:col>13</xdr:col>
      <xdr:colOff>0</xdr:colOff>
      <xdr:row>47</xdr:row>
      <xdr:rowOff>66675</xdr:rowOff>
    </xdr:from>
    <xdr:to>
      <xdr:col>13</xdr:col>
      <xdr:colOff>0</xdr:colOff>
      <xdr:row>48</xdr:row>
      <xdr:rowOff>152400</xdr:rowOff>
    </xdr:to>
    <xdr:sp>
      <xdr:nvSpPr>
        <xdr:cNvPr id="6" name="Text Box 6"/>
        <xdr:cNvSpPr txBox="1">
          <a:spLocks noChangeArrowheads="1"/>
        </xdr:cNvSpPr>
      </xdr:nvSpPr>
      <xdr:spPr>
        <a:xfrm flipV="1">
          <a:off x="10277475" y="7277100"/>
          <a:ext cx="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｛</a:t>
          </a:r>
        </a:p>
      </xdr:txBody>
    </xdr:sp>
    <xdr:clientData/>
  </xdr:twoCellAnchor>
  <xdr:twoCellAnchor>
    <xdr:from>
      <xdr:col>13</xdr:col>
      <xdr:colOff>0</xdr:colOff>
      <xdr:row>53</xdr:row>
      <xdr:rowOff>47625</xdr:rowOff>
    </xdr:from>
    <xdr:to>
      <xdr:col>13</xdr:col>
      <xdr:colOff>0</xdr:colOff>
      <xdr:row>54</xdr:row>
      <xdr:rowOff>133350</xdr:rowOff>
    </xdr:to>
    <xdr:sp>
      <xdr:nvSpPr>
        <xdr:cNvPr id="7" name="Text Box 7"/>
        <xdr:cNvSpPr txBox="1">
          <a:spLocks noChangeArrowheads="1"/>
        </xdr:cNvSpPr>
      </xdr:nvSpPr>
      <xdr:spPr>
        <a:xfrm flipV="1">
          <a:off x="10277475" y="8172450"/>
          <a:ext cx="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｛</a:t>
          </a:r>
        </a:p>
      </xdr:txBody>
    </xdr:sp>
    <xdr:clientData/>
  </xdr:twoCellAnchor>
  <xdr:twoCellAnchor>
    <xdr:from>
      <xdr:col>13</xdr:col>
      <xdr:colOff>0</xdr:colOff>
      <xdr:row>58</xdr:row>
      <xdr:rowOff>47625</xdr:rowOff>
    </xdr:from>
    <xdr:to>
      <xdr:col>13</xdr:col>
      <xdr:colOff>0</xdr:colOff>
      <xdr:row>59</xdr:row>
      <xdr:rowOff>133350</xdr:rowOff>
    </xdr:to>
    <xdr:sp>
      <xdr:nvSpPr>
        <xdr:cNvPr id="8" name="Text Box 8"/>
        <xdr:cNvSpPr txBox="1">
          <a:spLocks noChangeArrowheads="1"/>
        </xdr:cNvSpPr>
      </xdr:nvSpPr>
      <xdr:spPr>
        <a:xfrm flipV="1">
          <a:off x="10277475" y="8934450"/>
          <a:ext cx="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｛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3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4.v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55"/>
  <sheetViews>
    <sheetView tabSelected="1" view="pageBreakPreview" zoomScale="115" zoomScaleNormal="115" zoomScaleSheetLayoutView="115" zoomScalePageLayoutView="0" workbookViewId="0" topLeftCell="B1">
      <pane xSplit="4" ySplit="5" topLeftCell="F6" activePane="bottomRight" state="frozen"/>
      <selection pane="topLeft" activeCell="B1" sqref="B1"/>
      <selection pane="topRight" activeCell="F1" sqref="F1"/>
      <selection pane="bottomLeft" activeCell="B6" sqref="B6"/>
      <selection pane="bottomRight" activeCell="B46" sqref="B46:K46"/>
    </sheetView>
  </sheetViews>
  <sheetFormatPr defaultColWidth="9.00390625" defaultRowHeight="13.5"/>
  <cols>
    <col min="1" max="1" width="2.625" style="1" customWidth="1"/>
    <col min="2" max="2" width="2.50390625" style="1" customWidth="1"/>
    <col min="3" max="3" width="2.625" style="1" customWidth="1"/>
    <col min="4" max="4" width="1.875" style="1" customWidth="1"/>
    <col min="5" max="5" width="8.375" style="1" customWidth="1"/>
    <col min="6" max="7" width="6.00390625" style="1" bestFit="1" customWidth="1"/>
    <col min="8" max="8" width="4.875" style="1" bestFit="1" customWidth="1"/>
    <col min="9" max="9" width="8.00390625" style="1" bestFit="1" customWidth="1"/>
    <col min="10" max="10" width="10.125" style="1" bestFit="1" customWidth="1"/>
    <col min="11" max="12" width="9.125" style="1" bestFit="1" customWidth="1"/>
    <col min="13" max="14" width="8.00390625" style="1" bestFit="1" customWidth="1"/>
    <col min="15" max="15" width="7.75390625" style="1" customWidth="1"/>
    <col min="16" max="16" width="8.00390625" style="1" bestFit="1" customWidth="1"/>
    <col min="17" max="18" width="6.625" style="1" customWidth="1"/>
    <col min="19" max="16384" width="9.00390625" style="1" customWidth="1"/>
  </cols>
  <sheetData>
    <row r="1" ht="14.25">
      <c r="B1" s="2" t="s">
        <v>32</v>
      </c>
    </row>
    <row r="3" spans="2:18" ht="12">
      <c r="B3" s="349" t="s">
        <v>0</v>
      </c>
      <c r="C3" s="349"/>
      <c r="D3" s="349"/>
      <c r="E3" s="349"/>
      <c r="F3" s="365" t="s">
        <v>1</v>
      </c>
      <c r="G3" s="366"/>
      <c r="H3" s="367"/>
      <c r="I3" s="368" t="s">
        <v>2</v>
      </c>
      <c r="J3" s="365" t="s">
        <v>30</v>
      </c>
      <c r="K3" s="366"/>
      <c r="L3" s="367"/>
      <c r="M3" s="365" t="s">
        <v>3</v>
      </c>
      <c r="N3" s="366"/>
      <c r="O3" s="367"/>
      <c r="P3" s="361" t="s">
        <v>4</v>
      </c>
      <c r="Q3" s="363" t="s">
        <v>24</v>
      </c>
      <c r="R3" s="364"/>
    </row>
    <row r="4" spans="2:18" ht="12">
      <c r="B4" s="349"/>
      <c r="C4" s="349"/>
      <c r="D4" s="349"/>
      <c r="E4" s="349"/>
      <c r="F4" s="14" t="s">
        <v>25</v>
      </c>
      <c r="G4" s="14" t="s">
        <v>5</v>
      </c>
      <c r="H4" s="14" t="s">
        <v>6</v>
      </c>
      <c r="I4" s="369"/>
      <c r="J4" s="14" t="s">
        <v>25</v>
      </c>
      <c r="K4" s="5" t="s">
        <v>7</v>
      </c>
      <c r="L4" s="5" t="s">
        <v>8</v>
      </c>
      <c r="M4" s="14" t="s">
        <v>25</v>
      </c>
      <c r="N4" s="5" t="s">
        <v>7</v>
      </c>
      <c r="O4" s="5" t="s">
        <v>8</v>
      </c>
      <c r="P4" s="362"/>
      <c r="Q4" s="5" t="s">
        <v>7</v>
      </c>
      <c r="R4" s="5" t="s">
        <v>8</v>
      </c>
    </row>
    <row r="5" spans="2:18" ht="12" customHeight="1">
      <c r="B5" s="7"/>
      <c r="C5" s="8"/>
      <c r="D5" s="8"/>
      <c r="E5" s="9"/>
      <c r="F5" s="10"/>
      <c r="G5" s="10"/>
      <c r="H5" s="10"/>
      <c r="I5" s="11"/>
      <c r="J5" s="6" t="s">
        <v>9</v>
      </c>
      <c r="K5" s="6" t="s">
        <v>9</v>
      </c>
      <c r="L5" s="6" t="s">
        <v>9</v>
      </c>
      <c r="M5" s="6" t="s">
        <v>9</v>
      </c>
      <c r="N5" s="6" t="s">
        <v>9</v>
      </c>
      <c r="O5" s="6" t="s">
        <v>9</v>
      </c>
      <c r="P5" s="6" t="s">
        <v>9</v>
      </c>
      <c r="Q5" s="6" t="s">
        <v>9</v>
      </c>
      <c r="R5" s="6" t="s">
        <v>9</v>
      </c>
    </row>
    <row r="6" spans="2:18" ht="12" customHeight="1">
      <c r="B6" s="351" t="s">
        <v>10</v>
      </c>
      <c r="C6" s="350" t="s">
        <v>25</v>
      </c>
      <c r="D6" s="350"/>
      <c r="E6" s="350"/>
      <c r="F6" s="19">
        <f aca="true" t="shared" si="0" ref="F6:R6">SUM(F7:F9)</f>
        <v>205</v>
      </c>
      <c r="G6" s="19">
        <f t="shared" si="0"/>
        <v>204</v>
      </c>
      <c r="H6" s="19">
        <f t="shared" si="0"/>
        <v>1</v>
      </c>
      <c r="I6" s="19">
        <f t="shared" si="0"/>
        <v>1130</v>
      </c>
      <c r="J6" s="19">
        <f t="shared" si="0"/>
        <v>20861</v>
      </c>
      <c r="K6" s="19">
        <f t="shared" si="0"/>
        <v>10638</v>
      </c>
      <c r="L6" s="19">
        <f t="shared" si="0"/>
        <v>10223</v>
      </c>
      <c r="M6" s="19">
        <f t="shared" si="0"/>
        <v>1791</v>
      </c>
      <c r="N6" s="19">
        <f t="shared" si="0"/>
        <v>145</v>
      </c>
      <c r="O6" s="19">
        <f t="shared" si="0"/>
        <v>1646</v>
      </c>
      <c r="P6" s="19">
        <f t="shared" si="0"/>
        <v>333</v>
      </c>
      <c r="Q6" s="19">
        <f t="shared" si="0"/>
        <v>161</v>
      </c>
      <c r="R6" s="19">
        <f t="shared" si="0"/>
        <v>160</v>
      </c>
    </row>
    <row r="7" spans="2:18" ht="12" customHeight="1">
      <c r="B7" s="352"/>
      <c r="C7" s="3"/>
      <c r="D7" s="340" t="s">
        <v>11</v>
      </c>
      <c r="E7" s="341"/>
      <c r="F7" s="22">
        <v>1</v>
      </c>
      <c r="G7" s="23">
        <v>1</v>
      </c>
      <c r="H7" s="23" t="s">
        <v>28</v>
      </c>
      <c r="I7" s="23">
        <v>5</v>
      </c>
      <c r="J7" s="22">
        <v>139</v>
      </c>
      <c r="K7" s="23">
        <v>70</v>
      </c>
      <c r="L7" s="23">
        <v>69</v>
      </c>
      <c r="M7" s="22">
        <v>8</v>
      </c>
      <c r="N7" s="23">
        <v>2</v>
      </c>
      <c r="O7" s="23">
        <v>6</v>
      </c>
      <c r="P7" s="20">
        <v>4</v>
      </c>
      <c r="Q7" s="24" t="s">
        <v>28</v>
      </c>
      <c r="R7" s="20">
        <v>1</v>
      </c>
    </row>
    <row r="8" spans="2:18" ht="12" customHeight="1">
      <c r="B8" s="352"/>
      <c r="C8" s="3"/>
      <c r="D8" s="340" t="s">
        <v>12</v>
      </c>
      <c r="E8" s="341"/>
      <c r="F8" s="22">
        <v>81</v>
      </c>
      <c r="G8" s="23">
        <v>80</v>
      </c>
      <c r="H8" s="23">
        <v>1</v>
      </c>
      <c r="I8" s="23">
        <v>326</v>
      </c>
      <c r="J8" s="22">
        <v>5472</v>
      </c>
      <c r="K8" s="23">
        <v>2840</v>
      </c>
      <c r="L8" s="23">
        <v>2632</v>
      </c>
      <c r="M8" s="22">
        <v>510</v>
      </c>
      <c r="N8" s="23">
        <v>32</v>
      </c>
      <c r="O8" s="23">
        <v>478</v>
      </c>
      <c r="P8" s="20">
        <v>38</v>
      </c>
      <c r="Q8" s="20">
        <v>19</v>
      </c>
      <c r="R8" s="20">
        <v>58</v>
      </c>
    </row>
    <row r="9" spans="2:18" ht="12" customHeight="1">
      <c r="B9" s="353"/>
      <c r="C9" s="3"/>
      <c r="D9" s="340" t="s">
        <v>13</v>
      </c>
      <c r="E9" s="341"/>
      <c r="F9" s="22">
        <v>123</v>
      </c>
      <c r="G9" s="23">
        <v>123</v>
      </c>
      <c r="H9" s="23" t="s">
        <v>28</v>
      </c>
      <c r="I9" s="23">
        <v>799</v>
      </c>
      <c r="J9" s="22">
        <v>15250</v>
      </c>
      <c r="K9" s="23">
        <v>7728</v>
      </c>
      <c r="L9" s="23">
        <v>7522</v>
      </c>
      <c r="M9" s="22">
        <v>1273</v>
      </c>
      <c r="N9" s="23">
        <v>111</v>
      </c>
      <c r="O9" s="23">
        <v>1162</v>
      </c>
      <c r="P9" s="20">
        <v>291</v>
      </c>
      <c r="Q9" s="20">
        <v>142</v>
      </c>
      <c r="R9" s="20">
        <v>101</v>
      </c>
    </row>
    <row r="10" spans="2:18" s="15" customFormat="1" ht="12" customHeight="1">
      <c r="B10" s="351" t="s">
        <v>14</v>
      </c>
      <c r="C10" s="350" t="s">
        <v>25</v>
      </c>
      <c r="D10" s="350"/>
      <c r="E10" s="350"/>
      <c r="F10" s="19">
        <f aca="true" t="shared" si="1" ref="F10:R10">SUM(F11:F13)</f>
        <v>325</v>
      </c>
      <c r="G10" s="19">
        <f t="shared" si="1"/>
        <v>322</v>
      </c>
      <c r="H10" s="19">
        <f t="shared" si="1"/>
        <v>3</v>
      </c>
      <c r="I10" s="19">
        <f t="shared" si="1"/>
        <v>4497</v>
      </c>
      <c r="J10" s="19">
        <f t="shared" si="1"/>
        <v>107500</v>
      </c>
      <c r="K10" s="19">
        <f t="shared" si="1"/>
        <v>54994</v>
      </c>
      <c r="L10" s="19">
        <f t="shared" si="1"/>
        <v>52506</v>
      </c>
      <c r="M10" s="19">
        <f t="shared" si="1"/>
        <v>6961</v>
      </c>
      <c r="N10" s="19">
        <f t="shared" si="1"/>
        <v>2576</v>
      </c>
      <c r="O10" s="19">
        <f t="shared" si="1"/>
        <v>4385</v>
      </c>
      <c r="P10" s="19">
        <f t="shared" si="1"/>
        <v>389</v>
      </c>
      <c r="Q10" s="19">
        <f t="shared" si="1"/>
        <v>517</v>
      </c>
      <c r="R10" s="19">
        <f t="shared" si="1"/>
        <v>1812</v>
      </c>
    </row>
    <row r="11" spans="2:18" s="15" customFormat="1" ht="12" customHeight="1">
      <c r="B11" s="352"/>
      <c r="C11" s="3"/>
      <c r="D11" s="340" t="s">
        <v>11</v>
      </c>
      <c r="E11" s="341"/>
      <c r="F11" s="22">
        <v>1</v>
      </c>
      <c r="G11" s="23">
        <v>1</v>
      </c>
      <c r="H11" s="23" t="s">
        <v>28</v>
      </c>
      <c r="I11" s="23">
        <v>19</v>
      </c>
      <c r="J11" s="22">
        <v>671</v>
      </c>
      <c r="K11" s="23">
        <v>336</v>
      </c>
      <c r="L11" s="23">
        <v>335</v>
      </c>
      <c r="M11" s="22">
        <v>32</v>
      </c>
      <c r="N11" s="23">
        <v>25</v>
      </c>
      <c r="O11" s="23">
        <v>7</v>
      </c>
      <c r="P11" s="20">
        <v>15</v>
      </c>
      <c r="Q11" s="20">
        <v>2</v>
      </c>
      <c r="R11" s="20">
        <v>2</v>
      </c>
    </row>
    <row r="12" spans="2:18" s="15" customFormat="1" ht="12" customHeight="1">
      <c r="B12" s="352"/>
      <c r="C12" s="3"/>
      <c r="D12" s="340" t="s">
        <v>12</v>
      </c>
      <c r="E12" s="341"/>
      <c r="F12" s="22">
        <v>323</v>
      </c>
      <c r="G12" s="23">
        <v>320</v>
      </c>
      <c r="H12" s="23">
        <v>3</v>
      </c>
      <c r="I12" s="23">
        <v>4460</v>
      </c>
      <c r="J12" s="22">
        <v>106219</v>
      </c>
      <c r="K12" s="23">
        <v>54377</v>
      </c>
      <c r="L12" s="23">
        <v>51842</v>
      </c>
      <c r="M12" s="22">
        <v>6876</v>
      </c>
      <c r="N12" s="23">
        <v>2528</v>
      </c>
      <c r="O12" s="23">
        <v>4348</v>
      </c>
      <c r="P12" s="20">
        <v>371</v>
      </c>
      <c r="Q12" s="20">
        <v>513</v>
      </c>
      <c r="R12" s="20">
        <v>1804</v>
      </c>
    </row>
    <row r="13" spans="2:18" s="15" customFormat="1" ht="12" customHeight="1">
      <c r="B13" s="353"/>
      <c r="C13" s="3"/>
      <c r="D13" s="340" t="s">
        <v>13</v>
      </c>
      <c r="E13" s="341"/>
      <c r="F13" s="22">
        <v>1</v>
      </c>
      <c r="G13" s="23">
        <v>1</v>
      </c>
      <c r="H13" s="23" t="s">
        <v>28</v>
      </c>
      <c r="I13" s="23">
        <v>18</v>
      </c>
      <c r="J13" s="23">
        <v>610</v>
      </c>
      <c r="K13" s="23">
        <v>281</v>
      </c>
      <c r="L13" s="23">
        <v>329</v>
      </c>
      <c r="M13" s="23">
        <v>53</v>
      </c>
      <c r="N13" s="23">
        <v>23</v>
      </c>
      <c r="O13" s="23">
        <v>30</v>
      </c>
      <c r="P13" s="23">
        <v>3</v>
      </c>
      <c r="Q13" s="23">
        <v>2</v>
      </c>
      <c r="R13" s="23">
        <v>6</v>
      </c>
    </row>
    <row r="14" spans="2:18" s="15" customFormat="1" ht="12" customHeight="1">
      <c r="B14" s="351" t="s">
        <v>15</v>
      </c>
      <c r="C14" s="350" t="s">
        <v>25</v>
      </c>
      <c r="D14" s="350"/>
      <c r="E14" s="350"/>
      <c r="F14" s="19">
        <f aca="true" t="shared" si="2" ref="F14:R14">SUM(F15:F17)</f>
        <v>175</v>
      </c>
      <c r="G14" s="19">
        <f t="shared" si="2"/>
        <v>173</v>
      </c>
      <c r="H14" s="19">
        <f t="shared" si="2"/>
        <v>2</v>
      </c>
      <c r="I14" s="19">
        <f t="shared" si="2"/>
        <v>1999</v>
      </c>
      <c r="J14" s="19">
        <f t="shared" si="2"/>
        <v>57463</v>
      </c>
      <c r="K14" s="19">
        <f t="shared" si="2"/>
        <v>29295</v>
      </c>
      <c r="L14" s="19">
        <f t="shared" si="2"/>
        <v>28168</v>
      </c>
      <c r="M14" s="19">
        <f t="shared" si="2"/>
        <v>4210</v>
      </c>
      <c r="N14" s="19">
        <f t="shared" si="2"/>
        <v>2547</v>
      </c>
      <c r="O14" s="19">
        <f t="shared" si="2"/>
        <v>1663</v>
      </c>
      <c r="P14" s="19">
        <f t="shared" si="2"/>
        <v>519</v>
      </c>
      <c r="Q14" s="19">
        <f t="shared" si="2"/>
        <v>356</v>
      </c>
      <c r="R14" s="19">
        <f t="shared" si="2"/>
        <v>804</v>
      </c>
    </row>
    <row r="15" spans="2:18" s="15" customFormat="1" ht="12" customHeight="1">
      <c r="B15" s="352"/>
      <c r="C15" s="3"/>
      <c r="D15" s="340" t="s">
        <v>11</v>
      </c>
      <c r="E15" s="341"/>
      <c r="F15" s="22">
        <v>1</v>
      </c>
      <c r="G15" s="23">
        <v>1</v>
      </c>
      <c r="H15" s="23" t="s">
        <v>28</v>
      </c>
      <c r="I15" s="23">
        <v>12</v>
      </c>
      <c r="J15" s="22">
        <v>478</v>
      </c>
      <c r="K15" s="23">
        <v>240</v>
      </c>
      <c r="L15" s="23">
        <v>238</v>
      </c>
      <c r="M15" s="22">
        <v>23</v>
      </c>
      <c r="N15" s="23">
        <v>19</v>
      </c>
      <c r="O15" s="23">
        <v>4</v>
      </c>
      <c r="P15" s="20">
        <v>11</v>
      </c>
      <c r="Q15" s="20">
        <v>1</v>
      </c>
      <c r="R15" s="20">
        <v>1</v>
      </c>
    </row>
    <row r="16" spans="2:18" s="15" customFormat="1" ht="12" customHeight="1">
      <c r="B16" s="352"/>
      <c r="C16" s="3"/>
      <c r="D16" s="340" t="s">
        <v>12</v>
      </c>
      <c r="E16" s="341"/>
      <c r="F16" s="22">
        <v>168</v>
      </c>
      <c r="G16" s="23">
        <v>166</v>
      </c>
      <c r="H16" s="23">
        <v>2</v>
      </c>
      <c r="I16" s="23">
        <v>1939</v>
      </c>
      <c r="J16" s="22">
        <v>55604</v>
      </c>
      <c r="K16" s="23">
        <v>28486</v>
      </c>
      <c r="L16" s="23">
        <v>27118</v>
      </c>
      <c r="M16" s="22">
        <v>4086</v>
      </c>
      <c r="N16" s="23">
        <v>2459</v>
      </c>
      <c r="O16" s="23">
        <v>1627</v>
      </c>
      <c r="P16" s="20">
        <v>390</v>
      </c>
      <c r="Q16" s="20">
        <v>347</v>
      </c>
      <c r="R16" s="20">
        <v>796</v>
      </c>
    </row>
    <row r="17" spans="2:18" s="15" customFormat="1" ht="12" customHeight="1">
      <c r="B17" s="353"/>
      <c r="C17" s="3"/>
      <c r="D17" s="340" t="s">
        <v>13</v>
      </c>
      <c r="E17" s="341"/>
      <c r="F17" s="22">
        <v>6</v>
      </c>
      <c r="G17" s="23">
        <v>6</v>
      </c>
      <c r="H17" s="23" t="s">
        <v>28</v>
      </c>
      <c r="I17" s="23">
        <v>48</v>
      </c>
      <c r="J17" s="22">
        <v>1381</v>
      </c>
      <c r="K17" s="23">
        <v>569</v>
      </c>
      <c r="L17" s="23">
        <v>812</v>
      </c>
      <c r="M17" s="22">
        <v>101</v>
      </c>
      <c r="N17" s="23">
        <v>69</v>
      </c>
      <c r="O17" s="23">
        <v>32</v>
      </c>
      <c r="P17" s="20">
        <v>118</v>
      </c>
      <c r="Q17" s="20">
        <v>8</v>
      </c>
      <c r="R17" s="20">
        <v>7</v>
      </c>
    </row>
    <row r="18" spans="2:19" s="15" customFormat="1" ht="12" customHeight="1">
      <c r="B18" s="358" t="s">
        <v>16</v>
      </c>
      <c r="C18" s="342" t="s">
        <v>25</v>
      </c>
      <c r="D18" s="343"/>
      <c r="E18" s="344"/>
      <c r="F18" s="19">
        <f>SUM(F19:F20)</f>
        <v>81</v>
      </c>
      <c r="G18" s="19">
        <f>SUM(G19:G20)</f>
        <v>81</v>
      </c>
      <c r="H18" s="19" t="s">
        <v>29</v>
      </c>
      <c r="I18" s="28" t="s">
        <v>27</v>
      </c>
      <c r="J18" s="19">
        <f aca="true" t="shared" si="3" ref="J18:R18">SUM(J19:J20)</f>
        <v>53421</v>
      </c>
      <c r="K18" s="19">
        <f t="shared" si="3"/>
        <v>27021</v>
      </c>
      <c r="L18" s="19">
        <f t="shared" si="3"/>
        <v>26400</v>
      </c>
      <c r="M18" s="19">
        <f t="shared" si="3"/>
        <v>3861</v>
      </c>
      <c r="N18" s="19">
        <f t="shared" si="3"/>
        <v>2765</v>
      </c>
      <c r="O18" s="19">
        <f t="shared" si="3"/>
        <v>1096</v>
      </c>
      <c r="P18" s="19">
        <f t="shared" si="3"/>
        <v>746</v>
      </c>
      <c r="Q18" s="19">
        <f t="shared" si="3"/>
        <v>558</v>
      </c>
      <c r="R18" s="19">
        <f t="shared" si="3"/>
        <v>314</v>
      </c>
      <c r="S18" s="16"/>
    </row>
    <row r="19" spans="2:19" s="15" customFormat="1" ht="12" customHeight="1">
      <c r="B19" s="359"/>
      <c r="C19" s="13"/>
      <c r="D19" s="348" t="s">
        <v>12</v>
      </c>
      <c r="E19" s="340"/>
      <c r="F19" s="25">
        <v>68</v>
      </c>
      <c r="G19" s="25">
        <v>68</v>
      </c>
      <c r="H19" s="23" t="s">
        <v>28</v>
      </c>
      <c r="I19" s="25" t="s">
        <v>27</v>
      </c>
      <c r="J19" s="25">
        <v>40809</v>
      </c>
      <c r="K19" s="25">
        <v>21345</v>
      </c>
      <c r="L19" s="25">
        <v>19464</v>
      </c>
      <c r="M19" s="25">
        <v>3179</v>
      </c>
      <c r="N19" s="25">
        <v>2272</v>
      </c>
      <c r="O19" s="25">
        <v>907</v>
      </c>
      <c r="P19" s="20">
        <v>430</v>
      </c>
      <c r="Q19" s="20">
        <v>486</v>
      </c>
      <c r="R19" s="20">
        <v>260</v>
      </c>
      <c r="S19" s="16"/>
    </row>
    <row r="20" spans="2:19" s="15" customFormat="1" ht="12" customHeight="1">
      <c r="B20" s="360"/>
      <c r="C20" s="13"/>
      <c r="D20" s="348" t="s">
        <v>13</v>
      </c>
      <c r="E20" s="340"/>
      <c r="F20" s="25">
        <v>13</v>
      </c>
      <c r="G20" s="25">
        <v>13</v>
      </c>
      <c r="H20" s="23" t="s">
        <v>28</v>
      </c>
      <c r="I20" s="25" t="s">
        <v>27</v>
      </c>
      <c r="J20" s="25">
        <v>12612</v>
      </c>
      <c r="K20" s="25">
        <v>5676</v>
      </c>
      <c r="L20" s="25">
        <v>6936</v>
      </c>
      <c r="M20" s="25">
        <v>682</v>
      </c>
      <c r="N20" s="25">
        <v>493</v>
      </c>
      <c r="O20" s="25">
        <v>189</v>
      </c>
      <c r="P20" s="20">
        <v>316</v>
      </c>
      <c r="Q20" s="20">
        <v>72</v>
      </c>
      <c r="R20" s="20">
        <v>54</v>
      </c>
      <c r="S20" s="16"/>
    </row>
    <row r="21" spans="2:19" s="15" customFormat="1" ht="14.25" customHeight="1">
      <c r="B21" s="358" t="s">
        <v>17</v>
      </c>
      <c r="C21" s="342" t="s">
        <v>25</v>
      </c>
      <c r="D21" s="343"/>
      <c r="E21" s="344"/>
      <c r="F21" s="19">
        <v>2</v>
      </c>
      <c r="G21" s="19">
        <v>2</v>
      </c>
      <c r="H21" s="23" t="s">
        <v>28</v>
      </c>
      <c r="I21" s="29" t="s">
        <v>27</v>
      </c>
      <c r="J21" s="19">
        <f>SUM(K21:L21)</f>
        <v>1497</v>
      </c>
      <c r="K21" s="19">
        <f>SUM(K22:K23)</f>
        <v>736</v>
      </c>
      <c r="L21" s="19">
        <f>SUM(L22:L23)</f>
        <v>761</v>
      </c>
      <c r="M21" s="19">
        <f>SUM(M22:M23)</f>
        <v>126</v>
      </c>
      <c r="N21" s="19">
        <f>SUM(N22:N23)</f>
        <v>90</v>
      </c>
      <c r="O21" s="19">
        <f>SUM(O22:O23)</f>
        <v>36</v>
      </c>
      <c r="P21" s="19">
        <v>11</v>
      </c>
      <c r="Q21" s="19">
        <v>14</v>
      </c>
      <c r="R21" s="19">
        <v>8</v>
      </c>
      <c r="S21" s="16"/>
    </row>
    <row r="22" spans="2:19" s="15" customFormat="1" ht="14.25" customHeight="1">
      <c r="B22" s="359"/>
      <c r="C22" s="13"/>
      <c r="D22" s="348" t="s">
        <v>12</v>
      </c>
      <c r="E22" s="340"/>
      <c r="F22" s="22">
        <v>2</v>
      </c>
      <c r="G22" s="23">
        <v>2</v>
      </c>
      <c r="H22" s="23" t="s">
        <v>28</v>
      </c>
      <c r="I22" s="23" t="s">
        <v>27</v>
      </c>
      <c r="J22" s="22">
        <v>1497</v>
      </c>
      <c r="K22" s="23">
        <v>736</v>
      </c>
      <c r="L22" s="23">
        <v>761</v>
      </c>
      <c r="M22" s="22">
        <v>126</v>
      </c>
      <c r="N22" s="23">
        <v>90</v>
      </c>
      <c r="O22" s="23">
        <v>36</v>
      </c>
      <c r="P22" s="20">
        <v>11</v>
      </c>
      <c r="Q22" s="20">
        <v>14</v>
      </c>
      <c r="R22" s="20">
        <v>8</v>
      </c>
      <c r="S22" s="16"/>
    </row>
    <row r="23" spans="2:19" s="15" customFormat="1" ht="14.25" customHeight="1">
      <c r="B23" s="360"/>
      <c r="C23" s="13"/>
      <c r="D23" s="348" t="s">
        <v>13</v>
      </c>
      <c r="E23" s="340"/>
      <c r="F23" s="23" t="s">
        <v>28</v>
      </c>
      <c r="G23" s="23" t="s">
        <v>28</v>
      </c>
      <c r="H23" s="23" t="s">
        <v>28</v>
      </c>
      <c r="I23" s="23" t="s">
        <v>27</v>
      </c>
      <c r="J23" s="24" t="s">
        <v>28</v>
      </c>
      <c r="K23" s="24" t="s">
        <v>28</v>
      </c>
      <c r="L23" s="24" t="s">
        <v>28</v>
      </c>
      <c r="M23" s="24" t="s">
        <v>28</v>
      </c>
      <c r="N23" s="24" t="s">
        <v>28</v>
      </c>
      <c r="O23" s="24" t="s">
        <v>28</v>
      </c>
      <c r="P23" s="26" t="s">
        <v>29</v>
      </c>
      <c r="Q23" s="21" t="s">
        <v>29</v>
      </c>
      <c r="R23" s="21" t="s">
        <v>29</v>
      </c>
      <c r="S23" s="16"/>
    </row>
    <row r="24" spans="2:19" s="15" customFormat="1" ht="14.25" customHeight="1">
      <c r="B24" s="373" t="s">
        <v>26</v>
      </c>
      <c r="C24" s="376" t="s">
        <v>25</v>
      </c>
      <c r="D24" s="377"/>
      <c r="E24" s="378"/>
      <c r="F24" s="19">
        <f aca="true" t="shared" si="4" ref="F24:O24">SUM(F25:F27)</f>
        <v>30</v>
      </c>
      <c r="G24" s="19">
        <f t="shared" si="4"/>
        <v>21</v>
      </c>
      <c r="H24" s="19">
        <f t="shared" si="4"/>
        <v>9</v>
      </c>
      <c r="I24" s="19">
        <f t="shared" si="4"/>
        <v>609</v>
      </c>
      <c r="J24" s="19">
        <f t="shared" si="4"/>
        <v>2154</v>
      </c>
      <c r="K24" s="19">
        <f t="shared" si="4"/>
        <v>1415</v>
      </c>
      <c r="L24" s="19">
        <f t="shared" si="4"/>
        <v>739</v>
      </c>
      <c r="M24" s="19">
        <f t="shared" si="4"/>
        <v>1393</v>
      </c>
      <c r="N24" s="19">
        <f t="shared" si="4"/>
        <v>543</v>
      </c>
      <c r="O24" s="19">
        <f t="shared" si="4"/>
        <v>850</v>
      </c>
      <c r="P24" s="19">
        <v>43</v>
      </c>
      <c r="Q24" s="19">
        <v>147</v>
      </c>
      <c r="R24" s="19">
        <v>171</v>
      </c>
      <c r="S24" s="16"/>
    </row>
    <row r="25" spans="2:19" s="15" customFormat="1" ht="14.25" customHeight="1">
      <c r="B25" s="374"/>
      <c r="C25" s="13"/>
      <c r="D25" s="340" t="s">
        <v>11</v>
      </c>
      <c r="E25" s="341"/>
      <c r="F25" s="22">
        <v>1</v>
      </c>
      <c r="G25" s="23">
        <v>1</v>
      </c>
      <c r="H25" s="23" t="s">
        <v>28</v>
      </c>
      <c r="I25" s="23">
        <v>9</v>
      </c>
      <c r="J25" s="22">
        <v>51</v>
      </c>
      <c r="K25" s="23">
        <v>33</v>
      </c>
      <c r="L25" s="23">
        <v>18</v>
      </c>
      <c r="M25" s="22">
        <v>31</v>
      </c>
      <c r="N25" s="23">
        <v>17</v>
      </c>
      <c r="O25" s="23">
        <v>14</v>
      </c>
      <c r="P25" s="20">
        <v>5</v>
      </c>
      <c r="Q25" s="20">
        <v>1</v>
      </c>
      <c r="R25" s="20" t="s">
        <v>31</v>
      </c>
      <c r="S25" s="16"/>
    </row>
    <row r="26" spans="2:19" s="15" customFormat="1" ht="14.25" customHeight="1">
      <c r="B26" s="374"/>
      <c r="C26" s="13"/>
      <c r="D26" s="340" t="s">
        <v>12</v>
      </c>
      <c r="E26" s="341"/>
      <c r="F26" s="22">
        <v>28</v>
      </c>
      <c r="G26" s="23">
        <v>19</v>
      </c>
      <c r="H26" s="25">
        <v>9</v>
      </c>
      <c r="I26" s="23">
        <v>595</v>
      </c>
      <c r="J26" s="22">
        <v>2067</v>
      </c>
      <c r="K26" s="23">
        <v>1357</v>
      </c>
      <c r="L26" s="23">
        <v>710</v>
      </c>
      <c r="M26" s="22">
        <v>1349</v>
      </c>
      <c r="N26" s="23">
        <v>520</v>
      </c>
      <c r="O26" s="23">
        <v>829</v>
      </c>
      <c r="P26" s="20">
        <v>38</v>
      </c>
      <c r="Q26" s="20">
        <v>140</v>
      </c>
      <c r="R26" s="20">
        <v>166</v>
      </c>
      <c r="S26" s="16"/>
    </row>
    <row r="27" spans="2:19" s="15" customFormat="1" ht="14.25" customHeight="1">
      <c r="B27" s="375"/>
      <c r="C27" s="13"/>
      <c r="D27" s="340" t="s">
        <v>13</v>
      </c>
      <c r="E27" s="341"/>
      <c r="F27" s="22">
        <v>1</v>
      </c>
      <c r="G27" s="23">
        <v>1</v>
      </c>
      <c r="H27" s="23" t="s">
        <v>28</v>
      </c>
      <c r="I27" s="23">
        <v>5</v>
      </c>
      <c r="J27" s="22">
        <v>36</v>
      </c>
      <c r="K27" s="23">
        <v>25</v>
      </c>
      <c r="L27" s="23">
        <v>11</v>
      </c>
      <c r="M27" s="22">
        <v>13</v>
      </c>
      <c r="N27" s="23">
        <v>6</v>
      </c>
      <c r="O27" s="23">
        <v>7</v>
      </c>
      <c r="P27" s="21" t="s">
        <v>31</v>
      </c>
      <c r="Q27" s="20">
        <v>6</v>
      </c>
      <c r="R27" s="20">
        <v>5</v>
      </c>
      <c r="S27" s="16"/>
    </row>
    <row r="28" spans="2:18" s="15" customFormat="1" ht="12" customHeight="1">
      <c r="B28" s="345" t="s">
        <v>19</v>
      </c>
      <c r="C28" s="342" t="s">
        <v>25</v>
      </c>
      <c r="D28" s="343"/>
      <c r="E28" s="344"/>
      <c r="F28" s="19">
        <f>SUM(F29:F30)</f>
        <v>69</v>
      </c>
      <c r="G28" s="19">
        <f>SUM(G29:G30)</f>
        <v>69</v>
      </c>
      <c r="H28" s="23" t="s">
        <v>28</v>
      </c>
      <c r="I28" s="19" t="s">
        <v>27</v>
      </c>
      <c r="J28" s="19">
        <f aca="true" t="shared" si="5" ref="J28:R28">SUM(J29:J30)</f>
        <v>10123</v>
      </c>
      <c r="K28" s="19">
        <f t="shared" si="5"/>
        <v>4722</v>
      </c>
      <c r="L28" s="19">
        <f t="shared" si="5"/>
        <v>5401</v>
      </c>
      <c r="M28" s="19">
        <f t="shared" si="5"/>
        <v>693</v>
      </c>
      <c r="N28" s="19">
        <f t="shared" si="5"/>
        <v>384</v>
      </c>
      <c r="O28" s="19">
        <f t="shared" si="5"/>
        <v>309</v>
      </c>
      <c r="P28" s="19">
        <f t="shared" si="5"/>
        <v>1721</v>
      </c>
      <c r="Q28" s="19">
        <f t="shared" si="5"/>
        <v>151</v>
      </c>
      <c r="R28" s="19">
        <f t="shared" si="5"/>
        <v>145</v>
      </c>
    </row>
    <row r="29" spans="2:18" s="15" customFormat="1" ht="12" customHeight="1">
      <c r="B29" s="346"/>
      <c r="C29" s="3"/>
      <c r="D29" s="348" t="s">
        <v>12</v>
      </c>
      <c r="E29" s="340"/>
      <c r="F29" s="22">
        <v>3</v>
      </c>
      <c r="G29" s="23">
        <v>3</v>
      </c>
      <c r="H29" s="23" t="s">
        <v>28</v>
      </c>
      <c r="I29" s="22" t="s">
        <v>27</v>
      </c>
      <c r="J29" s="22">
        <v>347</v>
      </c>
      <c r="K29" s="23">
        <v>160</v>
      </c>
      <c r="L29" s="23">
        <v>187</v>
      </c>
      <c r="M29" s="22">
        <v>47</v>
      </c>
      <c r="N29" s="23">
        <v>27</v>
      </c>
      <c r="O29" s="23">
        <v>20</v>
      </c>
      <c r="P29" s="20">
        <v>185</v>
      </c>
      <c r="Q29" s="20">
        <v>22</v>
      </c>
      <c r="R29" s="20">
        <v>14</v>
      </c>
    </row>
    <row r="30" spans="2:18" s="15" customFormat="1" ht="12" customHeight="1">
      <c r="B30" s="347"/>
      <c r="C30" s="3"/>
      <c r="D30" s="348" t="s">
        <v>13</v>
      </c>
      <c r="E30" s="340"/>
      <c r="F30" s="22">
        <v>66</v>
      </c>
      <c r="G30" s="23">
        <v>66</v>
      </c>
      <c r="H30" s="23" t="s">
        <v>28</v>
      </c>
      <c r="I30" s="22" t="s">
        <v>27</v>
      </c>
      <c r="J30" s="22">
        <v>9776</v>
      </c>
      <c r="K30" s="23">
        <v>4562</v>
      </c>
      <c r="L30" s="23">
        <v>5214</v>
      </c>
      <c r="M30" s="22">
        <v>646</v>
      </c>
      <c r="N30" s="23">
        <v>357</v>
      </c>
      <c r="O30" s="23">
        <v>289</v>
      </c>
      <c r="P30" s="20">
        <v>1536</v>
      </c>
      <c r="Q30" s="20">
        <v>129</v>
      </c>
      <c r="R30" s="20">
        <v>131</v>
      </c>
    </row>
    <row r="31" spans="2:19" s="15" customFormat="1" ht="12" customHeight="1">
      <c r="B31" s="370" t="s">
        <v>18</v>
      </c>
      <c r="C31" s="342" t="s">
        <v>25</v>
      </c>
      <c r="D31" s="343"/>
      <c r="E31" s="344"/>
      <c r="F31" s="19">
        <f>SUM(F32:F33)</f>
        <v>25</v>
      </c>
      <c r="G31" s="19">
        <f>SUM(G32:G33)</f>
        <v>25</v>
      </c>
      <c r="H31" s="23" t="s">
        <v>28</v>
      </c>
      <c r="I31" s="19" t="s">
        <v>27</v>
      </c>
      <c r="J31" s="19">
        <f aca="true" t="shared" si="6" ref="J31:O31">SUM(J32:J33)</f>
        <v>1575</v>
      </c>
      <c r="K31" s="19">
        <f t="shared" si="6"/>
        <v>600</v>
      </c>
      <c r="L31" s="19">
        <f t="shared" si="6"/>
        <v>975</v>
      </c>
      <c r="M31" s="19">
        <f t="shared" si="6"/>
        <v>105</v>
      </c>
      <c r="N31" s="19">
        <f t="shared" si="6"/>
        <v>22</v>
      </c>
      <c r="O31" s="19">
        <f t="shared" si="6"/>
        <v>83</v>
      </c>
      <c r="P31" s="19">
        <v>437</v>
      </c>
      <c r="Q31" s="19">
        <f>SUM(Q32:Q33)</f>
        <v>11</v>
      </c>
      <c r="R31" s="19">
        <f>SUM(R32:R33)</f>
        <v>24</v>
      </c>
      <c r="S31" s="16"/>
    </row>
    <row r="32" spans="2:19" s="15" customFormat="1" ht="12" customHeight="1">
      <c r="B32" s="371"/>
      <c r="C32" s="12"/>
      <c r="D32" s="348" t="s">
        <v>12</v>
      </c>
      <c r="E32" s="340"/>
      <c r="F32" s="23" t="s">
        <v>28</v>
      </c>
      <c r="G32" s="23" t="s">
        <v>28</v>
      </c>
      <c r="H32" s="23" t="s">
        <v>28</v>
      </c>
      <c r="I32" s="22" t="s">
        <v>27</v>
      </c>
      <c r="J32" s="24" t="s">
        <v>28</v>
      </c>
      <c r="K32" s="24" t="s">
        <v>28</v>
      </c>
      <c r="L32" s="24" t="s">
        <v>28</v>
      </c>
      <c r="M32" s="24" t="s">
        <v>28</v>
      </c>
      <c r="N32" s="24" t="s">
        <v>28</v>
      </c>
      <c r="O32" s="24" t="s">
        <v>28</v>
      </c>
      <c r="P32" s="24" t="s">
        <v>28</v>
      </c>
      <c r="Q32" s="24" t="s">
        <v>28</v>
      </c>
      <c r="R32" s="24" t="s">
        <v>28</v>
      </c>
      <c r="S32" s="16"/>
    </row>
    <row r="33" spans="2:19" s="15" customFormat="1" ht="12" customHeight="1">
      <c r="B33" s="372"/>
      <c r="C33" s="12"/>
      <c r="D33" s="348" t="s">
        <v>13</v>
      </c>
      <c r="E33" s="340"/>
      <c r="F33" s="22">
        <v>25</v>
      </c>
      <c r="G33" s="23">
        <v>25</v>
      </c>
      <c r="H33" s="23" t="s">
        <v>28</v>
      </c>
      <c r="I33" s="22" t="s">
        <v>27</v>
      </c>
      <c r="J33" s="22">
        <v>1575</v>
      </c>
      <c r="K33" s="23">
        <v>600</v>
      </c>
      <c r="L33" s="23">
        <v>975</v>
      </c>
      <c r="M33" s="22">
        <v>105</v>
      </c>
      <c r="N33" s="23">
        <v>22</v>
      </c>
      <c r="O33" s="23">
        <v>83</v>
      </c>
      <c r="P33" s="20">
        <v>437</v>
      </c>
      <c r="Q33" s="20">
        <v>11</v>
      </c>
      <c r="R33" s="20">
        <v>24</v>
      </c>
      <c r="S33" s="16"/>
    </row>
    <row r="34" spans="2:18" s="15" customFormat="1" ht="12" customHeight="1">
      <c r="B34" s="355" t="s">
        <v>20</v>
      </c>
      <c r="C34" s="350" t="s">
        <v>25</v>
      </c>
      <c r="D34" s="350"/>
      <c r="E34" s="350"/>
      <c r="F34" s="24">
        <f>SUM(F41,F38,F35)</f>
        <v>21</v>
      </c>
      <c r="G34" s="24">
        <f>SUM(G35,G38,G41)</f>
        <v>21</v>
      </c>
      <c r="H34" s="23" t="s">
        <v>28</v>
      </c>
      <c r="I34" s="24" t="s">
        <v>28</v>
      </c>
      <c r="J34" s="24">
        <f>SUM(K34:L34)</f>
        <v>31533</v>
      </c>
      <c r="K34" s="24">
        <f>SUM(K35,K38,K41)</f>
        <v>15853</v>
      </c>
      <c r="L34" s="24">
        <f>SUM(L35,L38,L41)</f>
        <v>15680</v>
      </c>
      <c r="M34" s="24">
        <f>SUM(M35,M38,M41)</f>
        <v>1841</v>
      </c>
      <c r="N34" s="24">
        <f>SUM(N35,N38,N41)</f>
        <v>1297</v>
      </c>
      <c r="O34" s="24">
        <f>SUM(O35,O38,O41)</f>
        <v>544</v>
      </c>
      <c r="P34" s="24" t="s">
        <v>29</v>
      </c>
      <c r="Q34" s="24">
        <f>SUM(Q35,Q38,Q41)</f>
        <v>718</v>
      </c>
      <c r="R34" s="24">
        <f>SUM(R35,R38,R41)</f>
        <v>1182</v>
      </c>
    </row>
    <row r="35" spans="2:18" s="15" customFormat="1" ht="12" customHeight="1">
      <c r="B35" s="356"/>
      <c r="C35" s="355" t="s">
        <v>11</v>
      </c>
      <c r="D35" s="354" t="s">
        <v>25</v>
      </c>
      <c r="E35" s="340"/>
      <c r="F35" s="20">
        <f>SUM(F36:F37)</f>
        <v>1</v>
      </c>
      <c r="G35" s="20">
        <f>SUM(G36:G37)</f>
        <v>1</v>
      </c>
      <c r="H35" s="23" t="s">
        <v>28</v>
      </c>
      <c r="I35" s="24" t="s">
        <v>28</v>
      </c>
      <c r="J35" s="20">
        <f>SUM(K35:L35)</f>
        <v>6579</v>
      </c>
      <c r="K35" s="20">
        <f>SUM(K36:K37)</f>
        <v>4221</v>
      </c>
      <c r="L35" s="20">
        <f>SUM(L36:L37)</f>
        <v>2358</v>
      </c>
      <c r="M35" s="20">
        <f>SUM(M36:M37)</f>
        <v>851</v>
      </c>
      <c r="N35" s="20">
        <f>SUM(N36:N37)</f>
        <v>713</v>
      </c>
      <c r="O35" s="20">
        <f>SUM(O36:O37)</f>
        <v>138</v>
      </c>
      <c r="P35" s="24" t="s">
        <v>28</v>
      </c>
      <c r="Q35" s="20">
        <f>SUM(Q36:Q37)</f>
        <v>449</v>
      </c>
      <c r="R35" s="20">
        <f>SUM(R36:R37)</f>
        <v>969</v>
      </c>
    </row>
    <row r="36" spans="2:18" s="15" customFormat="1" ht="12" customHeight="1">
      <c r="B36" s="356"/>
      <c r="C36" s="356"/>
      <c r="D36" s="3"/>
      <c r="E36" s="4" t="s">
        <v>20</v>
      </c>
      <c r="F36" s="20">
        <v>1</v>
      </c>
      <c r="G36" s="20">
        <v>1</v>
      </c>
      <c r="H36" s="23" t="s">
        <v>28</v>
      </c>
      <c r="I36" s="22" t="s">
        <v>23</v>
      </c>
      <c r="J36" s="20">
        <v>6579</v>
      </c>
      <c r="K36" s="20">
        <v>4221</v>
      </c>
      <c r="L36" s="20">
        <v>2358</v>
      </c>
      <c r="M36" s="20">
        <v>851</v>
      </c>
      <c r="N36" s="20">
        <v>713</v>
      </c>
      <c r="O36" s="20">
        <v>138</v>
      </c>
      <c r="P36" s="24" t="s">
        <v>28</v>
      </c>
      <c r="Q36" s="20">
        <v>449</v>
      </c>
      <c r="R36" s="20">
        <v>969</v>
      </c>
    </row>
    <row r="37" spans="2:18" s="15" customFormat="1" ht="12" customHeight="1">
      <c r="B37" s="356"/>
      <c r="C37" s="356"/>
      <c r="D37" s="3"/>
      <c r="E37" s="4" t="s">
        <v>21</v>
      </c>
      <c r="F37" s="23" t="s">
        <v>28</v>
      </c>
      <c r="G37" s="23" t="s">
        <v>28</v>
      </c>
      <c r="H37" s="23" t="s">
        <v>28</v>
      </c>
      <c r="I37" s="24" t="s">
        <v>28</v>
      </c>
      <c r="J37" s="24" t="s">
        <v>28</v>
      </c>
      <c r="K37" s="24" t="s">
        <v>28</v>
      </c>
      <c r="L37" s="24" t="s">
        <v>28</v>
      </c>
      <c r="M37" s="24" t="s">
        <v>28</v>
      </c>
      <c r="N37" s="24" t="s">
        <v>28</v>
      </c>
      <c r="O37" s="24" t="s">
        <v>28</v>
      </c>
      <c r="P37" s="24" t="s">
        <v>28</v>
      </c>
      <c r="Q37" s="27" t="s">
        <v>28</v>
      </c>
      <c r="R37" s="24" t="s">
        <v>28</v>
      </c>
    </row>
    <row r="38" spans="2:18" s="15" customFormat="1" ht="12" customHeight="1">
      <c r="B38" s="356"/>
      <c r="C38" s="355" t="s">
        <v>12</v>
      </c>
      <c r="D38" s="354" t="s">
        <v>25</v>
      </c>
      <c r="E38" s="340"/>
      <c r="F38" s="20">
        <f aca="true" t="shared" si="7" ref="F38:R38">SUM(F39:F40)</f>
        <v>4</v>
      </c>
      <c r="G38" s="20">
        <f t="shared" si="7"/>
        <v>4</v>
      </c>
      <c r="H38" s="23" t="s">
        <v>28</v>
      </c>
      <c r="I38" s="24" t="s">
        <v>28</v>
      </c>
      <c r="J38" s="20">
        <f>SUM(K38:L38)</f>
        <v>7037</v>
      </c>
      <c r="K38" s="20">
        <f t="shared" si="7"/>
        <v>4031</v>
      </c>
      <c r="L38" s="20">
        <f t="shared" si="7"/>
        <v>3006</v>
      </c>
      <c r="M38" s="20">
        <f t="shared" si="7"/>
        <v>293</v>
      </c>
      <c r="N38" s="20">
        <f t="shared" si="7"/>
        <v>201</v>
      </c>
      <c r="O38" s="20">
        <f t="shared" si="7"/>
        <v>92</v>
      </c>
      <c r="P38" s="24" t="s">
        <v>28</v>
      </c>
      <c r="Q38" s="20">
        <f t="shared" si="7"/>
        <v>87</v>
      </c>
      <c r="R38" s="20">
        <f t="shared" si="7"/>
        <v>58</v>
      </c>
    </row>
    <row r="39" spans="2:18" s="15" customFormat="1" ht="12" customHeight="1">
      <c r="B39" s="356"/>
      <c r="C39" s="356"/>
      <c r="D39" s="3"/>
      <c r="E39" s="4" t="s">
        <v>20</v>
      </c>
      <c r="F39" s="20">
        <v>4</v>
      </c>
      <c r="G39" s="20">
        <v>4</v>
      </c>
      <c r="H39" s="23" t="s">
        <v>28</v>
      </c>
      <c r="I39" s="22" t="s">
        <v>23</v>
      </c>
      <c r="J39" s="20">
        <v>7037</v>
      </c>
      <c r="K39" s="20">
        <v>4031</v>
      </c>
      <c r="L39" s="20">
        <v>3006</v>
      </c>
      <c r="M39" s="20">
        <f>SUM(N39:O39)</f>
        <v>293</v>
      </c>
      <c r="N39" s="20">
        <v>201</v>
      </c>
      <c r="O39" s="20">
        <v>92</v>
      </c>
      <c r="P39" s="24" t="s">
        <v>28</v>
      </c>
      <c r="Q39" s="20">
        <v>87</v>
      </c>
      <c r="R39" s="20">
        <v>58</v>
      </c>
    </row>
    <row r="40" spans="2:18" s="15" customFormat="1" ht="12" customHeight="1">
      <c r="B40" s="356"/>
      <c r="C40" s="356"/>
      <c r="D40" s="3"/>
      <c r="E40" s="4" t="s">
        <v>21</v>
      </c>
      <c r="F40" s="23" t="s">
        <v>28</v>
      </c>
      <c r="G40" s="23" t="s">
        <v>28</v>
      </c>
      <c r="H40" s="23" t="s">
        <v>28</v>
      </c>
      <c r="I40" s="24" t="s">
        <v>28</v>
      </c>
      <c r="J40" s="24" t="s">
        <v>28</v>
      </c>
      <c r="K40" s="24" t="s">
        <v>28</v>
      </c>
      <c r="L40" s="24" t="s">
        <v>28</v>
      </c>
      <c r="M40" s="24" t="s">
        <v>28</v>
      </c>
      <c r="N40" s="24" t="s">
        <v>28</v>
      </c>
      <c r="O40" s="24" t="s">
        <v>28</v>
      </c>
      <c r="P40" s="24" t="s">
        <v>28</v>
      </c>
      <c r="Q40" s="24" t="s">
        <v>28</v>
      </c>
      <c r="R40" s="24" t="s">
        <v>28</v>
      </c>
    </row>
    <row r="41" spans="2:18" s="15" customFormat="1" ht="12" customHeight="1">
      <c r="B41" s="356"/>
      <c r="C41" s="355" t="s">
        <v>13</v>
      </c>
      <c r="D41" s="354" t="s">
        <v>25</v>
      </c>
      <c r="E41" s="340"/>
      <c r="F41" s="20">
        <f>SUM(F42:F43)</f>
        <v>16</v>
      </c>
      <c r="G41" s="20">
        <f>SUM(G42:G43)</f>
        <v>16</v>
      </c>
      <c r="H41" s="23" t="s">
        <v>28</v>
      </c>
      <c r="I41" s="24" t="s">
        <v>28</v>
      </c>
      <c r="J41" s="20">
        <f>SUM(K41:L41)</f>
        <v>17917</v>
      </c>
      <c r="K41" s="20">
        <f>SUM(K42:K43)</f>
        <v>7601</v>
      </c>
      <c r="L41" s="20">
        <f>SUM(L42:L43)</f>
        <v>10316</v>
      </c>
      <c r="M41" s="20">
        <f>SUM(M42:M43)</f>
        <v>697</v>
      </c>
      <c r="N41" s="20">
        <f>SUM(N42:N43)</f>
        <v>383</v>
      </c>
      <c r="O41" s="20">
        <f>SUM(O42:O43)</f>
        <v>314</v>
      </c>
      <c r="P41" s="24" t="s">
        <v>28</v>
      </c>
      <c r="Q41" s="20">
        <f>SUM(Q42:Q43)</f>
        <v>182</v>
      </c>
      <c r="R41" s="20">
        <f>SUM(R42:R43)</f>
        <v>155</v>
      </c>
    </row>
    <row r="42" spans="2:18" s="15" customFormat="1" ht="12" customHeight="1">
      <c r="B42" s="356"/>
      <c r="C42" s="356"/>
      <c r="D42" s="3"/>
      <c r="E42" s="4" t="s">
        <v>20</v>
      </c>
      <c r="F42" s="20">
        <v>8</v>
      </c>
      <c r="G42" s="20">
        <v>8</v>
      </c>
      <c r="H42" s="23" t="s">
        <v>28</v>
      </c>
      <c r="I42" s="22" t="s">
        <v>23</v>
      </c>
      <c r="J42" s="20">
        <v>15815</v>
      </c>
      <c r="K42" s="20">
        <v>7412</v>
      </c>
      <c r="L42" s="20">
        <v>8403</v>
      </c>
      <c r="M42" s="20">
        <f>SUM(N42:O42)</f>
        <v>551</v>
      </c>
      <c r="N42" s="20">
        <v>304</v>
      </c>
      <c r="O42" s="20">
        <v>247</v>
      </c>
      <c r="P42" s="24" t="s">
        <v>28</v>
      </c>
      <c r="Q42" s="20">
        <v>136</v>
      </c>
      <c r="R42" s="20">
        <v>107</v>
      </c>
    </row>
    <row r="43" spans="2:18" s="15" customFormat="1" ht="12" customHeight="1">
      <c r="B43" s="357"/>
      <c r="C43" s="357"/>
      <c r="D43" s="3"/>
      <c r="E43" s="4" t="s">
        <v>21</v>
      </c>
      <c r="F43" s="20">
        <v>8</v>
      </c>
      <c r="G43" s="20">
        <v>8</v>
      </c>
      <c r="H43" s="23" t="s">
        <v>28</v>
      </c>
      <c r="I43" s="22" t="s">
        <v>23</v>
      </c>
      <c r="J43" s="20">
        <f>SUM(K43:L43)</f>
        <v>2102</v>
      </c>
      <c r="K43" s="20">
        <v>189</v>
      </c>
      <c r="L43" s="20">
        <v>1913</v>
      </c>
      <c r="M43" s="20">
        <f>SUM(N43:O43)</f>
        <v>146</v>
      </c>
      <c r="N43" s="20">
        <v>79</v>
      </c>
      <c r="O43" s="20">
        <v>67</v>
      </c>
      <c r="P43" s="24" t="s">
        <v>28</v>
      </c>
      <c r="Q43" s="20">
        <v>46</v>
      </c>
      <c r="R43" s="20">
        <v>48</v>
      </c>
    </row>
    <row r="44" spans="2:18" s="15" customFormat="1" ht="12" customHeight="1">
      <c r="B44" s="354" t="s">
        <v>22</v>
      </c>
      <c r="C44" s="348"/>
      <c r="D44" s="348"/>
      <c r="E44" s="340"/>
      <c r="F44" s="20">
        <v>1</v>
      </c>
      <c r="G44" s="20">
        <v>1</v>
      </c>
      <c r="H44" s="23" t="s">
        <v>28</v>
      </c>
      <c r="I44" s="22" t="s">
        <v>23</v>
      </c>
      <c r="J44" s="20">
        <v>1086</v>
      </c>
      <c r="K44" s="20">
        <v>924</v>
      </c>
      <c r="L44" s="20">
        <v>162</v>
      </c>
      <c r="M44" s="20">
        <v>79</v>
      </c>
      <c r="N44" s="20">
        <v>70</v>
      </c>
      <c r="O44" s="20">
        <v>9</v>
      </c>
      <c r="P44" s="24" t="s">
        <v>28</v>
      </c>
      <c r="Q44" s="22" t="s">
        <v>23</v>
      </c>
      <c r="R44" s="22" t="s">
        <v>23</v>
      </c>
    </row>
    <row r="45" ht="12" customHeight="1"/>
    <row r="46" ht="12" customHeight="1">
      <c r="B46" s="18" t="s">
        <v>33</v>
      </c>
    </row>
    <row r="47" spans="6:18" ht="12"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</row>
    <row r="48" spans="6:18" ht="12"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</row>
    <row r="49" spans="6:18" ht="12"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</row>
    <row r="50" spans="6:18" ht="12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</row>
    <row r="51" spans="6:18" ht="12"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</row>
    <row r="52" spans="6:18" ht="12"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</row>
    <row r="53" spans="6:18" ht="12"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</row>
    <row r="54" spans="6:18" ht="12"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</row>
    <row r="55" spans="6:18" ht="12"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</row>
  </sheetData>
  <sheetProtection/>
  <mergeCells count="52">
    <mergeCell ref="D23:E23"/>
    <mergeCell ref="D33:E33"/>
    <mergeCell ref="B31:B33"/>
    <mergeCell ref="B21:B23"/>
    <mergeCell ref="C21:E21"/>
    <mergeCell ref="D22:E22"/>
    <mergeCell ref="C31:E31"/>
    <mergeCell ref="D32:E32"/>
    <mergeCell ref="B24:B27"/>
    <mergeCell ref="C24:E24"/>
    <mergeCell ref="C18:E18"/>
    <mergeCell ref="D19:E19"/>
    <mergeCell ref="D20:E20"/>
    <mergeCell ref="B18:B20"/>
    <mergeCell ref="P3:P4"/>
    <mergeCell ref="Q3:R3"/>
    <mergeCell ref="F3:H3"/>
    <mergeCell ref="J3:L3"/>
    <mergeCell ref="I3:I4"/>
    <mergeCell ref="M3:O3"/>
    <mergeCell ref="B44:E44"/>
    <mergeCell ref="C41:C43"/>
    <mergeCell ref="B34:B43"/>
    <mergeCell ref="D35:E35"/>
    <mergeCell ref="D38:E38"/>
    <mergeCell ref="D41:E41"/>
    <mergeCell ref="C34:E34"/>
    <mergeCell ref="C35:C37"/>
    <mergeCell ref="C38:C40"/>
    <mergeCell ref="D11:E11"/>
    <mergeCell ref="D12:E12"/>
    <mergeCell ref="D13:E13"/>
    <mergeCell ref="B14:B17"/>
    <mergeCell ref="C14:E14"/>
    <mergeCell ref="D15:E15"/>
    <mergeCell ref="D16:E16"/>
    <mergeCell ref="D17:E17"/>
    <mergeCell ref="B10:B13"/>
    <mergeCell ref="C10:E10"/>
    <mergeCell ref="B3:E4"/>
    <mergeCell ref="D7:E7"/>
    <mergeCell ref="D8:E8"/>
    <mergeCell ref="D9:E9"/>
    <mergeCell ref="C6:E6"/>
    <mergeCell ref="B6:B9"/>
    <mergeCell ref="D25:E25"/>
    <mergeCell ref="D26:E26"/>
    <mergeCell ref="D27:E27"/>
    <mergeCell ref="C28:E28"/>
    <mergeCell ref="B28:B30"/>
    <mergeCell ref="D29:E29"/>
    <mergeCell ref="D30:E30"/>
  </mergeCells>
  <printOptions/>
  <pageMargins left="0.7874015748031497" right="0.5905511811023623" top="0.984251968503937" bottom="0.984251968503937" header="0.5118110236220472" footer="0.5118110236220472"/>
  <pageSetup horizontalDpi="600" verticalDpi="600" orientation="landscape" paperSize="9" scale="88" r:id="rId1"/>
  <headerFooter alignWithMargins="0">
    <oddHeader>&amp;L&amp;F</oddHeader>
  </headerFooter>
  <colBreaks count="1" manualBreakCount="1">
    <brk id="18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T53"/>
  <sheetViews>
    <sheetView zoomScalePageLayoutView="0" workbookViewId="0" topLeftCell="A1">
      <selection activeCell="S19" sqref="S19"/>
    </sheetView>
  </sheetViews>
  <sheetFormatPr defaultColWidth="9.00390625" defaultRowHeight="13.5"/>
  <cols>
    <col min="1" max="1" width="3.75390625" style="49" customWidth="1"/>
    <col min="2" max="3" width="3.625" style="49" customWidth="1"/>
    <col min="4" max="4" width="33.25390625" style="49" customWidth="1"/>
    <col min="5" max="12" width="7.625" style="49" customWidth="1"/>
    <col min="13" max="13" width="7.75390625" style="49" customWidth="1"/>
    <col min="14" max="16" width="7.625" style="49" customWidth="1"/>
    <col min="17" max="16384" width="9.00390625" style="49" customWidth="1"/>
  </cols>
  <sheetData>
    <row r="1" spans="1:20" ht="15.75">
      <c r="A1" s="116"/>
      <c r="B1" s="117" t="s">
        <v>251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</row>
    <row r="2" spans="1:20" ht="14.25">
      <c r="A2" s="116"/>
      <c r="B2" s="118" t="s">
        <v>252</v>
      </c>
      <c r="C2" s="119"/>
      <c r="D2" s="119"/>
      <c r="E2" s="119"/>
      <c r="F2" s="119"/>
      <c r="G2" s="116"/>
      <c r="H2" s="120"/>
      <c r="I2" s="120"/>
      <c r="J2" s="120"/>
      <c r="K2" s="116"/>
      <c r="L2" s="116"/>
      <c r="M2" s="116"/>
      <c r="N2" s="116"/>
      <c r="O2" s="116"/>
      <c r="P2" s="116"/>
      <c r="Q2" s="116"/>
      <c r="R2" s="116"/>
      <c r="S2" s="116"/>
      <c r="T2" s="116"/>
    </row>
    <row r="3" spans="1:20" ht="13.5">
      <c r="A3" s="116"/>
      <c r="B3" s="470" t="s">
        <v>0</v>
      </c>
      <c r="C3" s="471"/>
      <c r="D3" s="472"/>
      <c r="E3" s="476" t="s">
        <v>15</v>
      </c>
      <c r="F3" s="477"/>
      <c r="G3" s="478"/>
      <c r="H3" s="476" t="s">
        <v>253</v>
      </c>
      <c r="I3" s="477"/>
      <c r="J3" s="478"/>
      <c r="K3" s="476" t="s">
        <v>254</v>
      </c>
      <c r="L3" s="477"/>
      <c r="M3" s="478"/>
      <c r="N3" s="476" t="s">
        <v>255</v>
      </c>
      <c r="O3" s="477"/>
      <c r="P3" s="478"/>
      <c r="Q3" s="116"/>
      <c r="R3" s="116"/>
      <c r="S3" s="116"/>
      <c r="T3" s="116"/>
    </row>
    <row r="4" spans="1:20" ht="13.5">
      <c r="A4" s="116"/>
      <c r="B4" s="473"/>
      <c r="C4" s="474"/>
      <c r="D4" s="475"/>
      <c r="E4" s="121" t="s">
        <v>25</v>
      </c>
      <c r="F4" s="122" t="s">
        <v>7</v>
      </c>
      <c r="G4" s="122" t="s">
        <v>8</v>
      </c>
      <c r="H4" s="121" t="s">
        <v>25</v>
      </c>
      <c r="I4" s="122" t="s">
        <v>7</v>
      </c>
      <c r="J4" s="122" t="s">
        <v>8</v>
      </c>
      <c r="K4" s="121" t="s">
        <v>25</v>
      </c>
      <c r="L4" s="122" t="s">
        <v>7</v>
      </c>
      <c r="M4" s="122" t="s">
        <v>8</v>
      </c>
      <c r="N4" s="121" t="s">
        <v>25</v>
      </c>
      <c r="O4" s="122" t="s">
        <v>7</v>
      </c>
      <c r="P4" s="122" t="s">
        <v>8</v>
      </c>
      <c r="Q4" s="116"/>
      <c r="R4" s="116"/>
      <c r="S4" s="116"/>
      <c r="T4" s="116"/>
    </row>
    <row r="5" spans="1:20" ht="13.5">
      <c r="A5" s="116"/>
      <c r="B5" s="123"/>
      <c r="C5" s="124"/>
      <c r="D5" s="124"/>
      <c r="E5" s="125" t="s">
        <v>9</v>
      </c>
      <c r="F5" s="125" t="s">
        <v>9</v>
      </c>
      <c r="G5" s="125" t="s">
        <v>9</v>
      </c>
      <c r="H5" s="125" t="s">
        <v>9</v>
      </c>
      <c r="I5" s="125" t="s">
        <v>9</v>
      </c>
      <c r="J5" s="125" t="s">
        <v>9</v>
      </c>
      <c r="K5" s="125" t="s">
        <v>9</v>
      </c>
      <c r="L5" s="125" t="s">
        <v>9</v>
      </c>
      <c r="M5" s="125" t="s">
        <v>9</v>
      </c>
      <c r="N5" s="125" t="s">
        <v>9</v>
      </c>
      <c r="O5" s="125" t="s">
        <v>9</v>
      </c>
      <c r="P5" s="125" t="s">
        <v>9</v>
      </c>
      <c r="Q5" s="116"/>
      <c r="R5" s="116"/>
      <c r="S5" s="116"/>
      <c r="T5" s="116"/>
    </row>
    <row r="6" spans="1:20" ht="13.5">
      <c r="A6" s="116"/>
      <c r="B6" s="479" t="s">
        <v>256</v>
      </c>
      <c r="C6" s="480"/>
      <c r="D6" s="481"/>
      <c r="E6" s="126">
        <v>19425</v>
      </c>
      <c r="F6" s="126">
        <v>9916</v>
      </c>
      <c r="G6" s="126">
        <v>9509</v>
      </c>
      <c r="H6" s="126">
        <v>136</v>
      </c>
      <c r="I6" s="126">
        <v>92</v>
      </c>
      <c r="J6" s="126">
        <v>44</v>
      </c>
      <c r="K6" s="126">
        <v>17653</v>
      </c>
      <c r="L6" s="126">
        <v>8954</v>
      </c>
      <c r="M6" s="126">
        <v>8699</v>
      </c>
      <c r="N6" s="126">
        <v>310</v>
      </c>
      <c r="O6" s="126">
        <v>222</v>
      </c>
      <c r="P6" s="126">
        <v>88</v>
      </c>
      <c r="Q6" s="127"/>
      <c r="R6" s="128"/>
      <c r="S6" s="128"/>
      <c r="T6" s="128"/>
    </row>
    <row r="7" spans="1:20" ht="13.5">
      <c r="A7" s="129"/>
      <c r="B7" s="459" t="s">
        <v>257</v>
      </c>
      <c r="C7" s="460"/>
      <c r="D7" s="461"/>
      <c r="E7" s="130">
        <v>19402</v>
      </c>
      <c r="F7" s="130">
        <v>9870</v>
      </c>
      <c r="G7" s="130">
        <v>9532</v>
      </c>
      <c r="H7" s="130">
        <v>134</v>
      </c>
      <c r="I7" s="130">
        <v>93</v>
      </c>
      <c r="J7" s="130">
        <v>41</v>
      </c>
      <c r="K7" s="130">
        <v>16877</v>
      </c>
      <c r="L7" s="130">
        <v>8464</v>
      </c>
      <c r="M7" s="130">
        <v>8413</v>
      </c>
      <c r="N7" s="130">
        <v>305</v>
      </c>
      <c r="O7" s="130">
        <v>197</v>
      </c>
      <c r="P7" s="130">
        <v>108</v>
      </c>
      <c r="Q7" s="128"/>
      <c r="R7" s="128"/>
      <c r="S7" s="128"/>
      <c r="T7" s="116"/>
    </row>
    <row r="8" spans="1:20" ht="13.5">
      <c r="A8" s="116"/>
      <c r="B8" s="462" t="s">
        <v>258</v>
      </c>
      <c r="C8" s="463"/>
      <c r="D8" s="464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16"/>
      <c r="R8" s="116"/>
      <c r="S8" s="116"/>
      <c r="T8" s="116"/>
    </row>
    <row r="9" spans="1:20" ht="12" customHeight="1">
      <c r="A9" s="116"/>
      <c r="B9" s="465" t="s">
        <v>259</v>
      </c>
      <c r="C9" s="468" t="s">
        <v>25</v>
      </c>
      <c r="D9" s="469"/>
      <c r="E9" s="132">
        <v>19115</v>
      </c>
      <c r="F9" s="132">
        <v>9690</v>
      </c>
      <c r="G9" s="132">
        <v>9425</v>
      </c>
      <c r="H9" s="132">
        <v>128</v>
      </c>
      <c r="I9" s="132">
        <v>89</v>
      </c>
      <c r="J9" s="132">
        <v>39</v>
      </c>
      <c r="K9" s="132">
        <v>8740</v>
      </c>
      <c r="L9" s="132">
        <v>4117</v>
      </c>
      <c r="M9" s="132">
        <v>4623</v>
      </c>
      <c r="N9" s="132">
        <v>9</v>
      </c>
      <c r="O9" s="132">
        <v>9</v>
      </c>
      <c r="P9" s="132" t="s">
        <v>31</v>
      </c>
      <c r="Q9" s="120"/>
      <c r="R9" s="120"/>
      <c r="S9" s="120"/>
      <c r="T9" s="120"/>
    </row>
    <row r="10" spans="1:20" ht="12" customHeight="1">
      <c r="A10" s="116"/>
      <c r="B10" s="466"/>
      <c r="C10" s="124"/>
      <c r="D10" s="124" t="s">
        <v>260</v>
      </c>
      <c r="E10" s="133" t="s">
        <v>31</v>
      </c>
      <c r="F10" s="133" t="s">
        <v>31</v>
      </c>
      <c r="G10" s="133" t="s">
        <v>31</v>
      </c>
      <c r="H10" s="133" t="s">
        <v>31</v>
      </c>
      <c r="I10" s="133" t="s">
        <v>31</v>
      </c>
      <c r="J10" s="133" t="s">
        <v>31</v>
      </c>
      <c r="K10" s="134">
        <v>7743</v>
      </c>
      <c r="L10" s="134">
        <v>4045</v>
      </c>
      <c r="M10" s="134">
        <v>3698</v>
      </c>
      <c r="N10" s="133">
        <v>1</v>
      </c>
      <c r="O10" s="133">
        <v>1</v>
      </c>
      <c r="P10" s="132" t="s">
        <v>31</v>
      </c>
      <c r="Q10" s="135"/>
      <c r="R10" s="116"/>
      <c r="S10" s="116"/>
      <c r="T10" s="116"/>
    </row>
    <row r="11" spans="1:20" ht="12" customHeight="1">
      <c r="A11" s="116"/>
      <c r="B11" s="466"/>
      <c r="C11" s="124"/>
      <c r="D11" s="124" t="s">
        <v>261</v>
      </c>
      <c r="E11" s="133" t="s">
        <v>31</v>
      </c>
      <c r="F11" s="133" t="s">
        <v>31</v>
      </c>
      <c r="G11" s="133" t="s">
        <v>31</v>
      </c>
      <c r="H11" s="133" t="s">
        <v>31</v>
      </c>
      <c r="I11" s="133" t="s">
        <v>31</v>
      </c>
      <c r="J11" s="133" t="s">
        <v>31</v>
      </c>
      <c r="K11" s="134">
        <v>993</v>
      </c>
      <c r="L11" s="134">
        <v>70</v>
      </c>
      <c r="M11" s="134">
        <v>923</v>
      </c>
      <c r="N11" s="133" t="s">
        <v>262</v>
      </c>
      <c r="O11" s="133" t="s">
        <v>262</v>
      </c>
      <c r="P11" s="133" t="s">
        <v>31</v>
      </c>
      <c r="Q11" s="116"/>
      <c r="R11" s="116"/>
      <c r="S11" s="116"/>
      <c r="T11" s="116"/>
    </row>
    <row r="12" spans="1:20" ht="12" customHeight="1">
      <c r="A12" s="116"/>
      <c r="B12" s="466"/>
      <c r="C12" s="124"/>
      <c r="D12" s="124" t="s">
        <v>263</v>
      </c>
      <c r="E12" s="133" t="s">
        <v>31</v>
      </c>
      <c r="F12" s="133" t="s">
        <v>31</v>
      </c>
      <c r="G12" s="133" t="s">
        <v>31</v>
      </c>
      <c r="H12" s="133" t="s">
        <v>31</v>
      </c>
      <c r="I12" s="133" t="s">
        <v>31</v>
      </c>
      <c r="J12" s="133" t="s">
        <v>31</v>
      </c>
      <c r="K12" s="134">
        <v>4</v>
      </c>
      <c r="L12" s="133">
        <v>2</v>
      </c>
      <c r="M12" s="134">
        <v>2</v>
      </c>
      <c r="N12" s="133" t="s">
        <v>262</v>
      </c>
      <c r="O12" s="133" t="s">
        <v>262</v>
      </c>
      <c r="P12" s="133" t="s">
        <v>31</v>
      </c>
      <c r="Q12" s="116"/>
      <c r="R12" s="116"/>
      <c r="S12" s="116"/>
      <c r="T12" s="116"/>
    </row>
    <row r="13" spans="1:20" ht="12" customHeight="1">
      <c r="A13" s="116"/>
      <c r="B13" s="466"/>
      <c r="C13" s="124"/>
      <c r="D13" s="124" t="s">
        <v>264</v>
      </c>
      <c r="E13" s="133" t="s">
        <v>31</v>
      </c>
      <c r="F13" s="133" t="s">
        <v>31</v>
      </c>
      <c r="G13" s="133" t="s">
        <v>31</v>
      </c>
      <c r="H13" s="133" t="s">
        <v>31</v>
      </c>
      <c r="I13" s="133" t="s">
        <v>31</v>
      </c>
      <c r="J13" s="133" t="s">
        <v>31</v>
      </c>
      <c r="K13" s="133" t="s">
        <v>31</v>
      </c>
      <c r="L13" s="133" t="s">
        <v>31</v>
      </c>
      <c r="M13" s="133" t="s">
        <v>31</v>
      </c>
      <c r="N13" s="133" t="s">
        <v>262</v>
      </c>
      <c r="O13" s="133" t="s">
        <v>262</v>
      </c>
      <c r="P13" s="133" t="s">
        <v>31</v>
      </c>
      <c r="Q13" s="116"/>
      <c r="R13" s="116"/>
      <c r="S13" s="116"/>
      <c r="T13" s="116"/>
    </row>
    <row r="14" spans="1:20" ht="12" customHeight="1">
      <c r="A14" s="116"/>
      <c r="B14" s="466"/>
      <c r="C14" s="124"/>
      <c r="D14" s="124" t="s">
        <v>265</v>
      </c>
      <c r="E14" s="133" t="s">
        <v>31</v>
      </c>
      <c r="F14" s="133" t="s">
        <v>31</v>
      </c>
      <c r="G14" s="133" t="s">
        <v>31</v>
      </c>
      <c r="H14" s="133" t="s">
        <v>31</v>
      </c>
      <c r="I14" s="133" t="s">
        <v>31</v>
      </c>
      <c r="J14" s="133" t="s">
        <v>31</v>
      </c>
      <c r="K14" s="134" t="s">
        <v>31</v>
      </c>
      <c r="L14" s="133" t="s">
        <v>31</v>
      </c>
      <c r="M14" s="133" t="s">
        <v>31</v>
      </c>
      <c r="N14" s="133" t="s">
        <v>262</v>
      </c>
      <c r="O14" s="133" t="s">
        <v>262</v>
      </c>
      <c r="P14" s="133" t="s">
        <v>31</v>
      </c>
      <c r="Q14" s="116"/>
      <c r="R14" s="116"/>
      <c r="S14" s="116"/>
      <c r="T14" s="116"/>
    </row>
    <row r="15" spans="1:20" ht="12" customHeight="1">
      <c r="A15" s="116"/>
      <c r="B15" s="466"/>
      <c r="C15" s="124"/>
      <c r="D15" s="124" t="s">
        <v>266</v>
      </c>
      <c r="E15" s="133" t="s">
        <v>31</v>
      </c>
      <c r="F15" s="133" t="s">
        <v>31</v>
      </c>
      <c r="G15" s="133" t="s">
        <v>31</v>
      </c>
      <c r="H15" s="133" t="s">
        <v>31</v>
      </c>
      <c r="I15" s="133" t="s">
        <v>31</v>
      </c>
      <c r="J15" s="133" t="s">
        <v>31</v>
      </c>
      <c r="K15" s="133" t="s">
        <v>31</v>
      </c>
      <c r="L15" s="134" t="s">
        <v>31</v>
      </c>
      <c r="M15" s="134" t="s">
        <v>31</v>
      </c>
      <c r="N15" s="133">
        <v>8</v>
      </c>
      <c r="O15" s="133">
        <v>8</v>
      </c>
      <c r="P15" s="133" t="s">
        <v>31</v>
      </c>
      <c r="Q15" s="116"/>
      <c r="R15" s="116"/>
      <c r="S15" s="116"/>
      <c r="T15" s="116"/>
    </row>
    <row r="16" spans="1:20" ht="12" customHeight="1">
      <c r="A16" s="116"/>
      <c r="B16" s="466"/>
      <c r="C16" s="124"/>
      <c r="D16" s="124" t="s">
        <v>267</v>
      </c>
      <c r="E16" s="133">
        <f>SUM(F16:G16)</f>
        <v>18596</v>
      </c>
      <c r="F16" s="136">
        <v>9366</v>
      </c>
      <c r="G16" s="136">
        <v>9230</v>
      </c>
      <c r="H16" s="133">
        <v>1</v>
      </c>
      <c r="I16" s="133">
        <v>1</v>
      </c>
      <c r="J16" s="133" t="s">
        <v>262</v>
      </c>
      <c r="K16" s="133" t="s">
        <v>31</v>
      </c>
      <c r="L16" s="134" t="s">
        <v>31</v>
      </c>
      <c r="M16" s="134" t="s">
        <v>31</v>
      </c>
      <c r="N16" s="133" t="s">
        <v>262</v>
      </c>
      <c r="O16" s="133" t="s">
        <v>262</v>
      </c>
      <c r="P16" s="133" t="s">
        <v>31</v>
      </c>
      <c r="Q16" s="116"/>
      <c r="R16" s="116"/>
      <c r="S16" s="116"/>
      <c r="T16" s="116"/>
    </row>
    <row r="17" spans="2:16" ht="12" customHeight="1">
      <c r="B17" s="466"/>
      <c r="C17" s="124"/>
      <c r="D17" s="124" t="s">
        <v>268</v>
      </c>
      <c r="E17" s="133" t="s">
        <v>262</v>
      </c>
      <c r="F17" s="133" t="s">
        <v>31</v>
      </c>
      <c r="G17" s="133" t="s">
        <v>31</v>
      </c>
      <c r="H17" s="133" t="s">
        <v>262</v>
      </c>
      <c r="I17" s="133" t="s">
        <v>262</v>
      </c>
      <c r="J17" s="133" t="s">
        <v>262</v>
      </c>
      <c r="K17" s="133" t="s">
        <v>31</v>
      </c>
      <c r="L17" s="134" t="s">
        <v>31</v>
      </c>
      <c r="M17" s="134" t="s">
        <v>31</v>
      </c>
      <c r="N17" s="133" t="s">
        <v>31</v>
      </c>
      <c r="O17" s="133" t="s">
        <v>31</v>
      </c>
      <c r="P17" s="133" t="s">
        <v>31</v>
      </c>
    </row>
    <row r="18" spans="2:16" ht="12" customHeight="1">
      <c r="B18" s="466"/>
      <c r="C18" s="124"/>
      <c r="D18" s="124" t="s">
        <v>269</v>
      </c>
      <c r="E18" s="133">
        <f>SUM(F18:G18)</f>
        <v>2</v>
      </c>
      <c r="F18" s="133">
        <v>2</v>
      </c>
      <c r="G18" s="133" t="s">
        <v>31</v>
      </c>
      <c r="H18" s="133" t="s">
        <v>262</v>
      </c>
      <c r="I18" s="133" t="s">
        <v>262</v>
      </c>
      <c r="J18" s="133" t="s">
        <v>262</v>
      </c>
      <c r="K18" s="133" t="s">
        <v>31</v>
      </c>
      <c r="L18" s="134" t="s">
        <v>31</v>
      </c>
      <c r="M18" s="134" t="s">
        <v>31</v>
      </c>
      <c r="N18" s="133" t="s">
        <v>31</v>
      </c>
      <c r="O18" s="133" t="s">
        <v>31</v>
      </c>
      <c r="P18" s="133" t="s">
        <v>31</v>
      </c>
    </row>
    <row r="19" spans="2:16" ht="12" customHeight="1">
      <c r="B19" s="466"/>
      <c r="C19" s="124"/>
      <c r="D19" s="124" t="s">
        <v>270</v>
      </c>
      <c r="E19" s="133">
        <f>SUM(F19:G19)</f>
        <v>157</v>
      </c>
      <c r="F19" s="137">
        <v>131</v>
      </c>
      <c r="G19" s="137">
        <v>26</v>
      </c>
      <c r="H19" s="133" t="s">
        <v>262</v>
      </c>
      <c r="I19" s="133" t="s">
        <v>262</v>
      </c>
      <c r="J19" s="133" t="s">
        <v>262</v>
      </c>
      <c r="K19" s="134" t="s">
        <v>31</v>
      </c>
      <c r="L19" s="134" t="s">
        <v>31</v>
      </c>
      <c r="M19" s="134" t="s">
        <v>31</v>
      </c>
      <c r="N19" s="133" t="s">
        <v>31</v>
      </c>
      <c r="O19" s="133" t="s">
        <v>31</v>
      </c>
      <c r="P19" s="133" t="s">
        <v>31</v>
      </c>
    </row>
    <row r="20" spans="2:16" ht="12" customHeight="1">
      <c r="B20" s="466"/>
      <c r="C20" s="124"/>
      <c r="D20" s="124" t="s">
        <v>271</v>
      </c>
      <c r="E20" s="133">
        <f>SUM(F20:G20)</f>
        <v>174</v>
      </c>
      <c r="F20" s="137">
        <v>99</v>
      </c>
      <c r="G20" s="137">
        <v>75</v>
      </c>
      <c r="H20" s="133">
        <v>127</v>
      </c>
      <c r="I20" s="133">
        <v>88</v>
      </c>
      <c r="J20" s="133">
        <v>39</v>
      </c>
      <c r="K20" s="133" t="s">
        <v>31</v>
      </c>
      <c r="L20" s="134" t="s">
        <v>31</v>
      </c>
      <c r="M20" s="134" t="s">
        <v>31</v>
      </c>
      <c r="N20" s="133" t="s">
        <v>31</v>
      </c>
      <c r="O20" s="133" t="s">
        <v>31</v>
      </c>
      <c r="P20" s="133" t="s">
        <v>31</v>
      </c>
    </row>
    <row r="21" spans="2:16" ht="12" customHeight="1">
      <c r="B21" s="466"/>
      <c r="C21" s="124"/>
      <c r="D21" s="124" t="s">
        <v>272</v>
      </c>
      <c r="E21" s="133">
        <f>SUM(F21:G21)</f>
        <v>1</v>
      </c>
      <c r="F21" s="137" t="s">
        <v>31</v>
      </c>
      <c r="G21" s="137">
        <v>1</v>
      </c>
      <c r="H21" s="133" t="s">
        <v>31</v>
      </c>
      <c r="I21" s="133" t="s">
        <v>31</v>
      </c>
      <c r="J21" s="133" t="s">
        <v>31</v>
      </c>
      <c r="K21" s="133" t="s">
        <v>31</v>
      </c>
      <c r="L21" s="134" t="s">
        <v>31</v>
      </c>
      <c r="M21" s="134" t="s">
        <v>31</v>
      </c>
      <c r="N21" s="133" t="s">
        <v>31</v>
      </c>
      <c r="O21" s="133" t="s">
        <v>31</v>
      </c>
      <c r="P21" s="133" t="s">
        <v>31</v>
      </c>
    </row>
    <row r="22" spans="2:16" ht="12" customHeight="1">
      <c r="B22" s="467"/>
      <c r="C22" s="124"/>
      <c r="D22" s="124" t="s">
        <v>273</v>
      </c>
      <c r="E22" s="133">
        <f>SUM(F22:G22)</f>
        <v>185</v>
      </c>
      <c r="F22" s="137">
        <v>92</v>
      </c>
      <c r="G22" s="137">
        <v>93</v>
      </c>
      <c r="H22" s="133" t="s">
        <v>31</v>
      </c>
      <c r="I22" s="133" t="s">
        <v>31</v>
      </c>
      <c r="J22" s="133" t="s">
        <v>31</v>
      </c>
      <c r="K22" s="133" t="s">
        <v>31</v>
      </c>
      <c r="L22" s="134" t="s">
        <v>31</v>
      </c>
      <c r="M22" s="134" t="s">
        <v>31</v>
      </c>
      <c r="N22" s="133" t="s">
        <v>31</v>
      </c>
      <c r="O22" s="133" t="s">
        <v>31</v>
      </c>
      <c r="P22" s="133" t="s">
        <v>31</v>
      </c>
    </row>
    <row r="23" spans="2:16" ht="12" customHeight="1">
      <c r="B23" s="138" t="s">
        <v>274</v>
      </c>
      <c r="C23" s="451" t="s">
        <v>275</v>
      </c>
      <c r="D23" s="453"/>
      <c r="E23" s="132">
        <v>19</v>
      </c>
      <c r="F23" s="139">
        <v>7</v>
      </c>
      <c r="G23" s="139">
        <v>12</v>
      </c>
      <c r="H23" s="132" t="s">
        <v>31</v>
      </c>
      <c r="I23" s="132" t="s">
        <v>31</v>
      </c>
      <c r="J23" s="132" t="s">
        <v>31</v>
      </c>
      <c r="K23" s="132">
        <v>3359</v>
      </c>
      <c r="L23" s="140">
        <v>1425</v>
      </c>
      <c r="M23" s="140">
        <v>1934</v>
      </c>
      <c r="N23" s="132">
        <v>3</v>
      </c>
      <c r="O23" s="132">
        <v>1</v>
      </c>
      <c r="P23" s="132">
        <v>2</v>
      </c>
    </row>
    <row r="24" spans="2:16" ht="12" customHeight="1">
      <c r="B24" s="138" t="s">
        <v>276</v>
      </c>
      <c r="C24" s="451" t="s">
        <v>277</v>
      </c>
      <c r="D24" s="453"/>
      <c r="E24" s="132">
        <v>18</v>
      </c>
      <c r="F24" s="139">
        <v>8</v>
      </c>
      <c r="G24" s="139">
        <v>10</v>
      </c>
      <c r="H24" s="132" t="s">
        <v>31</v>
      </c>
      <c r="I24" s="132" t="s">
        <v>31</v>
      </c>
      <c r="J24" s="132" t="s">
        <v>31</v>
      </c>
      <c r="K24" s="132">
        <v>828</v>
      </c>
      <c r="L24" s="140">
        <v>534</v>
      </c>
      <c r="M24" s="140">
        <v>294</v>
      </c>
      <c r="N24" s="132" t="s">
        <v>262</v>
      </c>
      <c r="O24" s="132" t="s">
        <v>262</v>
      </c>
      <c r="P24" s="132" t="s">
        <v>262</v>
      </c>
    </row>
    <row r="25" spans="2:16" ht="12" customHeight="1">
      <c r="B25" s="138" t="s">
        <v>278</v>
      </c>
      <c r="C25" s="451" t="s">
        <v>279</v>
      </c>
      <c r="D25" s="452"/>
      <c r="E25" s="132" t="s">
        <v>262</v>
      </c>
      <c r="F25" s="132" t="s">
        <v>31</v>
      </c>
      <c r="G25" s="132" t="s">
        <v>31</v>
      </c>
      <c r="H25" s="132" t="s">
        <v>31</v>
      </c>
      <c r="I25" s="132" t="s">
        <v>31</v>
      </c>
      <c r="J25" s="132" t="s">
        <v>31</v>
      </c>
      <c r="K25" s="132">
        <v>125</v>
      </c>
      <c r="L25" s="140">
        <v>118</v>
      </c>
      <c r="M25" s="140">
        <v>7</v>
      </c>
      <c r="N25" s="132" t="s">
        <v>262</v>
      </c>
      <c r="O25" s="140" t="s">
        <v>262</v>
      </c>
      <c r="P25" s="140" t="s">
        <v>31</v>
      </c>
    </row>
    <row r="26" spans="2:16" ht="12" customHeight="1">
      <c r="B26" s="138" t="s">
        <v>280</v>
      </c>
      <c r="C26" s="451" t="s">
        <v>281</v>
      </c>
      <c r="D26" s="453"/>
      <c r="E26" s="132">
        <v>71</v>
      </c>
      <c r="F26" s="139">
        <v>57</v>
      </c>
      <c r="G26" s="139">
        <v>14</v>
      </c>
      <c r="H26" s="132" t="s">
        <v>31</v>
      </c>
      <c r="I26" s="132" t="s">
        <v>31</v>
      </c>
      <c r="J26" s="132" t="s">
        <v>31</v>
      </c>
      <c r="K26" s="132">
        <v>3102</v>
      </c>
      <c r="L26" s="140">
        <v>1907</v>
      </c>
      <c r="M26" s="140">
        <v>1195</v>
      </c>
      <c r="N26" s="132">
        <v>118</v>
      </c>
      <c r="O26" s="140">
        <v>77</v>
      </c>
      <c r="P26" s="140">
        <v>41</v>
      </c>
    </row>
    <row r="27" spans="2:16" ht="12" customHeight="1">
      <c r="B27" s="138" t="s">
        <v>282</v>
      </c>
      <c r="C27" s="451" t="s">
        <v>283</v>
      </c>
      <c r="D27" s="453"/>
      <c r="E27" s="132" t="s">
        <v>31</v>
      </c>
      <c r="F27" s="132" t="s">
        <v>31</v>
      </c>
      <c r="G27" s="132" t="s">
        <v>31</v>
      </c>
      <c r="H27" s="132" t="s">
        <v>31</v>
      </c>
      <c r="I27" s="132" t="s">
        <v>31</v>
      </c>
      <c r="J27" s="132" t="s">
        <v>31</v>
      </c>
      <c r="K27" s="132">
        <v>104</v>
      </c>
      <c r="L27" s="140">
        <v>47</v>
      </c>
      <c r="M27" s="140">
        <v>57</v>
      </c>
      <c r="N27" s="132" t="s">
        <v>31</v>
      </c>
      <c r="O27" s="132" t="s">
        <v>31</v>
      </c>
      <c r="P27" s="132" t="s">
        <v>31</v>
      </c>
    </row>
    <row r="28" spans="2:16" ht="12" customHeight="1">
      <c r="B28" s="138" t="s">
        <v>284</v>
      </c>
      <c r="C28" s="451" t="s">
        <v>285</v>
      </c>
      <c r="D28" s="453"/>
      <c r="E28" s="132">
        <v>179</v>
      </c>
      <c r="F28" s="139">
        <v>108</v>
      </c>
      <c r="G28" s="139">
        <v>71</v>
      </c>
      <c r="H28" s="132">
        <v>6</v>
      </c>
      <c r="I28" s="139">
        <v>4</v>
      </c>
      <c r="J28" s="139">
        <v>2</v>
      </c>
      <c r="K28" s="132">
        <v>617</v>
      </c>
      <c r="L28" s="140">
        <v>314</v>
      </c>
      <c r="M28" s="140">
        <v>303</v>
      </c>
      <c r="N28" s="132">
        <v>175</v>
      </c>
      <c r="O28" s="140">
        <v>110</v>
      </c>
      <c r="P28" s="140">
        <v>65</v>
      </c>
    </row>
    <row r="29" spans="2:16" ht="12" customHeight="1" thickBot="1">
      <c r="B29" s="141" t="s">
        <v>286</v>
      </c>
      <c r="C29" s="454" t="s">
        <v>287</v>
      </c>
      <c r="D29" s="455"/>
      <c r="E29" s="132" t="s">
        <v>288</v>
      </c>
      <c r="F29" s="142" t="s">
        <v>288</v>
      </c>
      <c r="G29" s="142" t="s">
        <v>288</v>
      </c>
      <c r="H29" s="143" t="s">
        <v>31</v>
      </c>
      <c r="I29" s="143" t="s">
        <v>31</v>
      </c>
      <c r="J29" s="143" t="s">
        <v>31</v>
      </c>
      <c r="K29" s="144">
        <v>2</v>
      </c>
      <c r="L29" s="143">
        <v>2</v>
      </c>
      <c r="M29" s="143" t="s">
        <v>31</v>
      </c>
      <c r="N29" s="132" t="s">
        <v>288</v>
      </c>
      <c r="O29" s="143" t="s">
        <v>288</v>
      </c>
      <c r="P29" s="143" t="s">
        <v>288</v>
      </c>
    </row>
    <row r="30" spans="2:16" ht="12" customHeight="1">
      <c r="B30" s="456" t="s">
        <v>289</v>
      </c>
      <c r="C30" s="457"/>
      <c r="D30" s="458"/>
      <c r="E30" s="145">
        <v>3</v>
      </c>
      <c r="F30" s="131">
        <v>3</v>
      </c>
      <c r="G30" s="131" t="s">
        <v>288</v>
      </c>
      <c r="H30" s="131" t="s">
        <v>31</v>
      </c>
      <c r="I30" s="131" t="s">
        <v>31</v>
      </c>
      <c r="J30" s="131" t="s">
        <v>31</v>
      </c>
      <c r="K30" s="146" t="s">
        <v>31</v>
      </c>
      <c r="L30" s="131" t="s">
        <v>31</v>
      </c>
      <c r="M30" s="131" t="s">
        <v>31</v>
      </c>
      <c r="N30" s="147" t="s">
        <v>31</v>
      </c>
      <c r="O30" s="148" t="s">
        <v>31</v>
      </c>
      <c r="P30" s="148" t="s">
        <v>31</v>
      </c>
    </row>
    <row r="31" spans="2:16" ht="12" customHeight="1">
      <c r="B31" s="445" t="s">
        <v>290</v>
      </c>
      <c r="C31" s="446"/>
      <c r="D31" s="447"/>
      <c r="E31" s="133" t="s">
        <v>31</v>
      </c>
      <c r="F31" s="133" t="s">
        <v>31</v>
      </c>
      <c r="G31" s="133" t="s">
        <v>31</v>
      </c>
      <c r="H31" s="133" t="s">
        <v>31</v>
      </c>
      <c r="I31" s="133" t="s">
        <v>31</v>
      </c>
      <c r="J31" s="133" t="s">
        <v>31</v>
      </c>
      <c r="K31" s="149">
        <v>15</v>
      </c>
      <c r="L31" s="133">
        <v>2</v>
      </c>
      <c r="M31" s="133">
        <v>13</v>
      </c>
      <c r="N31" s="132" t="s">
        <v>31</v>
      </c>
      <c r="O31" s="132" t="s">
        <v>31</v>
      </c>
      <c r="P31" s="132" t="s">
        <v>31</v>
      </c>
    </row>
    <row r="32" spans="2:16" ht="12" customHeight="1">
      <c r="B32" s="445" t="s">
        <v>291</v>
      </c>
      <c r="C32" s="446"/>
      <c r="D32" s="447"/>
      <c r="E32" s="133" t="s">
        <v>31</v>
      </c>
      <c r="F32" s="133" t="s">
        <v>31</v>
      </c>
      <c r="G32" s="133" t="s">
        <v>31</v>
      </c>
      <c r="H32" s="133" t="s">
        <v>31</v>
      </c>
      <c r="I32" s="133" t="s">
        <v>31</v>
      </c>
      <c r="J32" s="133" t="s">
        <v>31</v>
      </c>
      <c r="K32" s="149">
        <v>31</v>
      </c>
      <c r="L32" s="133">
        <v>5</v>
      </c>
      <c r="M32" s="133">
        <v>26</v>
      </c>
      <c r="N32" s="132" t="s">
        <v>31</v>
      </c>
      <c r="O32" s="132" t="s">
        <v>31</v>
      </c>
      <c r="P32" s="132" t="s">
        <v>31</v>
      </c>
    </row>
    <row r="33" spans="2:16" ht="12" customHeight="1">
      <c r="B33" s="445" t="s">
        <v>292</v>
      </c>
      <c r="C33" s="446"/>
      <c r="D33" s="447"/>
      <c r="E33" s="132" t="s">
        <v>31</v>
      </c>
      <c r="F33" s="133" t="s">
        <v>31</v>
      </c>
      <c r="G33" s="133" t="s">
        <v>31</v>
      </c>
      <c r="H33" s="133" t="s">
        <v>31</v>
      </c>
      <c r="I33" s="133" t="s">
        <v>31</v>
      </c>
      <c r="J33" s="133" t="s">
        <v>31</v>
      </c>
      <c r="K33" s="133">
        <v>2</v>
      </c>
      <c r="L33" s="133">
        <v>2</v>
      </c>
      <c r="M33" s="133" t="s">
        <v>288</v>
      </c>
      <c r="N33" s="132" t="s">
        <v>31</v>
      </c>
      <c r="O33" s="132" t="s">
        <v>31</v>
      </c>
      <c r="P33" s="132" t="s">
        <v>31</v>
      </c>
    </row>
    <row r="34" spans="2:16" ht="12" customHeight="1">
      <c r="B34" s="448" t="s">
        <v>293</v>
      </c>
      <c r="C34" s="449"/>
      <c r="D34" s="450"/>
      <c r="E34" s="132" t="s">
        <v>31</v>
      </c>
      <c r="F34" s="133" t="s">
        <v>31</v>
      </c>
      <c r="G34" s="133" t="s">
        <v>31</v>
      </c>
      <c r="H34" s="133">
        <v>5</v>
      </c>
      <c r="I34" s="133">
        <v>4</v>
      </c>
      <c r="J34" s="133">
        <v>1</v>
      </c>
      <c r="K34" s="133" t="s">
        <v>31</v>
      </c>
      <c r="L34" s="133" t="s">
        <v>31</v>
      </c>
      <c r="M34" s="133" t="s">
        <v>31</v>
      </c>
      <c r="N34" s="133">
        <v>170</v>
      </c>
      <c r="O34" s="133">
        <v>109</v>
      </c>
      <c r="P34" s="133">
        <v>61</v>
      </c>
    </row>
    <row r="35" spans="2:16" ht="12" customHeight="1">
      <c r="B35" s="116"/>
      <c r="C35" s="116"/>
      <c r="D35" s="116"/>
      <c r="E35" s="120"/>
      <c r="F35" s="116"/>
      <c r="G35" s="116"/>
      <c r="H35" s="116"/>
      <c r="I35" s="116"/>
      <c r="J35" s="116"/>
      <c r="K35" s="116"/>
      <c r="L35" s="116"/>
      <c r="M35" s="116"/>
      <c r="N35" s="116"/>
      <c r="O35" s="150"/>
      <c r="P35" s="116"/>
    </row>
    <row r="36" spans="2:16" ht="12" customHeight="1">
      <c r="B36" s="119" t="s">
        <v>69</v>
      </c>
      <c r="C36" s="116"/>
      <c r="D36" s="116"/>
      <c r="E36" s="120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</row>
    <row r="37" spans="2:16" ht="12" customHeight="1">
      <c r="B37" s="116"/>
      <c r="C37" s="116"/>
      <c r="D37" s="116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</row>
    <row r="38" spans="2:16" ht="12" customHeight="1">
      <c r="B38" s="119"/>
      <c r="C38" s="116"/>
      <c r="D38" s="116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</row>
    <row r="39" spans="2:16" ht="12" customHeight="1">
      <c r="B39" s="119"/>
      <c r="C39" s="116"/>
      <c r="D39" s="151"/>
      <c r="E39" s="152"/>
      <c r="F39" s="152"/>
      <c r="G39" s="152"/>
      <c r="H39" s="116"/>
      <c r="I39" s="116"/>
      <c r="J39" s="116"/>
      <c r="K39" s="135"/>
      <c r="L39" s="135"/>
      <c r="M39" s="135"/>
      <c r="N39" s="120"/>
      <c r="O39" s="120"/>
      <c r="P39" s="120"/>
    </row>
    <row r="40" spans="2:16" ht="13.5">
      <c r="B40" s="116"/>
      <c r="C40" s="116"/>
      <c r="D40" s="151"/>
      <c r="E40" s="153"/>
      <c r="F40" s="154"/>
      <c r="G40" s="154"/>
      <c r="H40" s="120"/>
      <c r="I40" s="120"/>
      <c r="J40" s="120"/>
      <c r="K40" s="120"/>
      <c r="L40" s="120"/>
      <c r="M40" s="120"/>
      <c r="N40" s="120"/>
      <c r="O40" s="120"/>
      <c r="P40" s="120"/>
    </row>
    <row r="41" spans="2:16" ht="13.5">
      <c r="B41" s="116"/>
      <c r="C41" s="116"/>
      <c r="D41" s="155"/>
      <c r="E41" s="151"/>
      <c r="F41" s="156"/>
      <c r="G41" s="151"/>
      <c r="H41" s="116"/>
      <c r="I41" s="116"/>
      <c r="J41" s="116"/>
      <c r="K41" s="116"/>
      <c r="L41" s="116"/>
      <c r="M41" s="116"/>
      <c r="N41" s="116"/>
      <c r="O41" s="116"/>
      <c r="P41" s="116"/>
    </row>
    <row r="42" spans="2:16" ht="13.5">
      <c r="B42" s="116"/>
      <c r="C42" s="116"/>
      <c r="D42" s="155"/>
      <c r="E42" s="151"/>
      <c r="F42" s="151"/>
      <c r="G42" s="151"/>
      <c r="H42" s="116"/>
      <c r="I42" s="116"/>
      <c r="J42" s="116"/>
      <c r="K42" s="116"/>
      <c r="L42" s="116"/>
      <c r="M42" s="116"/>
      <c r="N42" s="116"/>
      <c r="O42" s="116"/>
      <c r="P42" s="116"/>
    </row>
    <row r="43" spans="2:16" ht="13.5">
      <c r="B43" s="116"/>
      <c r="C43" s="116"/>
      <c r="D43" s="155"/>
      <c r="E43" s="151"/>
      <c r="F43" s="151"/>
      <c r="G43" s="151"/>
      <c r="H43" s="116"/>
      <c r="I43" s="116"/>
      <c r="J43" s="116"/>
      <c r="K43" s="116"/>
      <c r="L43" s="116"/>
      <c r="M43" s="116"/>
      <c r="N43" s="116"/>
      <c r="O43" s="116"/>
      <c r="P43" s="116"/>
    </row>
    <row r="44" spans="2:16" ht="13.5">
      <c r="B44" s="116"/>
      <c r="C44" s="116"/>
      <c r="D44" s="155"/>
      <c r="E44" s="151"/>
      <c r="F44" s="151"/>
      <c r="G44" s="151"/>
      <c r="H44" s="116"/>
      <c r="I44" s="116"/>
      <c r="J44" s="116"/>
      <c r="K44" s="116"/>
      <c r="L44" s="116"/>
      <c r="M44" s="116"/>
      <c r="N44" s="116"/>
      <c r="O44" s="116"/>
      <c r="P44" s="116"/>
    </row>
    <row r="45" spans="2:16" ht="13.5">
      <c r="B45" s="116"/>
      <c r="C45" s="116"/>
      <c r="D45" s="155"/>
      <c r="E45" s="151"/>
      <c r="F45" s="151"/>
      <c r="G45" s="151"/>
      <c r="H45" s="116"/>
      <c r="I45" s="116"/>
      <c r="J45" s="116"/>
      <c r="K45" s="116"/>
      <c r="L45" s="116"/>
      <c r="M45" s="116"/>
      <c r="N45" s="116"/>
      <c r="O45" s="116"/>
      <c r="P45" s="116"/>
    </row>
    <row r="46" spans="2:16" ht="13.5">
      <c r="B46" s="116"/>
      <c r="C46" s="116"/>
      <c r="D46" s="155"/>
      <c r="E46" s="151"/>
      <c r="F46" s="151"/>
      <c r="G46" s="151"/>
      <c r="H46" s="116"/>
      <c r="I46" s="116"/>
      <c r="J46" s="116"/>
      <c r="K46" s="116"/>
      <c r="L46" s="116"/>
      <c r="M46" s="116"/>
      <c r="N46" s="116"/>
      <c r="O46" s="116"/>
      <c r="P46" s="116"/>
    </row>
    <row r="47" spans="2:16" ht="13.5">
      <c r="B47" s="116"/>
      <c r="C47" s="116"/>
      <c r="D47" s="155"/>
      <c r="E47" s="151"/>
      <c r="F47" s="151"/>
      <c r="G47" s="151"/>
      <c r="H47" s="116"/>
      <c r="I47" s="116"/>
      <c r="J47" s="116"/>
      <c r="K47" s="116"/>
      <c r="L47" s="116"/>
      <c r="M47" s="116"/>
      <c r="N47" s="116"/>
      <c r="O47" s="116"/>
      <c r="P47" s="116"/>
    </row>
    <row r="48" spans="2:16" ht="13.5">
      <c r="B48" s="116"/>
      <c r="C48" s="116"/>
      <c r="D48" s="155"/>
      <c r="E48" s="151"/>
      <c r="F48" s="151"/>
      <c r="G48" s="151"/>
      <c r="H48" s="116"/>
      <c r="I48" s="116"/>
      <c r="J48" s="116"/>
      <c r="K48" s="116"/>
      <c r="L48" s="116"/>
      <c r="M48" s="116"/>
      <c r="N48" s="116"/>
      <c r="O48" s="116"/>
      <c r="P48" s="116"/>
    </row>
    <row r="49" spans="4:7" ht="13.5">
      <c r="D49" s="155"/>
      <c r="E49" s="151"/>
      <c r="F49" s="151"/>
      <c r="G49" s="151"/>
    </row>
    <row r="50" spans="4:7" ht="13.5">
      <c r="D50" s="155"/>
      <c r="E50" s="151"/>
      <c r="F50" s="151"/>
      <c r="G50" s="151"/>
    </row>
    <row r="51" spans="4:7" ht="13.5">
      <c r="D51" s="155"/>
      <c r="E51" s="151"/>
      <c r="F51" s="151"/>
      <c r="G51" s="151"/>
    </row>
    <row r="52" spans="4:7" ht="13.5">
      <c r="D52" s="155"/>
      <c r="E52" s="151"/>
      <c r="F52" s="151"/>
      <c r="G52" s="151"/>
    </row>
    <row r="53" spans="4:7" ht="13.5">
      <c r="D53" s="155"/>
      <c r="E53" s="151"/>
      <c r="F53" s="151"/>
      <c r="G53" s="151"/>
    </row>
  </sheetData>
  <sheetProtection/>
  <mergeCells count="22">
    <mergeCell ref="B3:D4"/>
    <mergeCell ref="E3:G3"/>
    <mergeCell ref="H3:J3"/>
    <mergeCell ref="K3:M3"/>
    <mergeCell ref="N3:P3"/>
    <mergeCell ref="B6:D6"/>
    <mergeCell ref="B7:D7"/>
    <mergeCell ref="B8:D8"/>
    <mergeCell ref="B9:B22"/>
    <mergeCell ref="C9:D9"/>
    <mergeCell ref="C23:D23"/>
    <mergeCell ref="C24:D24"/>
    <mergeCell ref="B31:D31"/>
    <mergeCell ref="B32:D32"/>
    <mergeCell ref="B33:D33"/>
    <mergeCell ref="B34:D34"/>
    <mergeCell ref="C25:D25"/>
    <mergeCell ref="C26:D26"/>
    <mergeCell ref="C27:D27"/>
    <mergeCell ref="C28:D28"/>
    <mergeCell ref="C29:D29"/>
    <mergeCell ref="B30:D30"/>
  </mergeCells>
  <printOptions/>
  <pageMargins left="0.7" right="0.7" top="0.75" bottom="0.75" header="0.3" footer="0.3"/>
  <pageSetup orientation="portrait" paperSize="9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B1:P27"/>
  <sheetViews>
    <sheetView zoomScalePageLayoutView="0" workbookViewId="0" topLeftCell="A1">
      <selection activeCell="G42" sqref="G42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35.75390625" style="1" customWidth="1"/>
    <col min="4" max="8" width="7.625" style="1" customWidth="1"/>
    <col min="9" max="11" width="8.25390625" style="1" customWidth="1"/>
    <col min="12" max="16384" width="9.00390625" style="1" customWidth="1"/>
  </cols>
  <sheetData>
    <row r="1" ht="14.25">
      <c r="B1" s="2" t="s">
        <v>294</v>
      </c>
    </row>
    <row r="2" spans="2:3" ht="13.5">
      <c r="B2" s="157" t="s">
        <v>295</v>
      </c>
      <c r="C2" s="157"/>
    </row>
    <row r="3" spans="2:9" ht="12" customHeight="1">
      <c r="B3" s="388" t="s">
        <v>0</v>
      </c>
      <c r="C3" s="390"/>
      <c r="D3" s="381" t="s">
        <v>20</v>
      </c>
      <c r="E3" s="382"/>
      <c r="F3" s="383"/>
      <c r="G3" s="381" t="s">
        <v>21</v>
      </c>
      <c r="H3" s="382"/>
      <c r="I3" s="383"/>
    </row>
    <row r="4" spans="2:9" ht="12">
      <c r="B4" s="394"/>
      <c r="C4" s="396"/>
      <c r="D4" s="14" t="s">
        <v>25</v>
      </c>
      <c r="E4" s="95" t="s">
        <v>7</v>
      </c>
      <c r="F4" s="95" t="s">
        <v>8</v>
      </c>
      <c r="G4" s="14" t="s">
        <v>25</v>
      </c>
      <c r="H4" s="95" t="s">
        <v>7</v>
      </c>
      <c r="I4" s="95" t="s">
        <v>8</v>
      </c>
    </row>
    <row r="5" spans="2:9" ht="12">
      <c r="B5" s="158"/>
      <c r="C5" s="159"/>
      <c r="D5" s="6" t="s">
        <v>9</v>
      </c>
      <c r="E5" s="6" t="s">
        <v>9</v>
      </c>
      <c r="F5" s="6" t="s">
        <v>9</v>
      </c>
      <c r="G5" s="6" t="s">
        <v>9</v>
      </c>
      <c r="H5" s="6" t="s">
        <v>9</v>
      </c>
      <c r="I5" s="6" t="s">
        <v>9</v>
      </c>
    </row>
    <row r="6" spans="2:9" ht="12" customHeight="1">
      <c r="B6" s="354" t="s">
        <v>296</v>
      </c>
      <c r="C6" s="340"/>
      <c r="D6" s="160">
        <v>5658</v>
      </c>
      <c r="E6" s="160">
        <v>3033</v>
      </c>
      <c r="F6" s="160">
        <v>2625</v>
      </c>
      <c r="G6" s="160">
        <v>995</v>
      </c>
      <c r="H6" s="160">
        <v>75</v>
      </c>
      <c r="I6" s="160">
        <v>920</v>
      </c>
    </row>
    <row r="7" spans="2:16" ht="12" customHeight="1">
      <c r="B7" s="342" t="s">
        <v>297</v>
      </c>
      <c r="C7" s="344"/>
      <c r="D7" s="161">
        <f>SUM(D8:D14)</f>
        <v>6107</v>
      </c>
      <c r="E7" s="161">
        <f>SUM(E8:E14)</f>
        <v>3186</v>
      </c>
      <c r="F7" s="161">
        <f>SUM(F8:F14)</f>
        <v>2921</v>
      </c>
      <c r="G7" s="161">
        <f>SUM(G8:G14)</f>
        <v>913</v>
      </c>
      <c r="H7" s="161">
        <f>G7-I7</f>
        <v>74</v>
      </c>
      <c r="I7" s="161">
        <f>SUM(I8:I14)</f>
        <v>839</v>
      </c>
      <c r="J7" s="48"/>
      <c r="K7" s="48"/>
      <c r="L7" s="48"/>
      <c r="M7" s="48"/>
      <c r="N7" s="48"/>
      <c r="O7" s="48"/>
      <c r="P7" s="48"/>
    </row>
    <row r="8" spans="2:10" ht="12" customHeight="1">
      <c r="B8" s="35"/>
      <c r="C8" s="4" t="s">
        <v>298</v>
      </c>
      <c r="D8" s="160">
        <v>548</v>
      </c>
      <c r="E8" s="160">
        <v>422</v>
      </c>
      <c r="F8" s="160">
        <v>126</v>
      </c>
      <c r="G8" s="160">
        <v>65</v>
      </c>
      <c r="H8" s="160">
        <f aca="true" t="shared" si="0" ref="H8:H13">G8-I8</f>
        <v>15</v>
      </c>
      <c r="I8" s="160">
        <v>50</v>
      </c>
      <c r="J8" s="48"/>
    </row>
    <row r="9" spans="2:10" ht="12" customHeight="1">
      <c r="B9" s="35"/>
      <c r="C9" s="4" t="s">
        <v>299</v>
      </c>
      <c r="D9" s="160">
        <v>4671</v>
      </c>
      <c r="E9" s="160">
        <v>2249</v>
      </c>
      <c r="F9" s="160">
        <v>2422</v>
      </c>
      <c r="G9" s="160">
        <v>769</v>
      </c>
      <c r="H9" s="160">
        <f t="shared" si="0"/>
        <v>45</v>
      </c>
      <c r="I9" s="160">
        <v>724</v>
      </c>
      <c r="J9" s="48"/>
    </row>
    <row r="10" spans="2:10" ht="12" customHeight="1">
      <c r="B10" s="35"/>
      <c r="C10" s="4" t="s">
        <v>300</v>
      </c>
      <c r="D10" s="160">
        <v>91</v>
      </c>
      <c r="E10" s="160">
        <v>47</v>
      </c>
      <c r="F10" s="160">
        <v>44</v>
      </c>
      <c r="G10" s="160" t="s">
        <v>301</v>
      </c>
      <c r="H10" s="160" t="s">
        <v>301</v>
      </c>
      <c r="I10" s="160" t="s">
        <v>301</v>
      </c>
      <c r="J10" s="48"/>
    </row>
    <row r="11" spans="2:10" ht="12" customHeight="1">
      <c r="B11" s="35"/>
      <c r="C11" s="4" t="s">
        <v>302</v>
      </c>
      <c r="D11" s="160">
        <v>52</v>
      </c>
      <c r="E11" s="160">
        <v>23</v>
      </c>
      <c r="F11" s="160">
        <v>29</v>
      </c>
      <c r="G11" s="160">
        <v>7</v>
      </c>
      <c r="H11" s="160">
        <f t="shared" si="0"/>
        <v>2</v>
      </c>
      <c r="I11" s="160">
        <v>5</v>
      </c>
      <c r="J11" s="48"/>
    </row>
    <row r="12" spans="2:10" ht="12" customHeight="1">
      <c r="B12" s="35"/>
      <c r="C12" s="4" t="s">
        <v>303</v>
      </c>
      <c r="D12" s="160">
        <v>129</v>
      </c>
      <c r="E12" s="160">
        <v>77</v>
      </c>
      <c r="F12" s="160">
        <v>52</v>
      </c>
      <c r="G12" s="160">
        <v>20</v>
      </c>
      <c r="H12" s="160">
        <f t="shared" si="0"/>
        <v>3</v>
      </c>
      <c r="I12" s="160">
        <v>17</v>
      </c>
      <c r="J12" s="48"/>
    </row>
    <row r="13" spans="2:10" ht="12" customHeight="1">
      <c r="B13" s="35"/>
      <c r="C13" s="4" t="s">
        <v>304</v>
      </c>
      <c r="D13" s="160">
        <v>551</v>
      </c>
      <c r="E13" s="160">
        <v>324</v>
      </c>
      <c r="F13" s="160">
        <v>227</v>
      </c>
      <c r="G13" s="160">
        <v>52</v>
      </c>
      <c r="H13" s="160">
        <f t="shared" si="0"/>
        <v>9</v>
      </c>
      <c r="I13" s="160">
        <v>43</v>
      </c>
      <c r="J13" s="48"/>
    </row>
    <row r="14" spans="2:10" ht="12" customHeight="1" thickBot="1">
      <c r="B14" s="162"/>
      <c r="C14" s="163" t="s">
        <v>305</v>
      </c>
      <c r="D14" s="164">
        <v>65</v>
      </c>
      <c r="E14" s="164">
        <v>44</v>
      </c>
      <c r="F14" s="164">
        <v>21</v>
      </c>
      <c r="G14" s="164" t="s">
        <v>301</v>
      </c>
      <c r="H14" s="164" t="s">
        <v>301</v>
      </c>
      <c r="I14" s="164" t="s">
        <v>301</v>
      </c>
      <c r="J14" s="48"/>
    </row>
    <row r="15" spans="2:10" ht="12" customHeight="1">
      <c r="B15" s="165"/>
      <c r="C15" s="166" t="s">
        <v>306</v>
      </c>
      <c r="D15" s="167">
        <v>5</v>
      </c>
      <c r="E15" s="167">
        <v>4</v>
      </c>
      <c r="F15" s="167">
        <v>1</v>
      </c>
      <c r="G15" s="167" t="s">
        <v>307</v>
      </c>
      <c r="H15" s="168" t="s">
        <v>307</v>
      </c>
      <c r="I15" s="167" t="s">
        <v>307</v>
      </c>
      <c r="J15" s="48"/>
    </row>
    <row r="16" spans="4:9" ht="12">
      <c r="D16" s="48"/>
      <c r="E16" s="48"/>
      <c r="F16" s="169"/>
      <c r="G16" s="170"/>
      <c r="H16" s="170"/>
      <c r="I16" s="170"/>
    </row>
    <row r="17" ht="12">
      <c r="B17" s="18" t="s">
        <v>308</v>
      </c>
    </row>
    <row r="18" spans="2:9" ht="12">
      <c r="B18" s="18"/>
      <c r="D18" s="48"/>
      <c r="E18" s="48"/>
      <c r="F18" s="48"/>
      <c r="G18" s="48"/>
      <c r="H18" s="48"/>
      <c r="I18" s="48"/>
    </row>
    <row r="19" spans="4:9" ht="12">
      <c r="D19" s="48"/>
      <c r="E19" s="48"/>
      <c r="F19" s="48"/>
      <c r="G19" s="48"/>
      <c r="H19" s="48"/>
      <c r="I19" s="48"/>
    </row>
    <row r="20" spans="4:9" ht="12">
      <c r="D20" s="48"/>
      <c r="E20" s="48"/>
      <c r="F20" s="48"/>
      <c r="G20" s="48"/>
      <c r="H20" s="48"/>
      <c r="I20" s="48"/>
    </row>
    <row r="21" spans="4:7" ht="12">
      <c r="D21" s="48"/>
      <c r="G21" s="48"/>
    </row>
    <row r="22" spans="4:7" ht="12">
      <c r="D22" s="48"/>
      <c r="G22" s="48"/>
    </row>
    <row r="23" spans="4:7" ht="12">
      <c r="D23" s="48"/>
      <c r="G23" s="48"/>
    </row>
    <row r="24" spans="4:7" ht="12">
      <c r="D24" s="48"/>
      <c r="G24" s="48"/>
    </row>
    <row r="25" spans="4:7" ht="12">
      <c r="D25" s="48"/>
      <c r="G25" s="48"/>
    </row>
    <row r="26" spans="4:7" ht="12">
      <c r="D26" s="48"/>
      <c r="G26" s="48"/>
    </row>
    <row r="27" spans="4:7" ht="12">
      <c r="D27" s="48"/>
      <c r="G27" s="48"/>
    </row>
  </sheetData>
  <sheetProtection/>
  <mergeCells count="5">
    <mergeCell ref="B3:C4"/>
    <mergeCell ref="D3:F3"/>
    <mergeCell ref="G3:I3"/>
    <mergeCell ref="B6:C6"/>
    <mergeCell ref="B7:C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G19"/>
  <sheetViews>
    <sheetView zoomScalePageLayoutView="0" workbookViewId="0" topLeftCell="A1">
      <selection activeCell="Y31" sqref="Y31"/>
    </sheetView>
  </sheetViews>
  <sheetFormatPr defaultColWidth="9.00390625" defaultRowHeight="13.5"/>
  <cols>
    <col min="1" max="1" width="2.625" style="1" customWidth="1"/>
    <col min="2" max="3" width="1.875" style="1" customWidth="1"/>
    <col min="4" max="30" width="7.875" style="1" customWidth="1"/>
    <col min="31" max="16384" width="9.00390625" style="1" customWidth="1"/>
  </cols>
  <sheetData>
    <row r="1" spans="2:9" ht="14.25">
      <c r="B1" s="2" t="s">
        <v>309</v>
      </c>
      <c r="C1" s="41"/>
      <c r="D1" s="41"/>
      <c r="E1" s="41"/>
      <c r="F1" s="41"/>
      <c r="G1" s="41"/>
      <c r="H1" s="41"/>
      <c r="I1" s="41"/>
    </row>
    <row r="2" spans="2:7" ht="12" customHeight="1">
      <c r="B2" s="157" t="s">
        <v>310</v>
      </c>
      <c r="C2" s="171"/>
      <c r="D2" s="171"/>
      <c r="E2" s="171"/>
      <c r="F2" s="171"/>
      <c r="G2" s="171"/>
    </row>
    <row r="3" spans="2:30" ht="12" customHeight="1">
      <c r="B3" s="388" t="s">
        <v>0</v>
      </c>
      <c r="C3" s="389"/>
      <c r="D3" s="390"/>
      <c r="E3" s="381" t="s">
        <v>311</v>
      </c>
      <c r="F3" s="382"/>
      <c r="G3" s="382"/>
      <c r="H3" s="382"/>
      <c r="I3" s="382"/>
      <c r="J3" s="382"/>
      <c r="K3" s="382"/>
      <c r="L3" s="382"/>
      <c r="M3" s="382"/>
      <c r="N3" s="383"/>
      <c r="O3" s="381" t="s">
        <v>312</v>
      </c>
      <c r="P3" s="382"/>
      <c r="Q3" s="382"/>
      <c r="R3" s="382"/>
      <c r="S3" s="382"/>
      <c r="T3" s="382"/>
      <c r="U3" s="382"/>
      <c r="V3" s="382"/>
      <c r="W3" s="382"/>
      <c r="X3" s="382"/>
      <c r="Y3" s="382"/>
      <c r="Z3" s="382"/>
      <c r="AA3" s="382"/>
      <c r="AB3" s="382"/>
      <c r="AC3" s="382"/>
      <c r="AD3" s="383"/>
    </row>
    <row r="4" spans="2:30" ht="12" customHeight="1">
      <c r="B4" s="391"/>
      <c r="C4" s="392"/>
      <c r="D4" s="393"/>
      <c r="E4" s="381" t="s">
        <v>267</v>
      </c>
      <c r="F4" s="382"/>
      <c r="G4" s="382"/>
      <c r="H4" s="383"/>
      <c r="I4" s="381" t="s">
        <v>268</v>
      </c>
      <c r="J4" s="383"/>
      <c r="K4" s="482" t="s">
        <v>313</v>
      </c>
      <c r="L4" s="483"/>
      <c r="M4" s="487" t="s">
        <v>314</v>
      </c>
      <c r="N4" s="488"/>
      <c r="O4" s="381" t="s">
        <v>267</v>
      </c>
      <c r="P4" s="382"/>
      <c r="Q4" s="382"/>
      <c r="R4" s="383"/>
      <c r="S4" s="381" t="s">
        <v>315</v>
      </c>
      <c r="T4" s="383"/>
      <c r="U4" s="482" t="s">
        <v>316</v>
      </c>
      <c r="V4" s="483"/>
      <c r="W4" s="482" t="s">
        <v>313</v>
      </c>
      <c r="X4" s="483"/>
      <c r="Y4" s="487" t="s">
        <v>314</v>
      </c>
      <c r="Z4" s="488"/>
      <c r="AA4" s="487" t="s">
        <v>317</v>
      </c>
      <c r="AB4" s="488"/>
      <c r="AC4" s="487" t="s">
        <v>318</v>
      </c>
      <c r="AD4" s="488"/>
    </row>
    <row r="5" spans="2:30" ht="12" customHeight="1">
      <c r="B5" s="391"/>
      <c r="C5" s="392"/>
      <c r="D5" s="393"/>
      <c r="E5" s="381" t="s">
        <v>319</v>
      </c>
      <c r="F5" s="383"/>
      <c r="G5" s="381" t="s">
        <v>320</v>
      </c>
      <c r="H5" s="383"/>
      <c r="I5" s="381" t="s">
        <v>319</v>
      </c>
      <c r="J5" s="383"/>
      <c r="K5" s="484"/>
      <c r="L5" s="485"/>
      <c r="M5" s="489"/>
      <c r="N5" s="490"/>
      <c r="O5" s="381" t="s">
        <v>319</v>
      </c>
      <c r="P5" s="383"/>
      <c r="Q5" s="381" t="s">
        <v>320</v>
      </c>
      <c r="R5" s="383"/>
      <c r="S5" s="381" t="s">
        <v>319</v>
      </c>
      <c r="T5" s="383"/>
      <c r="U5" s="484"/>
      <c r="V5" s="485"/>
      <c r="W5" s="484"/>
      <c r="X5" s="485"/>
      <c r="Y5" s="489"/>
      <c r="Z5" s="490"/>
      <c r="AA5" s="489"/>
      <c r="AB5" s="490"/>
      <c r="AC5" s="489"/>
      <c r="AD5" s="490"/>
    </row>
    <row r="6" spans="2:30" ht="12" customHeight="1">
      <c r="B6" s="394"/>
      <c r="C6" s="395"/>
      <c r="D6" s="396"/>
      <c r="E6" s="95" t="s">
        <v>7</v>
      </c>
      <c r="F6" s="95" t="s">
        <v>8</v>
      </c>
      <c r="G6" s="95" t="s">
        <v>7</v>
      </c>
      <c r="H6" s="95" t="s">
        <v>8</v>
      </c>
      <c r="I6" s="95" t="s">
        <v>7</v>
      </c>
      <c r="J6" s="95" t="s">
        <v>8</v>
      </c>
      <c r="K6" s="95" t="s">
        <v>7</v>
      </c>
      <c r="L6" s="95" t="s">
        <v>8</v>
      </c>
      <c r="M6" s="95" t="s">
        <v>7</v>
      </c>
      <c r="N6" s="95" t="s">
        <v>8</v>
      </c>
      <c r="O6" s="95" t="s">
        <v>7</v>
      </c>
      <c r="P6" s="95" t="s">
        <v>8</v>
      </c>
      <c r="Q6" s="95" t="s">
        <v>7</v>
      </c>
      <c r="R6" s="95" t="s">
        <v>8</v>
      </c>
      <c r="S6" s="95" t="s">
        <v>7</v>
      </c>
      <c r="T6" s="95" t="s">
        <v>8</v>
      </c>
      <c r="U6" s="95" t="s">
        <v>7</v>
      </c>
      <c r="V6" s="95" t="s">
        <v>8</v>
      </c>
      <c r="W6" s="95" t="s">
        <v>7</v>
      </c>
      <c r="X6" s="95" t="s">
        <v>8</v>
      </c>
      <c r="Y6" s="95" t="s">
        <v>7</v>
      </c>
      <c r="Z6" s="95" t="s">
        <v>8</v>
      </c>
      <c r="AA6" s="95" t="s">
        <v>7</v>
      </c>
      <c r="AB6" s="95" t="s">
        <v>8</v>
      </c>
      <c r="AC6" s="95" t="s">
        <v>7</v>
      </c>
      <c r="AD6" s="95" t="s">
        <v>8</v>
      </c>
    </row>
    <row r="7" spans="2:30" ht="12" customHeight="1">
      <c r="B7" s="3"/>
      <c r="C7" s="37"/>
      <c r="D7" s="38"/>
      <c r="E7" s="6" t="s">
        <v>9</v>
      </c>
      <c r="F7" s="6" t="s">
        <v>9</v>
      </c>
      <c r="G7" s="6" t="s">
        <v>9</v>
      </c>
      <c r="H7" s="6" t="s">
        <v>9</v>
      </c>
      <c r="I7" s="6" t="s">
        <v>9</v>
      </c>
      <c r="J7" s="6" t="s">
        <v>9</v>
      </c>
      <c r="K7" s="6" t="s">
        <v>9</v>
      </c>
      <c r="L7" s="6" t="s">
        <v>9</v>
      </c>
      <c r="M7" s="6" t="s">
        <v>9</v>
      </c>
      <c r="N7" s="6" t="s">
        <v>9</v>
      </c>
      <c r="O7" s="6" t="s">
        <v>9</v>
      </c>
      <c r="P7" s="6" t="s">
        <v>9</v>
      </c>
      <c r="Q7" s="6" t="s">
        <v>9</v>
      </c>
      <c r="R7" s="6" t="s">
        <v>9</v>
      </c>
      <c r="S7" s="6" t="s">
        <v>9</v>
      </c>
      <c r="T7" s="6" t="s">
        <v>9</v>
      </c>
      <c r="U7" s="6" t="s">
        <v>9</v>
      </c>
      <c r="V7" s="6" t="s">
        <v>9</v>
      </c>
      <c r="W7" s="6" t="s">
        <v>9</v>
      </c>
      <c r="X7" s="6" t="s">
        <v>9</v>
      </c>
      <c r="Y7" s="6" t="s">
        <v>9</v>
      </c>
      <c r="Z7" s="6" t="s">
        <v>9</v>
      </c>
      <c r="AA7" s="6" t="s">
        <v>9</v>
      </c>
      <c r="AB7" s="6" t="s">
        <v>9</v>
      </c>
      <c r="AC7" s="6" t="s">
        <v>9</v>
      </c>
      <c r="AD7" s="6" t="s">
        <v>9</v>
      </c>
    </row>
    <row r="8" spans="2:30" ht="12" customHeight="1">
      <c r="B8" s="354" t="s">
        <v>296</v>
      </c>
      <c r="C8" s="348"/>
      <c r="D8" s="340"/>
      <c r="E8" s="172">
        <v>9165</v>
      </c>
      <c r="F8" s="172">
        <v>9047</v>
      </c>
      <c r="G8" s="172">
        <v>273</v>
      </c>
      <c r="H8" s="172">
        <v>185</v>
      </c>
      <c r="I8" s="172">
        <v>4</v>
      </c>
      <c r="J8" s="172">
        <v>3</v>
      </c>
      <c r="K8" s="172">
        <v>130</v>
      </c>
      <c r="L8" s="172">
        <v>24</v>
      </c>
      <c r="M8" s="172">
        <v>121</v>
      </c>
      <c r="N8" s="172">
        <v>66</v>
      </c>
      <c r="O8" s="173">
        <v>9133</v>
      </c>
      <c r="P8" s="173">
        <v>9016</v>
      </c>
      <c r="Q8" s="173">
        <v>270</v>
      </c>
      <c r="R8" s="173">
        <v>181</v>
      </c>
      <c r="S8" s="172" t="s">
        <v>31</v>
      </c>
      <c r="T8" s="172" t="s">
        <v>31</v>
      </c>
      <c r="U8" s="172" t="s">
        <v>31</v>
      </c>
      <c r="V8" s="172" t="s">
        <v>31</v>
      </c>
      <c r="W8" s="173">
        <v>127</v>
      </c>
      <c r="X8" s="173">
        <v>23</v>
      </c>
      <c r="Y8" s="173">
        <v>121</v>
      </c>
      <c r="Z8" s="173">
        <v>66</v>
      </c>
      <c r="AA8" s="173" t="s">
        <v>31</v>
      </c>
      <c r="AB8" s="173" t="s">
        <v>31</v>
      </c>
      <c r="AC8" s="173">
        <v>83</v>
      </c>
      <c r="AD8" s="173">
        <v>103</v>
      </c>
    </row>
    <row r="9" spans="2:33" ht="12" customHeight="1">
      <c r="B9" s="342" t="s">
        <v>297</v>
      </c>
      <c r="C9" s="343"/>
      <c r="D9" s="344"/>
      <c r="E9" s="174">
        <v>9207</v>
      </c>
      <c r="F9" s="174">
        <v>9137</v>
      </c>
      <c r="G9" s="174">
        <v>223</v>
      </c>
      <c r="H9" s="174">
        <v>131</v>
      </c>
      <c r="I9" s="174">
        <v>2</v>
      </c>
      <c r="J9" s="174">
        <v>2</v>
      </c>
      <c r="K9" s="174">
        <v>136</v>
      </c>
      <c r="L9" s="174">
        <v>26</v>
      </c>
      <c r="M9" s="174">
        <v>99</v>
      </c>
      <c r="N9" s="174">
        <v>76</v>
      </c>
      <c r="O9" s="174">
        <v>9153</v>
      </c>
      <c r="P9" s="174">
        <v>9104</v>
      </c>
      <c r="Q9" s="174">
        <v>213</v>
      </c>
      <c r="R9" s="174">
        <v>126</v>
      </c>
      <c r="S9" s="174" t="s">
        <v>321</v>
      </c>
      <c r="T9" s="174" t="s">
        <v>321</v>
      </c>
      <c r="U9" s="174">
        <v>2</v>
      </c>
      <c r="V9" s="174" t="s">
        <v>321</v>
      </c>
      <c r="W9" s="174">
        <v>131</v>
      </c>
      <c r="X9" s="174">
        <v>26</v>
      </c>
      <c r="Y9" s="174">
        <v>99</v>
      </c>
      <c r="Z9" s="174">
        <v>75</v>
      </c>
      <c r="AA9" s="174" t="s">
        <v>31</v>
      </c>
      <c r="AB9" s="174">
        <v>1</v>
      </c>
      <c r="AC9" s="174">
        <v>92</v>
      </c>
      <c r="AD9" s="174">
        <v>93</v>
      </c>
      <c r="AE9" s="175"/>
      <c r="AF9" s="175"/>
      <c r="AG9" s="175"/>
    </row>
    <row r="10" spans="2:33" ht="12" customHeight="1">
      <c r="B10" s="3"/>
      <c r="C10" s="37"/>
      <c r="D10" s="4" t="s">
        <v>11</v>
      </c>
      <c r="E10" s="176">
        <v>77</v>
      </c>
      <c r="F10" s="176">
        <v>78</v>
      </c>
      <c r="G10" s="176" t="s">
        <v>321</v>
      </c>
      <c r="H10" s="176" t="s">
        <v>321</v>
      </c>
      <c r="I10" s="176" t="s">
        <v>321</v>
      </c>
      <c r="J10" s="176" t="s">
        <v>321</v>
      </c>
      <c r="K10" s="176">
        <v>3</v>
      </c>
      <c r="L10" s="176">
        <v>1</v>
      </c>
      <c r="M10" s="176" t="s">
        <v>321</v>
      </c>
      <c r="N10" s="176" t="s">
        <v>321</v>
      </c>
      <c r="O10" s="176">
        <v>77</v>
      </c>
      <c r="P10" s="176">
        <v>78</v>
      </c>
      <c r="Q10" s="176" t="s">
        <v>321</v>
      </c>
      <c r="R10" s="176" t="s">
        <v>321</v>
      </c>
      <c r="S10" s="176" t="s">
        <v>321</v>
      </c>
      <c r="T10" s="176" t="s">
        <v>321</v>
      </c>
      <c r="U10" s="176" t="s">
        <v>321</v>
      </c>
      <c r="V10" s="176" t="s">
        <v>321</v>
      </c>
      <c r="W10" s="176">
        <v>3</v>
      </c>
      <c r="X10" s="176">
        <v>1</v>
      </c>
      <c r="Y10" s="176" t="s">
        <v>321</v>
      </c>
      <c r="Z10" s="176" t="s">
        <v>321</v>
      </c>
      <c r="AA10" s="176" t="s">
        <v>321</v>
      </c>
      <c r="AB10" s="176" t="s">
        <v>321</v>
      </c>
      <c r="AC10" s="176" t="s">
        <v>321</v>
      </c>
      <c r="AD10" s="176" t="s">
        <v>321</v>
      </c>
      <c r="AE10" s="177"/>
      <c r="AF10" s="177"/>
      <c r="AG10" s="177"/>
    </row>
    <row r="11" spans="2:33" ht="12" customHeight="1">
      <c r="B11" s="3"/>
      <c r="C11" s="37"/>
      <c r="D11" s="4" t="s">
        <v>12</v>
      </c>
      <c r="E11" s="176">
        <v>8935</v>
      </c>
      <c r="F11" s="176">
        <v>8770</v>
      </c>
      <c r="G11" s="176">
        <v>223</v>
      </c>
      <c r="H11" s="176">
        <v>130</v>
      </c>
      <c r="I11" s="176">
        <v>2</v>
      </c>
      <c r="J11" s="176">
        <v>2</v>
      </c>
      <c r="K11" s="176">
        <v>132</v>
      </c>
      <c r="L11" s="176">
        <v>25</v>
      </c>
      <c r="M11" s="176">
        <v>99</v>
      </c>
      <c r="N11" s="176">
        <v>76</v>
      </c>
      <c r="O11" s="176">
        <v>8881</v>
      </c>
      <c r="P11" s="176">
        <v>8737</v>
      </c>
      <c r="Q11" s="176">
        <v>213</v>
      </c>
      <c r="R11" s="176">
        <v>125</v>
      </c>
      <c r="S11" s="176" t="s">
        <v>321</v>
      </c>
      <c r="T11" s="176" t="s">
        <v>321</v>
      </c>
      <c r="U11" s="176">
        <v>2</v>
      </c>
      <c r="V11" s="176" t="s">
        <v>321</v>
      </c>
      <c r="W11" s="176">
        <v>127</v>
      </c>
      <c r="X11" s="176">
        <v>25</v>
      </c>
      <c r="Y11" s="176">
        <v>99</v>
      </c>
      <c r="Z11" s="176">
        <v>75</v>
      </c>
      <c r="AA11" s="176" t="s">
        <v>321</v>
      </c>
      <c r="AB11" s="176">
        <v>1</v>
      </c>
      <c r="AC11" s="176">
        <v>92</v>
      </c>
      <c r="AD11" s="176">
        <v>93</v>
      </c>
      <c r="AE11" s="177"/>
      <c r="AF11" s="177"/>
      <c r="AG11" s="177"/>
    </row>
    <row r="12" spans="2:33" ht="12" customHeight="1">
      <c r="B12" s="3"/>
      <c r="C12" s="37"/>
      <c r="D12" s="4" t="s">
        <v>13</v>
      </c>
      <c r="E12" s="176">
        <v>195</v>
      </c>
      <c r="F12" s="176">
        <v>289</v>
      </c>
      <c r="G12" s="176" t="s">
        <v>322</v>
      </c>
      <c r="H12" s="176">
        <v>1</v>
      </c>
      <c r="I12" s="176" t="s">
        <v>322</v>
      </c>
      <c r="J12" s="176" t="s">
        <v>322</v>
      </c>
      <c r="K12" s="176">
        <v>1</v>
      </c>
      <c r="L12" s="176" t="s">
        <v>322</v>
      </c>
      <c r="M12" s="176" t="s">
        <v>322</v>
      </c>
      <c r="N12" s="176" t="s">
        <v>322</v>
      </c>
      <c r="O12" s="176">
        <v>195</v>
      </c>
      <c r="P12" s="176">
        <v>289</v>
      </c>
      <c r="Q12" s="176" t="s">
        <v>322</v>
      </c>
      <c r="R12" s="176">
        <v>1</v>
      </c>
      <c r="S12" s="176" t="s">
        <v>322</v>
      </c>
      <c r="T12" s="176" t="s">
        <v>322</v>
      </c>
      <c r="U12" s="176" t="s">
        <v>322</v>
      </c>
      <c r="V12" s="176" t="s">
        <v>322</v>
      </c>
      <c r="W12" s="176">
        <v>1</v>
      </c>
      <c r="X12" s="176" t="s">
        <v>322</v>
      </c>
      <c r="Y12" s="176" t="s">
        <v>322</v>
      </c>
      <c r="Z12" s="176" t="s">
        <v>322</v>
      </c>
      <c r="AA12" s="176" t="s">
        <v>322</v>
      </c>
      <c r="AB12" s="176" t="s">
        <v>322</v>
      </c>
      <c r="AC12" s="176" t="s">
        <v>322</v>
      </c>
      <c r="AD12" s="176" t="s">
        <v>322</v>
      </c>
      <c r="AE12" s="177"/>
      <c r="AF12" s="177"/>
      <c r="AG12" s="177"/>
    </row>
    <row r="13" spans="2:15" ht="12" customHeight="1">
      <c r="B13" s="18"/>
      <c r="O13" s="17"/>
    </row>
    <row r="14" spans="1:19" ht="12" customHeight="1">
      <c r="A14" s="1" t="s">
        <v>323</v>
      </c>
      <c r="B14" s="18" t="s">
        <v>69</v>
      </c>
      <c r="N14" s="83"/>
      <c r="O14" s="486"/>
      <c r="P14" s="387"/>
      <c r="Q14" s="387"/>
      <c r="R14" s="387"/>
      <c r="S14" s="387"/>
    </row>
    <row r="15" spans="2:10" ht="13.5" customHeight="1">
      <c r="B15" s="18" t="s">
        <v>324</v>
      </c>
      <c r="G15" s="49"/>
      <c r="H15" s="49"/>
      <c r="I15" s="49"/>
      <c r="J15" s="49"/>
    </row>
    <row r="17" spans="5:30" ht="12"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</row>
    <row r="19" spans="5:30" ht="12"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</row>
    <row r="25" ht="13.5" customHeight="1"/>
    <row r="27" ht="13.5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</sheetData>
  <sheetProtection/>
  <mergeCells count="23">
    <mergeCell ref="W4:X5"/>
    <mergeCell ref="Y4:Z5"/>
    <mergeCell ref="AA4:AB5"/>
    <mergeCell ref="U4:V5"/>
    <mergeCell ref="B3:D6"/>
    <mergeCell ref="E3:N3"/>
    <mergeCell ref="O3:AD3"/>
    <mergeCell ref="M4:N5"/>
    <mergeCell ref="AC4:AD5"/>
    <mergeCell ref="E5:F5"/>
    <mergeCell ref="G5:H5"/>
    <mergeCell ref="I5:J5"/>
    <mergeCell ref="O5:P5"/>
    <mergeCell ref="E4:H4"/>
    <mergeCell ref="I4:J4"/>
    <mergeCell ref="K4:L5"/>
    <mergeCell ref="B8:D8"/>
    <mergeCell ref="B9:D9"/>
    <mergeCell ref="O14:S14"/>
    <mergeCell ref="O4:R4"/>
    <mergeCell ref="S4:T4"/>
    <mergeCell ref="Q5:R5"/>
    <mergeCell ref="S5:T5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F22"/>
  <sheetViews>
    <sheetView zoomScalePageLayoutView="0" workbookViewId="0" topLeftCell="A1">
      <selection activeCell="K30" sqref="K30"/>
    </sheetView>
  </sheetViews>
  <sheetFormatPr defaultColWidth="9.00390625" defaultRowHeight="13.5"/>
  <cols>
    <col min="1" max="1" width="2.625" style="1" customWidth="1"/>
    <col min="2" max="3" width="1.875" style="1" customWidth="1"/>
    <col min="4" max="4" width="8.375" style="1" customWidth="1"/>
    <col min="5" max="6" width="8.00390625" style="1" bestFit="1" customWidth="1"/>
    <col min="7" max="7" width="6.375" style="1" customWidth="1"/>
    <col min="8" max="10" width="8.00390625" style="1" bestFit="1" customWidth="1"/>
    <col min="11" max="11" width="6.375" style="1" customWidth="1"/>
    <col min="12" max="12" width="8.00390625" style="1" bestFit="1" customWidth="1"/>
    <col min="13" max="18" width="7.00390625" style="1" customWidth="1"/>
    <col min="19" max="25" width="9.25390625" style="1" customWidth="1"/>
    <col min="26" max="16384" width="9.00390625" style="1" customWidth="1"/>
  </cols>
  <sheetData>
    <row r="1" spans="1:8" ht="14.25">
      <c r="A1" s="1" t="s">
        <v>325</v>
      </c>
      <c r="B1" s="2" t="s">
        <v>309</v>
      </c>
      <c r="C1" s="41"/>
      <c r="D1" s="41"/>
      <c r="E1" s="41"/>
      <c r="F1" s="41"/>
      <c r="G1" s="41"/>
      <c r="H1" s="41"/>
    </row>
    <row r="2" spans="2:8" ht="13.5">
      <c r="B2" s="157" t="s">
        <v>326</v>
      </c>
      <c r="C2" s="171"/>
      <c r="D2" s="171"/>
      <c r="E2" s="171"/>
      <c r="F2" s="171"/>
      <c r="G2" s="171"/>
      <c r="H2" s="171"/>
    </row>
    <row r="3" spans="2:18" ht="12" customHeight="1">
      <c r="B3" s="388" t="s">
        <v>0</v>
      </c>
      <c r="C3" s="389"/>
      <c r="D3" s="390"/>
      <c r="E3" s="381" t="s">
        <v>311</v>
      </c>
      <c r="F3" s="382"/>
      <c r="G3" s="382"/>
      <c r="H3" s="383"/>
      <c r="I3" s="381" t="s">
        <v>327</v>
      </c>
      <c r="J3" s="382"/>
      <c r="K3" s="382"/>
      <c r="L3" s="382"/>
      <c r="M3" s="382"/>
      <c r="N3" s="382"/>
      <c r="O3" s="382"/>
      <c r="P3" s="382"/>
      <c r="Q3" s="382"/>
      <c r="R3" s="383"/>
    </row>
    <row r="4" spans="2:58" ht="12" customHeight="1">
      <c r="B4" s="391"/>
      <c r="C4" s="392"/>
      <c r="D4" s="393"/>
      <c r="E4" s="407" t="s">
        <v>260</v>
      </c>
      <c r="F4" s="409"/>
      <c r="G4" s="407" t="s">
        <v>328</v>
      </c>
      <c r="H4" s="409"/>
      <c r="I4" s="407" t="s">
        <v>260</v>
      </c>
      <c r="J4" s="409"/>
      <c r="K4" s="407" t="s">
        <v>328</v>
      </c>
      <c r="L4" s="409"/>
      <c r="M4" s="496" t="s">
        <v>329</v>
      </c>
      <c r="N4" s="497"/>
      <c r="O4" s="496" t="s">
        <v>330</v>
      </c>
      <c r="P4" s="497"/>
      <c r="Q4" s="496" t="s">
        <v>331</v>
      </c>
      <c r="R4" s="497"/>
      <c r="W4" s="494"/>
      <c r="X4" s="494"/>
      <c r="Y4" s="494"/>
      <c r="Z4" s="494"/>
      <c r="AA4" s="494"/>
      <c r="AB4" s="494"/>
      <c r="AC4" s="494"/>
      <c r="AD4" s="494"/>
      <c r="AE4" s="494"/>
      <c r="AF4" s="494"/>
      <c r="AG4" s="494"/>
      <c r="AH4" s="494"/>
      <c r="AI4" s="494"/>
      <c r="AJ4" s="494"/>
      <c r="AK4" s="494"/>
      <c r="AL4" s="494"/>
      <c r="AM4" s="494"/>
      <c r="AN4" s="494"/>
      <c r="AO4" s="494"/>
      <c r="AP4" s="494"/>
      <c r="AQ4" s="494"/>
      <c r="AR4" s="494"/>
      <c r="AS4" s="494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</row>
    <row r="5" spans="2:58" ht="12" customHeight="1">
      <c r="B5" s="391"/>
      <c r="C5" s="392"/>
      <c r="D5" s="393"/>
      <c r="E5" s="410"/>
      <c r="F5" s="412"/>
      <c r="G5" s="410"/>
      <c r="H5" s="412"/>
      <c r="I5" s="410"/>
      <c r="J5" s="412"/>
      <c r="K5" s="410"/>
      <c r="L5" s="412"/>
      <c r="M5" s="498"/>
      <c r="N5" s="499"/>
      <c r="O5" s="498"/>
      <c r="P5" s="499"/>
      <c r="Q5" s="498"/>
      <c r="R5" s="499"/>
      <c r="W5" s="494"/>
      <c r="X5" s="494"/>
      <c r="Y5" s="494"/>
      <c r="Z5" s="494"/>
      <c r="AA5" s="494"/>
      <c r="AB5" s="494"/>
      <c r="AC5" s="494"/>
      <c r="AD5" s="494"/>
      <c r="AE5" s="494"/>
      <c r="AF5" s="494"/>
      <c r="AG5" s="494"/>
      <c r="AH5" s="494"/>
      <c r="AI5" s="494"/>
      <c r="AJ5" s="494"/>
      <c r="AK5" s="494"/>
      <c r="AL5" s="494"/>
      <c r="AM5" s="494"/>
      <c r="AN5" s="493"/>
      <c r="AO5" s="493"/>
      <c r="AP5" s="493"/>
      <c r="AQ5" s="493"/>
      <c r="AR5" s="494"/>
      <c r="AS5" s="494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</row>
    <row r="6" spans="2:58" ht="12" customHeight="1">
      <c r="B6" s="394"/>
      <c r="C6" s="395"/>
      <c r="D6" s="396"/>
      <c r="E6" s="95" t="s">
        <v>7</v>
      </c>
      <c r="F6" s="95" t="s">
        <v>8</v>
      </c>
      <c r="G6" s="95" t="s">
        <v>7</v>
      </c>
      <c r="H6" s="95" t="s">
        <v>8</v>
      </c>
      <c r="I6" s="95" t="s">
        <v>7</v>
      </c>
      <c r="J6" s="95" t="s">
        <v>8</v>
      </c>
      <c r="K6" s="95" t="s">
        <v>7</v>
      </c>
      <c r="L6" s="95" t="s">
        <v>8</v>
      </c>
      <c r="M6" s="95" t="s">
        <v>7</v>
      </c>
      <c r="N6" s="95" t="s">
        <v>8</v>
      </c>
      <c r="O6" s="95" t="s">
        <v>7</v>
      </c>
      <c r="P6" s="95" t="s">
        <v>8</v>
      </c>
      <c r="Q6" s="95" t="s">
        <v>7</v>
      </c>
      <c r="R6" s="95" t="s">
        <v>8</v>
      </c>
      <c r="W6" s="494"/>
      <c r="X6" s="494"/>
      <c r="Y6" s="494"/>
      <c r="Z6" s="494"/>
      <c r="AA6" s="494"/>
      <c r="AB6" s="494"/>
      <c r="AC6" s="494"/>
      <c r="AD6" s="494"/>
      <c r="AE6" s="494"/>
      <c r="AF6" s="494"/>
      <c r="AG6" s="494"/>
      <c r="AH6" s="494"/>
      <c r="AI6" s="494"/>
      <c r="AJ6" s="494"/>
      <c r="AK6" s="494"/>
      <c r="AL6" s="494"/>
      <c r="AM6" s="494"/>
      <c r="AN6" s="493"/>
      <c r="AO6" s="493"/>
      <c r="AP6" s="493"/>
      <c r="AQ6" s="493"/>
      <c r="AR6" s="494"/>
      <c r="AS6" s="494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</row>
    <row r="7" spans="2:58" ht="14.25" customHeight="1">
      <c r="B7" s="3"/>
      <c r="C7" s="37"/>
      <c r="D7" s="38"/>
      <c r="E7" s="6" t="s">
        <v>9</v>
      </c>
      <c r="F7" s="6" t="s">
        <v>9</v>
      </c>
      <c r="G7" s="6" t="s">
        <v>9</v>
      </c>
      <c r="H7" s="6" t="s">
        <v>9</v>
      </c>
      <c r="I7" s="6" t="s">
        <v>9</v>
      </c>
      <c r="J7" s="6" t="s">
        <v>9</v>
      </c>
      <c r="K7" s="6" t="s">
        <v>9</v>
      </c>
      <c r="L7" s="6" t="s">
        <v>9</v>
      </c>
      <c r="M7" s="6" t="s">
        <v>9</v>
      </c>
      <c r="N7" s="6" t="s">
        <v>9</v>
      </c>
      <c r="O7" s="6" t="s">
        <v>9</v>
      </c>
      <c r="P7" s="6" t="s">
        <v>9</v>
      </c>
      <c r="Q7" s="6" t="s">
        <v>9</v>
      </c>
      <c r="R7" s="6" t="s">
        <v>9</v>
      </c>
      <c r="W7" s="494"/>
      <c r="X7" s="494"/>
      <c r="Y7" s="494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8"/>
      <c r="AN7" s="178"/>
      <c r="AO7" s="178"/>
      <c r="AP7" s="178"/>
      <c r="AQ7" s="178"/>
      <c r="AR7" s="178"/>
      <c r="AS7" s="178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</row>
    <row r="8" spans="2:58" ht="14.25" customHeight="1">
      <c r="B8" s="354" t="s">
        <v>296</v>
      </c>
      <c r="C8" s="348"/>
      <c r="D8" s="340"/>
      <c r="E8" s="179">
        <v>5055</v>
      </c>
      <c r="F8" s="179">
        <v>4082</v>
      </c>
      <c r="G8" s="179">
        <v>63</v>
      </c>
      <c r="H8" s="179">
        <v>945</v>
      </c>
      <c r="I8" s="179">
        <v>4300</v>
      </c>
      <c r="J8" s="179">
        <v>3743</v>
      </c>
      <c r="K8" s="179">
        <v>56</v>
      </c>
      <c r="L8" s="179">
        <v>930</v>
      </c>
      <c r="M8" s="179" t="s">
        <v>31</v>
      </c>
      <c r="N8" s="179" t="s">
        <v>31</v>
      </c>
      <c r="O8" s="180" t="s">
        <v>31</v>
      </c>
      <c r="P8" s="180" t="s">
        <v>31</v>
      </c>
      <c r="Q8" s="172">
        <v>2</v>
      </c>
      <c r="R8" s="172">
        <v>1</v>
      </c>
      <c r="S8" s="18"/>
      <c r="W8" s="495"/>
      <c r="X8" s="495"/>
      <c r="Y8" s="181"/>
      <c r="Z8" s="182"/>
      <c r="AA8" s="182"/>
      <c r="AB8" s="182"/>
      <c r="AC8" s="183"/>
      <c r="AD8" s="183"/>
      <c r="AE8" s="183"/>
      <c r="AF8" s="183"/>
      <c r="AG8" s="182"/>
      <c r="AH8" s="182"/>
      <c r="AI8" s="182"/>
      <c r="AJ8" s="183"/>
      <c r="AK8" s="183"/>
      <c r="AL8" s="183"/>
      <c r="AM8" s="183"/>
      <c r="AN8" s="183"/>
      <c r="AO8" s="183"/>
      <c r="AP8" s="183"/>
      <c r="AQ8" s="183"/>
      <c r="AR8" s="183"/>
      <c r="AS8" s="183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</row>
    <row r="9" spans="2:58" ht="14.25" customHeight="1">
      <c r="B9" s="342" t="s">
        <v>297</v>
      </c>
      <c r="C9" s="343"/>
      <c r="D9" s="344"/>
      <c r="E9" s="184">
        <f>SUM(E10:E17)</f>
        <v>4779</v>
      </c>
      <c r="F9" s="184">
        <f aca="true" t="shared" si="0" ref="F9:R9">SUM(F10:F17)</f>
        <v>3997</v>
      </c>
      <c r="G9" s="184">
        <f t="shared" si="0"/>
        <v>73</v>
      </c>
      <c r="H9" s="184">
        <f t="shared" si="0"/>
        <v>936</v>
      </c>
      <c r="I9" s="184">
        <f t="shared" si="0"/>
        <v>4045</v>
      </c>
      <c r="J9" s="184">
        <f t="shared" si="0"/>
        <v>3698</v>
      </c>
      <c r="K9" s="184">
        <f t="shared" si="0"/>
        <v>70</v>
      </c>
      <c r="L9" s="184">
        <f t="shared" si="0"/>
        <v>923</v>
      </c>
      <c r="M9" s="184" t="s">
        <v>332</v>
      </c>
      <c r="N9" s="184" t="s">
        <v>31</v>
      </c>
      <c r="O9" s="184" t="s">
        <v>31</v>
      </c>
      <c r="P9" s="184" t="s">
        <v>31</v>
      </c>
      <c r="Q9" s="184">
        <f>SUM(Q10:Q17)</f>
        <v>2</v>
      </c>
      <c r="R9" s="184">
        <f t="shared" si="0"/>
        <v>2</v>
      </c>
      <c r="S9" s="185"/>
      <c r="W9" s="491"/>
      <c r="X9" s="492"/>
      <c r="Y9" s="186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</row>
    <row r="10" spans="2:58" ht="14.25" customHeight="1">
      <c r="B10" s="3"/>
      <c r="C10" s="37"/>
      <c r="D10" s="4" t="s">
        <v>333</v>
      </c>
      <c r="E10" s="176">
        <f>3968+16</f>
        <v>3984</v>
      </c>
      <c r="F10" s="176">
        <f>3432+13</f>
        <v>3445</v>
      </c>
      <c r="G10" s="176">
        <v>50</v>
      </c>
      <c r="H10" s="176">
        <f>619+5</f>
        <v>624</v>
      </c>
      <c r="I10" s="176">
        <f>3262+14</f>
        <v>3276</v>
      </c>
      <c r="J10" s="176">
        <f>3171+13</f>
        <v>3184</v>
      </c>
      <c r="K10" s="176">
        <v>48</v>
      </c>
      <c r="L10" s="176">
        <f>614+5</f>
        <v>619</v>
      </c>
      <c r="M10" s="172" t="s">
        <v>332</v>
      </c>
      <c r="N10" s="172" t="s">
        <v>31</v>
      </c>
      <c r="O10" s="172" t="s">
        <v>31</v>
      </c>
      <c r="P10" s="172" t="s">
        <v>31</v>
      </c>
      <c r="Q10" s="172">
        <v>1</v>
      </c>
      <c r="R10" s="172">
        <v>2</v>
      </c>
      <c r="W10" s="188"/>
      <c r="X10" s="189"/>
      <c r="Y10" s="188"/>
      <c r="Z10" s="190"/>
      <c r="AA10" s="190"/>
      <c r="AB10" s="190"/>
      <c r="AC10" s="191"/>
      <c r="AD10" s="191"/>
      <c r="AE10" s="191"/>
      <c r="AF10" s="191"/>
      <c r="AG10" s="190"/>
      <c r="AH10" s="190"/>
      <c r="AI10" s="190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</row>
    <row r="11" spans="2:58" ht="14.25" customHeight="1">
      <c r="B11" s="3"/>
      <c r="C11" s="37"/>
      <c r="D11" s="4" t="s">
        <v>334</v>
      </c>
      <c r="E11" s="176">
        <v>38</v>
      </c>
      <c r="F11" s="176">
        <v>33</v>
      </c>
      <c r="G11" s="176">
        <v>3</v>
      </c>
      <c r="H11" s="176">
        <v>30</v>
      </c>
      <c r="I11" s="176">
        <v>36</v>
      </c>
      <c r="J11" s="176">
        <v>25</v>
      </c>
      <c r="K11" s="176">
        <v>2</v>
      </c>
      <c r="L11" s="176">
        <v>25</v>
      </c>
      <c r="M11" s="172" t="s">
        <v>31</v>
      </c>
      <c r="N11" s="172" t="s">
        <v>31</v>
      </c>
      <c r="O11" s="172" t="s">
        <v>31</v>
      </c>
      <c r="P11" s="172" t="s">
        <v>31</v>
      </c>
      <c r="Q11" s="172" t="s">
        <v>332</v>
      </c>
      <c r="R11" s="172" t="s">
        <v>31</v>
      </c>
      <c r="W11" s="188"/>
      <c r="X11" s="189"/>
      <c r="Y11" s="188"/>
      <c r="Z11" s="190"/>
      <c r="AA11" s="190"/>
      <c r="AB11" s="190"/>
      <c r="AC11" s="191"/>
      <c r="AD11" s="191"/>
      <c r="AE11" s="191"/>
      <c r="AF11" s="191"/>
      <c r="AG11" s="190"/>
      <c r="AH11" s="190"/>
      <c r="AI11" s="190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</row>
    <row r="12" spans="2:58" ht="14.25" customHeight="1">
      <c r="B12" s="3"/>
      <c r="C12" s="37"/>
      <c r="D12" s="4" t="s">
        <v>335</v>
      </c>
      <c r="E12" s="176">
        <v>180</v>
      </c>
      <c r="F12" s="176">
        <v>13</v>
      </c>
      <c r="G12" s="176">
        <v>6</v>
      </c>
      <c r="H12" s="176">
        <v>14</v>
      </c>
      <c r="I12" s="176">
        <v>178</v>
      </c>
      <c r="J12" s="176">
        <v>13</v>
      </c>
      <c r="K12" s="176">
        <v>6</v>
      </c>
      <c r="L12" s="176">
        <v>13</v>
      </c>
      <c r="M12" s="172" t="s">
        <v>31</v>
      </c>
      <c r="N12" s="172" t="s">
        <v>31</v>
      </c>
      <c r="O12" s="172" t="s">
        <v>31</v>
      </c>
      <c r="P12" s="172" t="s">
        <v>31</v>
      </c>
      <c r="Q12" s="172" t="s">
        <v>332</v>
      </c>
      <c r="R12" s="172" t="s">
        <v>31</v>
      </c>
      <c r="W12" s="188"/>
      <c r="X12" s="189"/>
      <c r="Y12" s="188"/>
      <c r="Z12" s="190"/>
      <c r="AA12" s="190"/>
      <c r="AB12" s="190"/>
      <c r="AC12" s="191"/>
      <c r="AD12" s="191"/>
      <c r="AE12" s="191"/>
      <c r="AF12" s="191"/>
      <c r="AG12" s="190"/>
      <c r="AH12" s="190"/>
      <c r="AI12" s="190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07"/>
      <c r="AU12" s="107"/>
      <c r="AV12" s="107"/>
      <c r="AW12" s="107"/>
      <c r="AX12" s="107"/>
      <c r="AY12" s="107"/>
      <c r="AZ12" s="107"/>
      <c r="BA12" s="107"/>
      <c r="BB12" s="107"/>
      <c r="BC12" s="107"/>
      <c r="BD12" s="107"/>
      <c r="BE12" s="107"/>
      <c r="BF12" s="107"/>
    </row>
    <row r="13" spans="2:58" ht="14.25" customHeight="1">
      <c r="B13" s="3"/>
      <c r="C13" s="37"/>
      <c r="D13" s="4" t="s">
        <v>336</v>
      </c>
      <c r="E13" s="176">
        <v>342</v>
      </c>
      <c r="F13" s="176">
        <f>171+1</f>
        <v>172</v>
      </c>
      <c r="G13" s="176">
        <v>5</v>
      </c>
      <c r="H13" s="176">
        <v>101</v>
      </c>
      <c r="I13" s="176">
        <v>342</v>
      </c>
      <c r="J13" s="176">
        <f>171+1</f>
        <v>172</v>
      </c>
      <c r="K13" s="176">
        <v>5</v>
      </c>
      <c r="L13" s="176">
        <v>101</v>
      </c>
      <c r="M13" s="172" t="s">
        <v>31</v>
      </c>
      <c r="N13" s="172" t="s">
        <v>31</v>
      </c>
      <c r="O13" s="172" t="s">
        <v>31</v>
      </c>
      <c r="P13" s="172" t="s">
        <v>31</v>
      </c>
      <c r="Q13" s="172">
        <v>1</v>
      </c>
      <c r="R13" s="172" t="s">
        <v>31</v>
      </c>
      <c r="W13" s="188"/>
      <c r="X13" s="189"/>
      <c r="Y13" s="188"/>
      <c r="Z13" s="190"/>
      <c r="AA13" s="190"/>
      <c r="AB13" s="190"/>
      <c r="AC13" s="191"/>
      <c r="AD13" s="191"/>
      <c r="AE13" s="191"/>
      <c r="AF13" s="191"/>
      <c r="AG13" s="190"/>
      <c r="AH13" s="190"/>
      <c r="AI13" s="190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107"/>
      <c r="BE13" s="107"/>
      <c r="BF13" s="107"/>
    </row>
    <row r="14" spans="2:58" ht="14.25" customHeight="1">
      <c r="B14" s="3"/>
      <c r="C14" s="37"/>
      <c r="D14" s="4" t="s">
        <v>337</v>
      </c>
      <c r="E14" s="176" t="s">
        <v>332</v>
      </c>
      <c r="F14" s="176">
        <v>5</v>
      </c>
      <c r="G14" s="176" t="s">
        <v>332</v>
      </c>
      <c r="H14" s="176">
        <v>61</v>
      </c>
      <c r="I14" s="137" t="s">
        <v>332</v>
      </c>
      <c r="J14" s="176">
        <v>3</v>
      </c>
      <c r="K14" s="176" t="s">
        <v>332</v>
      </c>
      <c r="L14" s="176">
        <v>61</v>
      </c>
      <c r="M14" s="172" t="s">
        <v>31</v>
      </c>
      <c r="N14" s="172" t="s">
        <v>31</v>
      </c>
      <c r="O14" s="172" t="s">
        <v>31</v>
      </c>
      <c r="P14" s="172" t="s">
        <v>31</v>
      </c>
      <c r="Q14" s="172" t="s">
        <v>31</v>
      </c>
      <c r="R14" s="172" t="s">
        <v>31</v>
      </c>
      <c r="V14" s="192"/>
      <c r="W14" s="107"/>
      <c r="X14" s="189"/>
      <c r="Y14" s="188"/>
      <c r="Z14" s="190"/>
      <c r="AA14" s="190"/>
      <c r="AB14" s="190"/>
      <c r="AC14" s="191"/>
      <c r="AD14" s="191"/>
      <c r="AE14" s="191"/>
      <c r="AF14" s="191"/>
      <c r="AG14" s="190"/>
      <c r="AH14" s="190"/>
      <c r="AI14" s="190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</row>
    <row r="15" spans="2:58" ht="14.25" customHeight="1">
      <c r="B15" s="3"/>
      <c r="C15" s="37"/>
      <c r="D15" s="4" t="s">
        <v>338</v>
      </c>
      <c r="E15" s="176" t="s">
        <v>332</v>
      </c>
      <c r="F15" s="176">
        <v>3</v>
      </c>
      <c r="G15" s="176" t="s">
        <v>332</v>
      </c>
      <c r="H15" s="176">
        <v>1</v>
      </c>
      <c r="I15" s="137" t="s">
        <v>332</v>
      </c>
      <c r="J15" s="176">
        <v>3</v>
      </c>
      <c r="K15" s="176" t="s">
        <v>332</v>
      </c>
      <c r="L15" s="176">
        <v>1</v>
      </c>
      <c r="M15" s="172" t="s">
        <v>31</v>
      </c>
      <c r="N15" s="172" t="s">
        <v>31</v>
      </c>
      <c r="O15" s="172" t="s">
        <v>31</v>
      </c>
      <c r="P15" s="172" t="s">
        <v>31</v>
      </c>
      <c r="Q15" s="172" t="s">
        <v>31</v>
      </c>
      <c r="R15" s="172" t="s">
        <v>31</v>
      </c>
      <c r="V15" s="192"/>
      <c r="W15" s="107"/>
      <c r="X15" s="189"/>
      <c r="Y15" s="188"/>
      <c r="Z15" s="190"/>
      <c r="AA15" s="190"/>
      <c r="AB15" s="190"/>
      <c r="AC15" s="191"/>
      <c r="AD15" s="191"/>
      <c r="AE15" s="191"/>
      <c r="AF15" s="191"/>
      <c r="AG15" s="190"/>
      <c r="AH15" s="190"/>
      <c r="AI15" s="190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</row>
    <row r="16" spans="2:45" ht="14.25" customHeight="1">
      <c r="B16" s="3"/>
      <c r="C16" s="37"/>
      <c r="D16" s="4" t="s">
        <v>187</v>
      </c>
      <c r="E16" s="176">
        <v>111</v>
      </c>
      <c r="F16" s="176">
        <v>188</v>
      </c>
      <c r="G16" s="176">
        <v>2</v>
      </c>
      <c r="H16" s="176">
        <v>28</v>
      </c>
      <c r="I16" s="137">
        <v>98</v>
      </c>
      <c r="J16" s="176">
        <v>167</v>
      </c>
      <c r="K16" s="176">
        <v>2</v>
      </c>
      <c r="L16" s="176">
        <v>27</v>
      </c>
      <c r="M16" s="172" t="s">
        <v>31</v>
      </c>
      <c r="N16" s="172" t="s">
        <v>31</v>
      </c>
      <c r="O16" s="172" t="s">
        <v>31</v>
      </c>
      <c r="P16" s="172" t="s">
        <v>31</v>
      </c>
      <c r="Q16" s="172" t="s">
        <v>31</v>
      </c>
      <c r="R16" s="172" t="s">
        <v>31</v>
      </c>
      <c r="S16" s="18"/>
      <c r="W16" s="188"/>
      <c r="X16" s="189"/>
      <c r="Y16" s="188"/>
      <c r="Z16" s="190"/>
      <c r="AA16" s="190"/>
      <c r="AB16" s="190"/>
      <c r="AC16" s="191"/>
      <c r="AD16" s="191"/>
      <c r="AE16" s="191"/>
      <c r="AF16" s="191"/>
      <c r="AG16" s="190"/>
      <c r="AH16" s="190"/>
      <c r="AI16" s="190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</row>
    <row r="17" spans="2:45" ht="14.25" customHeight="1">
      <c r="B17" s="3"/>
      <c r="C17" s="37"/>
      <c r="D17" s="4" t="s">
        <v>339</v>
      </c>
      <c r="E17" s="176">
        <v>124</v>
      </c>
      <c r="F17" s="176">
        <v>138</v>
      </c>
      <c r="G17" s="176">
        <v>7</v>
      </c>
      <c r="H17" s="176">
        <v>77</v>
      </c>
      <c r="I17" s="176">
        <v>115</v>
      </c>
      <c r="J17" s="176">
        <v>131</v>
      </c>
      <c r="K17" s="176">
        <v>7</v>
      </c>
      <c r="L17" s="176">
        <v>76</v>
      </c>
      <c r="M17" s="172" t="s">
        <v>31</v>
      </c>
      <c r="N17" s="172" t="s">
        <v>31</v>
      </c>
      <c r="O17" s="172" t="s">
        <v>31</v>
      </c>
      <c r="P17" s="172" t="s">
        <v>31</v>
      </c>
      <c r="Q17" s="172" t="s">
        <v>31</v>
      </c>
      <c r="R17" s="172" t="s">
        <v>340</v>
      </c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</row>
    <row r="19" ht="12">
      <c r="B19" s="18" t="s">
        <v>69</v>
      </c>
    </row>
    <row r="20" spans="2:11" ht="13.5">
      <c r="B20" s="18" t="s">
        <v>341</v>
      </c>
      <c r="C20" s="193"/>
      <c r="D20" s="193"/>
      <c r="E20" s="193"/>
      <c r="F20" s="193"/>
      <c r="G20" s="49"/>
      <c r="H20" s="49"/>
      <c r="I20" s="49"/>
      <c r="J20" s="49"/>
      <c r="K20" s="49"/>
    </row>
    <row r="22" spans="5:18" ht="12"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</row>
  </sheetData>
  <sheetProtection/>
  <mergeCells count="29">
    <mergeCell ref="B3:D6"/>
    <mergeCell ref="E3:H3"/>
    <mergeCell ref="I3:R3"/>
    <mergeCell ref="E4:F5"/>
    <mergeCell ref="G4:H5"/>
    <mergeCell ref="I4:J5"/>
    <mergeCell ref="K4:L5"/>
    <mergeCell ref="M4:N5"/>
    <mergeCell ref="O4:P5"/>
    <mergeCell ref="Q4:R5"/>
    <mergeCell ref="Z4:AF4"/>
    <mergeCell ref="AG4:AS4"/>
    <mergeCell ref="Z5:AB6"/>
    <mergeCell ref="AC5:AD6"/>
    <mergeCell ref="AE5:AF6"/>
    <mergeCell ref="AG5:AI6"/>
    <mergeCell ref="AJ5:AK6"/>
    <mergeCell ref="AL5:AM6"/>
    <mergeCell ref="AN5:AO5"/>
    <mergeCell ref="B9:D9"/>
    <mergeCell ref="W9:X9"/>
    <mergeCell ref="AP5:AQ5"/>
    <mergeCell ref="AR5:AS5"/>
    <mergeCell ref="AN6:AO6"/>
    <mergeCell ref="AP6:AQ6"/>
    <mergeCell ref="AR6:AS6"/>
    <mergeCell ref="B8:D8"/>
    <mergeCell ref="W8:X8"/>
    <mergeCell ref="W4:Y7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1:N42"/>
  <sheetViews>
    <sheetView zoomScalePageLayoutView="0" workbookViewId="0" topLeftCell="A1">
      <selection activeCell="I41" sqref="I41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26.375" style="1" customWidth="1"/>
    <col min="4" max="11" width="7.625" style="1" customWidth="1"/>
    <col min="12" max="14" width="7.375" style="1" customWidth="1"/>
    <col min="15" max="16384" width="9.00390625" style="1" customWidth="1"/>
  </cols>
  <sheetData>
    <row r="1" spans="2:5" ht="14.25" customHeight="1">
      <c r="B1" s="2" t="s">
        <v>309</v>
      </c>
      <c r="C1" s="41"/>
      <c r="D1" s="41"/>
      <c r="E1" s="41"/>
    </row>
    <row r="2" spans="2:12" ht="12" customHeight="1">
      <c r="B2" s="157" t="s">
        <v>342</v>
      </c>
      <c r="C2" s="171"/>
      <c r="D2" s="72"/>
      <c r="E2" s="72"/>
      <c r="F2" s="72"/>
      <c r="G2" s="72"/>
      <c r="H2" s="72"/>
      <c r="I2" s="72"/>
      <c r="J2" s="72"/>
      <c r="K2" s="72"/>
      <c r="L2" s="72"/>
    </row>
    <row r="3" spans="2:12" ht="12" customHeight="1">
      <c r="B3" s="500" t="s">
        <v>343</v>
      </c>
      <c r="C3" s="501"/>
      <c r="D3" s="14" t="s">
        <v>25</v>
      </c>
      <c r="E3" s="14" t="s">
        <v>344</v>
      </c>
      <c r="F3" s="14" t="s">
        <v>222</v>
      </c>
      <c r="G3" s="14" t="s">
        <v>345</v>
      </c>
      <c r="H3" s="14" t="s">
        <v>238</v>
      </c>
      <c r="I3" s="14" t="s">
        <v>346</v>
      </c>
      <c r="J3" s="14" t="s">
        <v>347</v>
      </c>
      <c r="K3" s="14" t="s">
        <v>187</v>
      </c>
      <c r="L3" s="14" t="s">
        <v>348</v>
      </c>
    </row>
    <row r="4" spans="2:12" ht="12" customHeight="1">
      <c r="B4" s="158"/>
      <c r="C4" s="159"/>
      <c r="D4" s="6" t="s">
        <v>9</v>
      </c>
      <c r="E4" s="6" t="s">
        <v>9</v>
      </c>
      <c r="F4" s="6" t="s">
        <v>9</v>
      </c>
      <c r="G4" s="6" t="s">
        <v>9</v>
      </c>
      <c r="H4" s="6" t="s">
        <v>9</v>
      </c>
      <c r="I4" s="6" t="s">
        <v>9</v>
      </c>
      <c r="J4" s="6" t="s">
        <v>349</v>
      </c>
      <c r="K4" s="6" t="s">
        <v>9</v>
      </c>
      <c r="L4" s="6" t="s">
        <v>9</v>
      </c>
    </row>
    <row r="5" spans="2:12" ht="12" customHeight="1">
      <c r="B5" s="354" t="s">
        <v>296</v>
      </c>
      <c r="C5" s="340"/>
      <c r="D5" s="134">
        <v>3158</v>
      </c>
      <c r="E5" s="134">
        <v>874</v>
      </c>
      <c r="F5" s="134">
        <v>372</v>
      </c>
      <c r="G5" s="134">
        <v>977</v>
      </c>
      <c r="H5" s="134">
        <v>591</v>
      </c>
      <c r="I5" s="134">
        <v>14</v>
      </c>
      <c r="J5" s="134">
        <v>16</v>
      </c>
      <c r="K5" s="134">
        <v>25</v>
      </c>
      <c r="L5" s="134">
        <v>289</v>
      </c>
    </row>
    <row r="6" spans="2:13" ht="12" customHeight="1">
      <c r="B6" s="342" t="s">
        <v>297</v>
      </c>
      <c r="C6" s="344"/>
      <c r="D6" s="67">
        <f>SUM(D7:D26)</f>
        <v>3150</v>
      </c>
      <c r="E6" s="67">
        <v>847</v>
      </c>
      <c r="F6" s="67">
        <f aca="true" t="shared" si="0" ref="F6:L6">SUM(F7:F26)</f>
        <v>340</v>
      </c>
      <c r="G6" s="67">
        <f t="shared" si="0"/>
        <v>983</v>
      </c>
      <c r="H6" s="67">
        <f t="shared" si="0"/>
        <v>592</v>
      </c>
      <c r="I6" s="67">
        <f t="shared" si="0"/>
        <v>18</v>
      </c>
      <c r="J6" s="67">
        <f t="shared" si="0"/>
        <v>20</v>
      </c>
      <c r="K6" s="67">
        <f t="shared" si="0"/>
        <v>29</v>
      </c>
      <c r="L6" s="67">
        <f t="shared" si="0"/>
        <v>321</v>
      </c>
      <c r="M6" s="48"/>
    </row>
    <row r="7" spans="2:13" ht="12" customHeight="1">
      <c r="B7" s="35"/>
      <c r="C7" s="4" t="s">
        <v>350</v>
      </c>
      <c r="D7" s="194">
        <v>29</v>
      </c>
      <c r="E7" s="137">
        <v>12</v>
      </c>
      <c r="F7" s="137">
        <v>12</v>
      </c>
      <c r="G7" s="137">
        <v>4</v>
      </c>
      <c r="H7" s="137" t="s">
        <v>28</v>
      </c>
      <c r="I7" s="137" t="s">
        <v>28</v>
      </c>
      <c r="J7" s="137" t="s">
        <v>28</v>
      </c>
      <c r="K7" s="137" t="s">
        <v>28</v>
      </c>
      <c r="L7" s="137">
        <v>1</v>
      </c>
      <c r="M7" s="48"/>
    </row>
    <row r="8" spans="2:13" ht="12" customHeight="1">
      <c r="B8" s="35"/>
      <c r="C8" s="4" t="s">
        <v>351</v>
      </c>
      <c r="D8" s="137" t="s">
        <v>28</v>
      </c>
      <c r="E8" s="137" t="s">
        <v>28</v>
      </c>
      <c r="F8" s="137" t="s">
        <v>28</v>
      </c>
      <c r="G8" s="137" t="s">
        <v>28</v>
      </c>
      <c r="H8" s="137" t="s">
        <v>28</v>
      </c>
      <c r="I8" s="137" t="s">
        <v>28</v>
      </c>
      <c r="J8" s="137" t="s">
        <v>28</v>
      </c>
      <c r="K8" s="137" t="s">
        <v>28</v>
      </c>
      <c r="L8" s="137" t="s">
        <v>28</v>
      </c>
      <c r="M8" s="48"/>
    </row>
    <row r="9" spans="2:13" ht="12" customHeight="1">
      <c r="B9" s="35"/>
      <c r="C9" s="4" t="s">
        <v>352</v>
      </c>
      <c r="D9" s="194" t="s">
        <v>28</v>
      </c>
      <c r="E9" s="137" t="s">
        <v>28</v>
      </c>
      <c r="F9" s="137" t="s">
        <v>28</v>
      </c>
      <c r="G9" s="137" t="s">
        <v>28</v>
      </c>
      <c r="H9" s="137" t="s">
        <v>28</v>
      </c>
      <c r="I9" s="137" t="s">
        <v>28</v>
      </c>
      <c r="J9" s="137" t="s">
        <v>28</v>
      </c>
      <c r="K9" s="137" t="s">
        <v>28</v>
      </c>
      <c r="L9" s="137" t="s">
        <v>28</v>
      </c>
      <c r="M9" s="48"/>
    </row>
    <row r="10" spans="2:13" ht="12" customHeight="1">
      <c r="B10" s="35"/>
      <c r="C10" s="4" t="s">
        <v>353</v>
      </c>
      <c r="D10" s="195">
        <v>297</v>
      </c>
      <c r="E10" s="195">
        <v>80</v>
      </c>
      <c r="F10" s="195">
        <v>28</v>
      </c>
      <c r="G10" s="195">
        <v>154</v>
      </c>
      <c r="H10" s="195">
        <v>15</v>
      </c>
      <c r="I10" s="195">
        <v>1</v>
      </c>
      <c r="J10" s="180" t="s">
        <v>28</v>
      </c>
      <c r="K10" s="195">
        <v>1</v>
      </c>
      <c r="L10" s="195">
        <v>18</v>
      </c>
      <c r="M10" s="48"/>
    </row>
    <row r="11" spans="2:13" ht="12" customHeight="1">
      <c r="B11" s="35"/>
      <c r="C11" s="4" t="s">
        <v>354</v>
      </c>
      <c r="D11" s="195">
        <v>1522</v>
      </c>
      <c r="E11" s="180">
        <v>329</v>
      </c>
      <c r="F11" s="180">
        <v>136</v>
      </c>
      <c r="G11" s="180">
        <v>642</v>
      </c>
      <c r="H11" s="180">
        <v>272</v>
      </c>
      <c r="I11" s="180">
        <v>3</v>
      </c>
      <c r="J11" s="180" t="s">
        <v>28</v>
      </c>
      <c r="K11" s="180">
        <v>11</v>
      </c>
      <c r="L11" s="180">
        <v>129</v>
      </c>
      <c r="M11" s="48"/>
    </row>
    <row r="12" spans="2:13" ht="12" customHeight="1">
      <c r="B12" s="35"/>
      <c r="C12" s="4" t="s">
        <v>355</v>
      </c>
      <c r="D12" s="195">
        <v>32</v>
      </c>
      <c r="E12" s="180">
        <v>10</v>
      </c>
      <c r="F12" s="180">
        <v>1</v>
      </c>
      <c r="G12" s="180">
        <v>15</v>
      </c>
      <c r="H12" s="180">
        <v>5</v>
      </c>
      <c r="I12" s="180" t="s">
        <v>28</v>
      </c>
      <c r="J12" s="180" t="s">
        <v>28</v>
      </c>
      <c r="K12" s="180" t="s">
        <v>28</v>
      </c>
      <c r="L12" s="180">
        <v>1</v>
      </c>
      <c r="M12" s="48"/>
    </row>
    <row r="13" spans="2:13" ht="12" customHeight="1">
      <c r="B13" s="35"/>
      <c r="C13" s="4" t="s">
        <v>356</v>
      </c>
      <c r="D13" s="195">
        <v>11</v>
      </c>
      <c r="E13" s="180">
        <v>2</v>
      </c>
      <c r="F13" s="180">
        <v>2</v>
      </c>
      <c r="G13" s="180">
        <v>2</v>
      </c>
      <c r="H13" s="180">
        <v>5</v>
      </c>
      <c r="I13" s="180" t="s">
        <v>28</v>
      </c>
      <c r="J13" s="180" t="s">
        <v>28</v>
      </c>
      <c r="K13" s="180" t="s">
        <v>28</v>
      </c>
      <c r="L13" s="180" t="s">
        <v>28</v>
      </c>
      <c r="M13" s="48"/>
    </row>
    <row r="14" spans="2:13" ht="12" customHeight="1">
      <c r="B14" s="35"/>
      <c r="C14" s="4" t="s">
        <v>357</v>
      </c>
      <c r="D14" s="195">
        <v>112</v>
      </c>
      <c r="E14" s="180">
        <v>32</v>
      </c>
      <c r="F14" s="180">
        <v>12</v>
      </c>
      <c r="G14" s="180">
        <v>22</v>
      </c>
      <c r="H14" s="180">
        <v>31</v>
      </c>
      <c r="I14" s="180">
        <v>1</v>
      </c>
      <c r="J14" s="180" t="s">
        <v>28</v>
      </c>
      <c r="K14" s="180">
        <v>1</v>
      </c>
      <c r="L14" s="180">
        <v>13</v>
      </c>
      <c r="M14" s="48"/>
    </row>
    <row r="15" spans="2:13" ht="12" customHeight="1">
      <c r="B15" s="35"/>
      <c r="C15" s="4" t="s">
        <v>358</v>
      </c>
      <c r="D15" s="195">
        <v>271</v>
      </c>
      <c r="E15" s="180">
        <v>54</v>
      </c>
      <c r="F15" s="180">
        <v>34</v>
      </c>
      <c r="G15" s="180">
        <v>41</v>
      </c>
      <c r="H15" s="180">
        <v>93</v>
      </c>
      <c r="I15" s="180">
        <v>3</v>
      </c>
      <c r="J15" s="180" t="s">
        <v>28</v>
      </c>
      <c r="K15" s="180">
        <v>3</v>
      </c>
      <c r="L15" s="180">
        <v>43</v>
      </c>
      <c r="M15" s="48"/>
    </row>
    <row r="16" spans="2:13" ht="12" customHeight="1">
      <c r="B16" s="35"/>
      <c r="C16" s="4" t="s">
        <v>359</v>
      </c>
      <c r="D16" s="195">
        <v>23</v>
      </c>
      <c r="E16" s="180">
        <v>6</v>
      </c>
      <c r="F16" s="180">
        <v>1</v>
      </c>
      <c r="G16" s="180" t="s">
        <v>28</v>
      </c>
      <c r="H16" s="180">
        <v>16</v>
      </c>
      <c r="I16" s="180" t="s">
        <v>28</v>
      </c>
      <c r="J16" s="180" t="s">
        <v>28</v>
      </c>
      <c r="K16" s="180" t="s">
        <v>28</v>
      </c>
      <c r="L16" s="180" t="s">
        <v>28</v>
      </c>
      <c r="M16" s="48"/>
    </row>
    <row r="17" spans="2:13" ht="12" customHeight="1">
      <c r="B17" s="35"/>
      <c r="C17" s="4" t="s">
        <v>360</v>
      </c>
      <c r="D17" s="195">
        <v>14</v>
      </c>
      <c r="E17" s="180" t="s">
        <v>28</v>
      </c>
      <c r="F17" s="180" t="s">
        <v>28</v>
      </c>
      <c r="G17" s="180">
        <v>10</v>
      </c>
      <c r="H17" s="180">
        <v>3</v>
      </c>
      <c r="I17" s="180" t="s">
        <v>28</v>
      </c>
      <c r="J17" s="180" t="s">
        <v>28</v>
      </c>
      <c r="K17" s="180" t="s">
        <v>28</v>
      </c>
      <c r="L17" s="180">
        <v>1</v>
      </c>
      <c r="M17" s="48"/>
    </row>
    <row r="18" spans="2:13" ht="12" customHeight="1">
      <c r="B18" s="35"/>
      <c r="C18" s="4" t="s">
        <v>361</v>
      </c>
      <c r="D18" s="195">
        <v>19</v>
      </c>
      <c r="E18" s="180">
        <v>3</v>
      </c>
      <c r="F18" s="180">
        <v>4</v>
      </c>
      <c r="G18" s="180">
        <v>7</v>
      </c>
      <c r="H18" s="180">
        <v>3</v>
      </c>
      <c r="I18" s="180" t="s">
        <v>28</v>
      </c>
      <c r="J18" s="180" t="s">
        <v>28</v>
      </c>
      <c r="K18" s="180" t="s">
        <v>28</v>
      </c>
      <c r="L18" s="180">
        <v>2</v>
      </c>
      <c r="M18" s="48"/>
    </row>
    <row r="19" spans="2:13" ht="12" customHeight="1">
      <c r="B19" s="35"/>
      <c r="C19" s="4" t="s">
        <v>362</v>
      </c>
      <c r="D19" s="195">
        <v>148</v>
      </c>
      <c r="E19" s="180">
        <v>44</v>
      </c>
      <c r="F19" s="180">
        <v>32</v>
      </c>
      <c r="G19" s="180">
        <v>13</v>
      </c>
      <c r="H19" s="180">
        <v>26</v>
      </c>
      <c r="I19" s="180">
        <v>6</v>
      </c>
      <c r="J19" s="180" t="s">
        <v>28</v>
      </c>
      <c r="K19" s="180">
        <v>3</v>
      </c>
      <c r="L19" s="180">
        <v>24</v>
      </c>
      <c r="M19" s="48"/>
    </row>
    <row r="20" spans="2:13" ht="12" customHeight="1">
      <c r="B20" s="35"/>
      <c r="C20" s="4" t="s">
        <v>363</v>
      </c>
      <c r="D20" s="195">
        <v>128</v>
      </c>
      <c r="E20" s="180">
        <v>60</v>
      </c>
      <c r="F20" s="180">
        <v>16</v>
      </c>
      <c r="G20" s="180">
        <v>8</v>
      </c>
      <c r="H20" s="180">
        <v>15</v>
      </c>
      <c r="I20" s="180" t="s">
        <v>28</v>
      </c>
      <c r="J20" s="180" t="s">
        <v>28</v>
      </c>
      <c r="K20" s="180" t="s">
        <v>28</v>
      </c>
      <c r="L20" s="180">
        <v>29</v>
      </c>
      <c r="M20" s="48"/>
    </row>
    <row r="21" spans="2:13" ht="12" customHeight="1">
      <c r="B21" s="35"/>
      <c r="C21" s="4" t="s">
        <v>364</v>
      </c>
      <c r="D21" s="195">
        <v>10</v>
      </c>
      <c r="E21" s="180">
        <v>2</v>
      </c>
      <c r="F21" s="180">
        <v>2</v>
      </c>
      <c r="G21" s="180" t="s">
        <v>28</v>
      </c>
      <c r="H21" s="180">
        <v>5</v>
      </c>
      <c r="I21" s="180" t="s">
        <v>28</v>
      </c>
      <c r="J21" s="180" t="s">
        <v>28</v>
      </c>
      <c r="K21" s="180" t="s">
        <v>28</v>
      </c>
      <c r="L21" s="180">
        <v>1</v>
      </c>
      <c r="M21" s="48"/>
    </row>
    <row r="22" spans="2:13" ht="12" customHeight="1">
      <c r="B22" s="35"/>
      <c r="C22" s="4" t="s">
        <v>365</v>
      </c>
      <c r="D22" s="195">
        <v>259</v>
      </c>
      <c r="E22" s="180">
        <v>118</v>
      </c>
      <c r="F22" s="180">
        <v>33</v>
      </c>
      <c r="G22" s="180">
        <v>6</v>
      </c>
      <c r="H22" s="180">
        <v>39</v>
      </c>
      <c r="I22" s="180">
        <v>2</v>
      </c>
      <c r="J22" s="180">
        <v>19</v>
      </c>
      <c r="K22" s="180">
        <v>4</v>
      </c>
      <c r="L22" s="180">
        <v>38</v>
      </c>
      <c r="M22" s="48"/>
    </row>
    <row r="23" spans="2:13" ht="12" customHeight="1">
      <c r="B23" s="35"/>
      <c r="C23" s="4" t="s">
        <v>366</v>
      </c>
      <c r="D23" s="195">
        <v>56</v>
      </c>
      <c r="E23" s="180">
        <v>10</v>
      </c>
      <c r="F23" s="180">
        <v>7</v>
      </c>
      <c r="G23" s="180">
        <v>2</v>
      </c>
      <c r="H23" s="180">
        <v>27</v>
      </c>
      <c r="I23" s="180">
        <v>1</v>
      </c>
      <c r="J23" s="180" t="s">
        <v>28</v>
      </c>
      <c r="K23" s="180">
        <v>1</v>
      </c>
      <c r="L23" s="180">
        <v>8</v>
      </c>
      <c r="M23" s="48"/>
    </row>
    <row r="24" spans="2:14" ht="12" customHeight="1">
      <c r="B24" s="35"/>
      <c r="C24" s="196" t="s">
        <v>367</v>
      </c>
      <c r="D24" s="195">
        <v>75</v>
      </c>
      <c r="E24" s="180">
        <v>19</v>
      </c>
      <c r="F24" s="180">
        <v>7</v>
      </c>
      <c r="G24" s="180">
        <v>24</v>
      </c>
      <c r="H24" s="180">
        <v>14</v>
      </c>
      <c r="I24" s="180">
        <v>1</v>
      </c>
      <c r="J24" s="180" t="s">
        <v>28</v>
      </c>
      <c r="K24" s="180">
        <v>1</v>
      </c>
      <c r="L24" s="180">
        <v>9</v>
      </c>
      <c r="M24" s="48"/>
      <c r="N24" s="72"/>
    </row>
    <row r="25" spans="2:13" ht="12" customHeight="1">
      <c r="B25" s="35"/>
      <c r="C25" s="196" t="s">
        <v>368</v>
      </c>
      <c r="D25" s="195">
        <v>133</v>
      </c>
      <c r="E25" s="180">
        <v>65</v>
      </c>
      <c r="F25" s="180">
        <v>9</v>
      </c>
      <c r="G25" s="180">
        <v>27</v>
      </c>
      <c r="H25" s="180">
        <v>23</v>
      </c>
      <c r="I25" s="180" t="s">
        <v>28</v>
      </c>
      <c r="J25" s="180">
        <v>1</v>
      </c>
      <c r="K25" s="180">
        <v>4</v>
      </c>
      <c r="L25" s="180">
        <v>4</v>
      </c>
      <c r="M25" s="48"/>
    </row>
    <row r="26" spans="2:13" ht="12" customHeight="1">
      <c r="B26" s="35"/>
      <c r="C26" s="4" t="s">
        <v>369</v>
      </c>
      <c r="D26" s="195">
        <v>11</v>
      </c>
      <c r="E26" s="180">
        <v>1</v>
      </c>
      <c r="F26" s="180">
        <v>4</v>
      </c>
      <c r="G26" s="180">
        <v>6</v>
      </c>
      <c r="H26" s="180" t="s">
        <v>28</v>
      </c>
      <c r="I26" s="180" t="s">
        <v>28</v>
      </c>
      <c r="J26" s="180" t="s">
        <v>28</v>
      </c>
      <c r="K26" s="180" t="s">
        <v>28</v>
      </c>
      <c r="L26" s="180" t="s">
        <v>28</v>
      </c>
      <c r="M26" s="48"/>
    </row>
    <row r="27" spans="4:12" ht="12" customHeight="1">
      <c r="D27" s="48"/>
      <c r="E27" s="48"/>
      <c r="F27" s="48"/>
      <c r="G27" s="48"/>
      <c r="H27" s="48"/>
      <c r="I27" s="48"/>
      <c r="J27" s="48"/>
      <c r="K27" s="197"/>
      <c r="L27" s="48"/>
    </row>
    <row r="28" spans="2:11" ht="12" customHeight="1">
      <c r="B28" s="18" t="s">
        <v>69</v>
      </c>
      <c r="K28" s="198"/>
    </row>
    <row r="29" spans="2:11" ht="12" customHeight="1">
      <c r="B29" s="502" t="s">
        <v>370</v>
      </c>
      <c r="C29" s="502"/>
      <c r="D29" s="502"/>
      <c r="E29" s="502"/>
      <c r="F29" s="502"/>
      <c r="G29" s="502"/>
      <c r="H29" s="502"/>
      <c r="I29" s="502"/>
      <c r="J29" s="502"/>
      <c r="K29" s="198"/>
    </row>
    <row r="30" spans="2:11" ht="12" customHeight="1">
      <c r="B30" s="502" t="s">
        <v>371</v>
      </c>
      <c r="C30" s="502"/>
      <c r="D30" s="502"/>
      <c r="E30" s="502"/>
      <c r="F30" s="502"/>
      <c r="G30" s="502"/>
      <c r="H30" s="502"/>
      <c r="I30" s="502"/>
      <c r="J30" s="502"/>
      <c r="K30" s="198"/>
    </row>
    <row r="31" spans="3:11" ht="10.5" customHeight="1">
      <c r="C31" s="199"/>
      <c r="D31" s="200"/>
      <c r="E31" s="49"/>
      <c r="F31" s="49"/>
      <c r="G31" s="201"/>
      <c r="K31" s="198"/>
    </row>
    <row r="32" spans="4:12" ht="12">
      <c r="D32" s="72"/>
      <c r="E32" s="72"/>
      <c r="F32" s="72"/>
      <c r="G32" s="72"/>
      <c r="H32" s="72"/>
      <c r="I32" s="72"/>
      <c r="J32" s="72"/>
      <c r="K32" s="72"/>
      <c r="L32" s="72"/>
    </row>
    <row r="33" spans="4:13" ht="12">
      <c r="D33" s="72"/>
      <c r="E33" s="72"/>
      <c r="F33" s="72"/>
      <c r="G33" s="72"/>
      <c r="H33" s="72"/>
      <c r="I33" s="72"/>
      <c r="J33" s="72"/>
      <c r="K33" s="72"/>
      <c r="L33" s="72"/>
      <c r="M33" s="72"/>
    </row>
    <row r="34" ht="13.5">
      <c r="K34" s="198"/>
    </row>
    <row r="35" ht="13.5">
      <c r="K35" s="198"/>
    </row>
    <row r="36" ht="13.5">
      <c r="K36" s="198"/>
    </row>
    <row r="37" spans="4:11" ht="13.5">
      <c r="D37" s="18"/>
      <c r="K37" s="198"/>
    </row>
    <row r="38" ht="13.5">
      <c r="K38" s="198"/>
    </row>
    <row r="39" ht="13.5">
      <c r="K39" s="198"/>
    </row>
    <row r="40" ht="13.5">
      <c r="K40" s="198"/>
    </row>
    <row r="41" ht="13.5">
      <c r="K41" s="198"/>
    </row>
    <row r="42" ht="13.5">
      <c r="K42" s="198"/>
    </row>
  </sheetData>
  <sheetProtection/>
  <mergeCells count="5">
    <mergeCell ref="B3:C3"/>
    <mergeCell ref="B5:C5"/>
    <mergeCell ref="B6:C6"/>
    <mergeCell ref="B29:J29"/>
    <mergeCell ref="B30:J30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1:M35"/>
  <sheetViews>
    <sheetView zoomScalePageLayoutView="0" workbookViewId="0" topLeftCell="A1">
      <selection activeCell="H38" sqref="H38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28.125" style="1" customWidth="1"/>
    <col min="4" max="12" width="7.625" style="1" customWidth="1"/>
    <col min="13" max="16384" width="9.00390625" style="1" customWidth="1"/>
  </cols>
  <sheetData>
    <row r="1" spans="2:5" ht="14.25">
      <c r="B1" s="2" t="s">
        <v>309</v>
      </c>
      <c r="C1" s="41"/>
      <c r="D1" s="41"/>
      <c r="E1" s="41"/>
    </row>
    <row r="2" spans="2:3" ht="13.5">
      <c r="B2" s="157" t="s">
        <v>372</v>
      </c>
      <c r="C2" s="171"/>
    </row>
    <row r="3" spans="2:12" ht="12">
      <c r="B3" s="349" t="s">
        <v>0</v>
      </c>
      <c r="C3" s="349"/>
      <c r="D3" s="14" t="s">
        <v>25</v>
      </c>
      <c r="E3" s="14" t="s">
        <v>344</v>
      </c>
      <c r="F3" s="14" t="s">
        <v>222</v>
      </c>
      <c r="G3" s="14" t="s">
        <v>345</v>
      </c>
      <c r="H3" s="14" t="s">
        <v>238</v>
      </c>
      <c r="I3" s="14" t="s">
        <v>346</v>
      </c>
      <c r="J3" s="14" t="s">
        <v>347</v>
      </c>
      <c r="K3" s="14" t="s">
        <v>187</v>
      </c>
      <c r="L3" s="14" t="s">
        <v>348</v>
      </c>
    </row>
    <row r="4" spans="2:12" ht="13.5" customHeight="1">
      <c r="B4" s="158"/>
      <c r="C4" s="159"/>
      <c r="D4" s="6" t="s">
        <v>9</v>
      </c>
      <c r="E4" s="6" t="s">
        <v>9</v>
      </c>
      <c r="F4" s="6" t="s">
        <v>9</v>
      </c>
      <c r="G4" s="6" t="s">
        <v>9</v>
      </c>
      <c r="H4" s="6" t="s">
        <v>9</v>
      </c>
      <c r="I4" s="6" t="s">
        <v>9</v>
      </c>
      <c r="J4" s="6" t="s">
        <v>9</v>
      </c>
      <c r="K4" s="6" t="s">
        <v>9</v>
      </c>
      <c r="L4" s="6" t="s">
        <v>9</v>
      </c>
    </row>
    <row r="5" spans="2:13" ht="12" customHeight="1">
      <c r="B5" s="354" t="s">
        <v>296</v>
      </c>
      <c r="C5" s="340"/>
      <c r="D5" s="202">
        <v>3158</v>
      </c>
      <c r="E5" s="202">
        <v>874</v>
      </c>
      <c r="F5" s="202">
        <v>372</v>
      </c>
      <c r="G5" s="202">
        <v>977</v>
      </c>
      <c r="H5" s="202">
        <v>591</v>
      </c>
      <c r="I5" s="202">
        <v>14</v>
      </c>
      <c r="J5" s="202">
        <v>16</v>
      </c>
      <c r="K5" s="202">
        <v>25</v>
      </c>
      <c r="L5" s="202">
        <v>289</v>
      </c>
      <c r="M5" s="48"/>
    </row>
    <row r="6" spans="2:13" ht="12" customHeight="1">
      <c r="B6" s="342" t="s">
        <v>297</v>
      </c>
      <c r="C6" s="344"/>
      <c r="D6" s="203">
        <f>SUM(D7:D22)</f>
        <v>3150</v>
      </c>
      <c r="E6" s="203">
        <f aca="true" t="shared" si="0" ref="E6:L6">SUM(E7:E22)</f>
        <v>847</v>
      </c>
      <c r="F6" s="203">
        <f t="shared" si="0"/>
        <v>340</v>
      </c>
      <c r="G6" s="203">
        <f t="shared" si="0"/>
        <v>983</v>
      </c>
      <c r="H6" s="203">
        <f t="shared" si="0"/>
        <v>592</v>
      </c>
      <c r="I6" s="203">
        <f t="shared" si="0"/>
        <v>18</v>
      </c>
      <c r="J6" s="203">
        <f t="shared" si="0"/>
        <v>20</v>
      </c>
      <c r="K6" s="203">
        <f t="shared" si="0"/>
        <v>29</v>
      </c>
      <c r="L6" s="203">
        <f t="shared" si="0"/>
        <v>321</v>
      </c>
      <c r="M6" s="48"/>
    </row>
    <row r="7" spans="2:13" ht="12" customHeight="1">
      <c r="B7" s="35"/>
      <c r="C7" s="204" t="s">
        <v>373</v>
      </c>
      <c r="D7" s="205">
        <v>234</v>
      </c>
      <c r="E7" s="206">
        <v>47</v>
      </c>
      <c r="F7" s="206">
        <v>33</v>
      </c>
      <c r="G7" s="206">
        <v>115</v>
      </c>
      <c r="H7" s="206">
        <v>6</v>
      </c>
      <c r="I7" s="206" t="s">
        <v>332</v>
      </c>
      <c r="J7" s="206">
        <v>20</v>
      </c>
      <c r="K7" s="206">
        <v>4</v>
      </c>
      <c r="L7" s="206">
        <v>9</v>
      </c>
      <c r="M7" s="48"/>
    </row>
    <row r="8" spans="2:13" ht="12" customHeight="1">
      <c r="B8" s="35"/>
      <c r="C8" s="204" t="s">
        <v>374</v>
      </c>
      <c r="D8" s="205">
        <v>276</v>
      </c>
      <c r="E8" s="206">
        <v>46</v>
      </c>
      <c r="F8" s="206">
        <v>19</v>
      </c>
      <c r="G8" s="206">
        <v>21</v>
      </c>
      <c r="H8" s="206">
        <v>154</v>
      </c>
      <c r="I8" s="206" t="s">
        <v>332</v>
      </c>
      <c r="J8" s="206" t="s">
        <v>332</v>
      </c>
      <c r="K8" s="206">
        <v>1</v>
      </c>
      <c r="L8" s="206">
        <v>35</v>
      </c>
      <c r="M8" s="48"/>
    </row>
    <row r="9" spans="2:13" ht="12" customHeight="1">
      <c r="B9" s="35"/>
      <c r="C9" s="204" t="s">
        <v>375</v>
      </c>
      <c r="D9" s="205">
        <v>203</v>
      </c>
      <c r="E9" s="206">
        <v>46</v>
      </c>
      <c r="F9" s="206">
        <v>31</v>
      </c>
      <c r="G9" s="206">
        <v>25</v>
      </c>
      <c r="H9" s="206">
        <v>70</v>
      </c>
      <c r="I9" s="206">
        <v>2</v>
      </c>
      <c r="J9" s="206" t="s">
        <v>332</v>
      </c>
      <c r="K9" s="206">
        <v>3</v>
      </c>
      <c r="L9" s="206">
        <v>26</v>
      </c>
      <c r="M9" s="48"/>
    </row>
    <row r="10" spans="2:13" ht="12" customHeight="1">
      <c r="B10" s="35"/>
      <c r="C10" s="204" t="s">
        <v>376</v>
      </c>
      <c r="D10" s="205">
        <v>485</v>
      </c>
      <c r="E10" s="206">
        <v>195</v>
      </c>
      <c r="F10" s="206">
        <v>75</v>
      </c>
      <c r="G10" s="206">
        <v>26</v>
      </c>
      <c r="H10" s="206">
        <v>89</v>
      </c>
      <c r="I10" s="206">
        <v>12</v>
      </c>
      <c r="J10" s="206" t="s">
        <v>332</v>
      </c>
      <c r="K10" s="206">
        <v>5</v>
      </c>
      <c r="L10" s="206">
        <v>83</v>
      </c>
      <c r="M10" s="48"/>
    </row>
    <row r="11" spans="2:13" ht="12" customHeight="1">
      <c r="B11" s="35"/>
      <c r="C11" s="204" t="s">
        <v>377</v>
      </c>
      <c r="D11" s="205">
        <v>117</v>
      </c>
      <c r="E11" s="206">
        <v>62</v>
      </c>
      <c r="F11" s="206">
        <v>9</v>
      </c>
      <c r="G11" s="206">
        <v>28</v>
      </c>
      <c r="H11" s="206">
        <v>12</v>
      </c>
      <c r="I11" s="206" t="s">
        <v>332</v>
      </c>
      <c r="J11" s="206" t="s">
        <v>332</v>
      </c>
      <c r="K11" s="206">
        <v>2</v>
      </c>
      <c r="L11" s="206">
        <v>4</v>
      </c>
      <c r="M11" s="48"/>
    </row>
    <row r="12" spans="2:13" ht="12" customHeight="1">
      <c r="B12" s="35"/>
      <c r="C12" s="204" t="s">
        <v>378</v>
      </c>
      <c r="D12" s="205">
        <v>26</v>
      </c>
      <c r="E12" s="206">
        <v>11</v>
      </c>
      <c r="F12" s="206">
        <v>12</v>
      </c>
      <c r="G12" s="206">
        <v>3</v>
      </c>
      <c r="H12" s="206" t="s">
        <v>332</v>
      </c>
      <c r="I12" s="206" t="s">
        <v>332</v>
      </c>
      <c r="J12" s="206" t="s">
        <v>332</v>
      </c>
      <c r="K12" s="206" t="s">
        <v>332</v>
      </c>
      <c r="L12" s="206" t="s">
        <v>332</v>
      </c>
      <c r="M12" s="48"/>
    </row>
    <row r="13" spans="2:13" ht="12" customHeight="1">
      <c r="B13" s="35"/>
      <c r="C13" s="204" t="s">
        <v>379</v>
      </c>
      <c r="D13" s="40" t="s">
        <v>332</v>
      </c>
      <c r="E13" s="206" t="s">
        <v>332</v>
      </c>
      <c r="F13" s="206" t="s">
        <v>332</v>
      </c>
      <c r="G13" s="206" t="s">
        <v>332</v>
      </c>
      <c r="H13" s="206" t="s">
        <v>332</v>
      </c>
      <c r="I13" s="206" t="s">
        <v>332</v>
      </c>
      <c r="J13" s="206" t="s">
        <v>332</v>
      </c>
      <c r="K13" s="206" t="s">
        <v>332</v>
      </c>
      <c r="L13" s="206" t="s">
        <v>332</v>
      </c>
      <c r="M13" s="48"/>
    </row>
    <row r="14" spans="2:13" ht="12" customHeight="1">
      <c r="B14" s="35"/>
      <c r="C14" s="204" t="s">
        <v>380</v>
      </c>
      <c r="D14" s="205">
        <v>1140</v>
      </c>
      <c r="E14" s="206">
        <v>267</v>
      </c>
      <c r="F14" s="206">
        <v>104</v>
      </c>
      <c r="G14" s="206">
        <v>507</v>
      </c>
      <c r="H14" s="206">
        <v>169</v>
      </c>
      <c r="I14" s="206">
        <v>2</v>
      </c>
      <c r="J14" s="206" t="s">
        <v>332</v>
      </c>
      <c r="K14" s="206">
        <v>11</v>
      </c>
      <c r="L14" s="206">
        <v>80</v>
      </c>
      <c r="M14" s="48"/>
    </row>
    <row r="15" spans="2:13" ht="12" customHeight="1">
      <c r="B15" s="35"/>
      <c r="C15" s="204" t="s">
        <v>381</v>
      </c>
      <c r="D15" s="205">
        <v>234</v>
      </c>
      <c r="E15" s="206">
        <v>54</v>
      </c>
      <c r="F15" s="206">
        <v>19</v>
      </c>
      <c r="G15" s="206">
        <v>72</v>
      </c>
      <c r="H15" s="206">
        <v>46</v>
      </c>
      <c r="I15" s="206" t="s">
        <v>332</v>
      </c>
      <c r="J15" s="206" t="s">
        <v>332</v>
      </c>
      <c r="K15" s="206" t="s">
        <v>332</v>
      </c>
      <c r="L15" s="206">
        <v>43</v>
      </c>
      <c r="M15" s="48"/>
    </row>
    <row r="16" spans="2:13" ht="12" customHeight="1">
      <c r="B16" s="35"/>
      <c r="C16" s="204" t="s">
        <v>382</v>
      </c>
      <c r="D16" s="205">
        <v>38</v>
      </c>
      <c r="E16" s="206">
        <v>7</v>
      </c>
      <c r="F16" s="206" t="s">
        <v>332</v>
      </c>
      <c r="G16" s="206">
        <v>23</v>
      </c>
      <c r="H16" s="206">
        <v>7</v>
      </c>
      <c r="I16" s="206" t="s">
        <v>332</v>
      </c>
      <c r="J16" s="206" t="s">
        <v>332</v>
      </c>
      <c r="K16" s="206" t="s">
        <v>332</v>
      </c>
      <c r="L16" s="206">
        <v>1</v>
      </c>
      <c r="M16" s="48"/>
    </row>
    <row r="17" spans="2:13" ht="12" customHeight="1">
      <c r="B17" s="35"/>
      <c r="C17" s="204" t="s">
        <v>383</v>
      </c>
      <c r="D17" s="205">
        <v>67</v>
      </c>
      <c r="E17" s="206">
        <v>9</v>
      </c>
      <c r="F17" s="206">
        <v>10</v>
      </c>
      <c r="G17" s="206">
        <v>38</v>
      </c>
      <c r="H17" s="206">
        <v>3</v>
      </c>
      <c r="I17" s="206" t="s">
        <v>332</v>
      </c>
      <c r="J17" s="206" t="s">
        <v>332</v>
      </c>
      <c r="K17" s="206" t="s">
        <v>332</v>
      </c>
      <c r="L17" s="206">
        <v>7</v>
      </c>
      <c r="M17" s="48"/>
    </row>
    <row r="18" spans="2:13" ht="12" customHeight="1">
      <c r="B18" s="35"/>
      <c r="C18" s="204" t="s">
        <v>384</v>
      </c>
      <c r="D18" s="205">
        <v>8</v>
      </c>
      <c r="E18" s="206" t="s">
        <v>332</v>
      </c>
      <c r="F18" s="206">
        <v>1</v>
      </c>
      <c r="G18" s="206">
        <v>6</v>
      </c>
      <c r="H18" s="206">
        <v>1</v>
      </c>
      <c r="I18" s="206" t="s">
        <v>332</v>
      </c>
      <c r="J18" s="206" t="s">
        <v>332</v>
      </c>
      <c r="K18" s="206" t="s">
        <v>332</v>
      </c>
      <c r="L18" s="206" t="s">
        <v>332</v>
      </c>
      <c r="M18" s="48"/>
    </row>
    <row r="19" spans="2:13" ht="12" customHeight="1">
      <c r="B19" s="35"/>
      <c r="C19" s="204" t="s">
        <v>385</v>
      </c>
      <c r="D19" s="205">
        <v>45</v>
      </c>
      <c r="E19" s="206">
        <v>12</v>
      </c>
      <c r="F19" s="206">
        <v>5</v>
      </c>
      <c r="G19" s="206">
        <v>14</v>
      </c>
      <c r="H19" s="206">
        <v>6</v>
      </c>
      <c r="I19" s="206">
        <v>1</v>
      </c>
      <c r="J19" s="206" t="s">
        <v>332</v>
      </c>
      <c r="K19" s="206">
        <v>2</v>
      </c>
      <c r="L19" s="206">
        <v>5</v>
      </c>
      <c r="M19" s="48"/>
    </row>
    <row r="20" spans="2:13" ht="12" customHeight="1">
      <c r="B20" s="35"/>
      <c r="C20" s="204" t="s">
        <v>386</v>
      </c>
      <c r="D20" s="205">
        <v>140</v>
      </c>
      <c r="E20" s="206">
        <v>50</v>
      </c>
      <c r="F20" s="206">
        <v>10</v>
      </c>
      <c r="G20" s="206">
        <v>62</v>
      </c>
      <c r="H20" s="206">
        <v>6</v>
      </c>
      <c r="I20" s="206" t="s">
        <v>332</v>
      </c>
      <c r="J20" s="206" t="s">
        <v>332</v>
      </c>
      <c r="K20" s="206" t="s">
        <v>332</v>
      </c>
      <c r="L20" s="206">
        <v>12</v>
      </c>
      <c r="M20" s="48"/>
    </row>
    <row r="21" spans="2:13" ht="12" customHeight="1">
      <c r="B21" s="35"/>
      <c r="C21" s="204" t="s">
        <v>387</v>
      </c>
      <c r="D21" s="205">
        <v>114</v>
      </c>
      <c r="E21" s="206">
        <v>37</v>
      </c>
      <c r="F21" s="206">
        <v>10</v>
      </c>
      <c r="G21" s="206">
        <v>37</v>
      </c>
      <c r="H21" s="206">
        <v>12</v>
      </c>
      <c r="I21" s="206">
        <v>1</v>
      </c>
      <c r="J21" s="206" t="s">
        <v>332</v>
      </c>
      <c r="K21" s="206">
        <v>1</v>
      </c>
      <c r="L21" s="206">
        <v>16</v>
      </c>
      <c r="M21" s="48"/>
    </row>
    <row r="22" spans="2:13" ht="12" customHeight="1">
      <c r="B22" s="35"/>
      <c r="C22" s="204" t="s">
        <v>388</v>
      </c>
      <c r="D22" s="205">
        <v>23</v>
      </c>
      <c r="E22" s="206">
        <v>4</v>
      </c>
      <c r="F22" s="206">
        <v>2</v>
      </c>
      <c r="G22" s="206">
        <v>6</v>
      </c>
      <c r="H22" s="206">
        <v>11</v>
      </c>
      <c r="I22" s="206" t="s">
        <v>332</v>
      </c>
      <c r="J22" s="206" t="s">
        <v>332</v>
      </c>
      <c r="K22" s="206" t="s">
        <v>332</v>
      </c>
      <c r="L22" s="206" t="s">
        <v>332</v>
      </c>
      <c r="M22" s="48"/>
    </row>
    <row r="23" spans="4:12" ht="12">
      <c r="D23" s="48"/>
      <c r="E23" s="48"/>
      <c r="F23" s="48"/>
      <c r="G23" s="48"/>
      <c r="H23" s="48"/>
      <c r="I23" s="48"/>
      <c r="J23" s="48"/>
      <c r="K23" s="197"/>
      <c r="L23" s="48"/>
    </row>
    <row r="24" spans="2:11" ht="12">
      <c r="B24" s="18" t="s">
        <v>69</v>
      </c>
      <c r="K24" s="207"/>
    </row>
    <row r="25" spans="2:11" ht="12">
      <c r="B25" s="18" t="s">
        <v>389</v>
      </c>
      <c r="K25" s="207"/>
    </row>
    <row r="26" spans="2:12" ht="12">
      <c r="B26" s="18"/>
      <c r="D26" s="48"/>
      <c r="E26" s="48"/>
      <c r="F26" s="48"/>
      <c r="G26" s="48"/>
      <c r="H26" s="48"/>
      <c r="I26" s="48"/>
      <c r="J26" s="48"/>
      <c r="K26" s="48"/>
      <c r="L26" s="48"/>
    </row>
    <row r="27" ht="12">
      <c r="K27" s="207"/>
    </row>
    <row r="28" ht="12">
      <c r="K28" s="207"/>
    </row>
    <row r="29" ht="12">
      <c r="K29" s="207"/>
    </row>
    <row r="30" ht="12">
      <c r="K30" s="207"/>
    </row>
    <row r="31" ht="12">
      <c r="K31" s="207"/>
    </row>
    <row r="32" ht="12">
      <c r="K32" s="207"/>
    </row>
    <row r="33" ht="12">
      <c r="K33" s="207"/>
    </row>
    <row r="34" ht="12">
      <c r="K34" s="207"/>
    </row>
    <row r="35" ht="12">
      <c r="K35" s="207"/>
    </row>
  </sheetData>
  <sheetProtection/>
  <mergeCells count="3">
    <mergeCell ref="B3:C3"/>
    <mergeCell ref="B5:C5"/>
    <mergeCell ref="B6:C6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1:N36"/>
  <sheetViews>
    <sheetView zoomScalePageLayoutView="0" workbookViewId="0" topLeftCell="A1">
      <selection activeCell="M48" sqref="M48"/>
    </sheetView>
  </sheetViews>
  <sheetFormatPr defaultColWidth="9.00390625" defaultRowHeight="13.5"/>
  <cols>
    <col min="1" max="1" width="2.125" style="1" customWidth="1"/>
    <col min="2" max="3" width="1.875" style="1" customWidth="1"/>
    <col min="4" max="4" width="8.125" style="1" customWidth="1"/>
    <col min="5" max="5" width="7.75390625" style="1" customWidth="1"/>
    <col min="6" max="6" width="9.125" style="1" bestFit="1" customWidth="1"/>
    <col min="7" max="10" width="7.75390625" style="1" customWidth="1"/>
    <col min="11" max="12" width="7.875" style="1" customWidth="1"/>
    <col min="13" max="15" width="8.625" style="1" customWidth="1"/>
    <col min="16" max="16384" width="9.00390625" style="1" customWidth="1"/>
  </cols>
  <sheetData>
    <row r="1" spans="2:8" ht="14.25">
      <c r="B1" s="2" t="s">
        <v>390</v>
      </c>
      <c r="C1" s="41"/>
      <c r="D1" s="41"/>
      <c r="E1" s="41"/>
      <c r="F1" s="41"/>
      <c r="G1" s="41"/>
      <c r="H1" s="41"/>
    </row>
    <row r="2" spans="2:6" ht="13.5">
      <c r="B2" s="157" t="s">
        <v>391</v>
      </c>
      <c r="F2" s="18"/>
    </row>
    <row r="3" spans="2:14" ht="12" customHeight="1">
      <c r="B3" s="388" t="s">
        <v>392</v>
      </c>
      <c r="C3" s="389"/>
      <c r="D3" s="390"/>
      <c r="E3" s="368" t="s">
        <v>35</v>
      </c>
      <c r="F3" s="416" t="s">
        <v>393</v>
      </c>
      <c r="G3" s="381" t="s">
        <v>394</v>
      </c>
      <c r="H3" s="382"/>
      <c r="I3" s="383"/>
      <c r="J3" s="416" t="s">
        <v>395</v>
      </c>
      <c r="K3" s="503" t="s">
        <v>396</v>
      </c>
      <c r="L3" s="361" t="s">
        <v>397</v>
      </c>
      <c r="M3" s="361" t="s">
        <v>398</v>
      </c>
      <c r="N3" s="208"/>
    </row>
    <row r="4" spans="2:14" ht="12">
      <c r="B4" s="394"/>
      <c r="C4" s="395"/>
      <c r="D4" s="396"/>
      <c r="E4" s="369"/>
      <c r="F4" s="369"/>
      <c r="G4" s="14" t="s">
        <v>399</v>
      </c>
      <c r="H4" s="14" t="s">
        <v>400</v>
      </c>
      <c r="I4" s="14" t="s">
        <v>401</v>
      </c>
      <c r="J4" s="369"/>
      <c r="K4" s="406"/>
      <c r="L4" s="362"/>
      <c r="M4" s="362"/>
      <c r="N4" s="208"/>
    </row>
    <row r="5" spans="2:14" ht="12">
      <c r="B5" s="35"/>
      <c r="C5" s="30"/>
      <c r="D5" s="4"/>
      <c r="E5" s="6"/>
      <c r="F5" s="6" t="s">
        <v>402</v>
      </c>
      <c r="G5" s="6" t="s">
        <v>402</v>
      </c>
      <c r="H5" s="6" t="s">
        <v>402</v>
      </c>
      <c r="I5" s="6" t="s">
        <v>402</v>
      </c>
      <c r="J5" s="6" t="s">
        <v>402</v>
      </c>
      <c r="K5" s="6" t="s">
        <v>402</v>
      </c>
      <c r="L5" s="6" t="s">
        <v>402</v>
      </c>
      <c r="M5" s="6" t="s">
        <v>403</v>
      </c>
      <c r="N5" s="208"/>
    </row>
    <row r="6" spans="2:14" ht="12" customHeight="1">
      <c r="B6" s="354" t="s">
        <v>404</v>
      </c>
      <c r="C6" s="348"/>
      <c r="D6" s="340"/>
      <c r="E6" s="160">
        <v>83</v>
      </c>
      <c r="F6" s="160">
        <v>69736</v>
      </c>
      <c r="G6" s="160">
        <v>34686</v>
      </c>
      <c r="H6" s="160">
        <v>38562</v>
      </c>
      <c r="I6" s="160">
        <v>7707</v>
      </c>
      <c r="J6" s="160" t="s">
        <v>31</v>
      </c>
      <c r="K6" s="160">
        <v>4371</v>
      </c>
      <c r="L6" s="160" t="s">
        <v>31</v>
      </c>
      <c r="M6" s="209">
        <v>9.520103761348897</v>
      </c>
      <c r="N6" s="210"/>
    </row>
    <row r="7" spans="2:14" ht="12">
      <c r="B7" s="342" t="s">
        <v>405</v>
      </c>
      <c r="C7" s="343"/>
      <c r="D7" s="344"/>
      <c r="E7" s="42">
        <f>E8+E21</f>
        <v>81</v>
      </c>
      <c r="F7" s="42">
        <f aca="true" t="shared" si="0" ref="F7:L7">F8+F21</f>
        <v>67572</v>
      </c>
      <c r="G7" s="42">
        <f t="shared" si="0"/>
        <v>38262</v>
      </c>
      <c r="H7" s="42">
        <f t="shared" si="0"/>
        <v>35272</v>
      </c>
      <c r="I7" s="42">
        <f t="shared" si="0"/>
        <v>8354</v>
      </c>
      <c r="J7" s="211" t="s">
        <v>31</v>
      </c>
      <c r="K7" s="211" t="s">
        <v>31</v>
      </c>
      <c r="L7" s="42">
        <f t="shared" si="0"/>
        <v>3669</v>
      </c>
      <c r="M7" s="212">
        <f>I7/(G7+H7+I7)*100</f>
        <v>10.201738960531458</v>
      </c>
      <c r="N7" s="213"/>
    </row>
    <row r="8" spans="2:14" ht="12" customHeight="1">
      <c r="B8" s="31"/>
      <c r="C8" s="343" t="s">
        <v>406</v>
      </c>
      <c r="D8" s="344"/>
      <c r="E8" s="42">
        <f>SUM(E9:E20)</f>
        <v>50</v>
      </c>
      <c r="F8" s="42">
        <f aca="true" t="shared" si="1" ref="F8:L8">SUM(F9:F20)</f>
        <v>41436</v>
      </c>
      <c r="G8" s="42">
        <f t="shared" si="1"/>
        <v>19147</v>
      </c>
      <c r="H8" s="42">
        <f t="shared" si="1"/>
        <v>26790</v>
      </c>
      <c r="I8" s="42">
        <f t="shared" si="1"/>
        <v>4462</v>
      </c>
      <c r="J8" s="211" t="s">
        <v>31</v>
      </c>
      <c r="K8" s="211" t="s">
        <v>31</v>
      </c>
      <c r="L8" s="42">
        <f t="shared" si="1"/>
        <v>2125</v>
      </c>
      <c r="M8" s="212">
        <f>I8/(G8+H8+I8)*100</f>
        <v>8.853350264886208</v>
      </c>
      <c r="N8" s="213"/>
    </row>
    <row r="9" spans="2:14" ht="12">
      <c r="B9" s="35"/>
      <c r="C9" s="30"/>
      <c r="D9" s="4" t="s">
        <v>47</v>
      </c>
      <c r="E9" s="40">
        <v>4</v>
      </c>
      <c r="F9" s="214">
        <v>4218</v>
      </c>
      <c r="G9" s="214">
        <v>3367</v>
      </c>
      <c r="H9" s="214">
        <v>2907</v>
      </c>
      <c r="I9" s="214">
        <v>8</v>
      </c>
      <c r="J9" s="215" t="s">
        <v>31</v>
      </c>
      <c r="K9" s="215" t="s">
        <v>31</v>
      </c>
      <c r="L9" s="215" t="s">
        <v>31</v>
      </c>
      <c r="M9" s="216">
        <f aca="true" t="shared" si="2" ref="M9:M28">I9/(G9+H9+I9)*100</f>
        <v>0.1273479783508437</v>
      </c>
      <c r="N9" s="210"/>
    </row>
    <row r="10" spans="2:14" ht="12">
      <c r="B10" s="35"/>
      <c r="C10" s="30"/>
      <c r="D10" s="4" t="s">
        <v>48</v>
      </c>
      <c r="E10" s="40">
        <v>8</v>
      </c>
      <c r="F10" s="214">
        <v>6605</v>
      </c>
      <c r="G10" s="214">
        <v>2016</v>
      </c>
      <c r="H10" s="214">
        <v>4569</v>
      </c>
      <c r="I10" s="214">
        <v>796</v>
      </c>
      <c r="J10" s="215" t="s">
        <v>31</v>
      </c>
      <c r="K10" s="215" t="s">
        <v>31</v>
      </c>
      <c r="L10" s="214">
        <v>461</v>
      </c>
      <c r="M10" s="216">
        <f t="shared" si="2"/>
        <v>10.78444655195773</v>
      </c>
      <c r="N10" s="210"/>
    </row>
    <row r="11" spans="2:14" ht="12">
      <c r="B11" s="35"/>
      <c r="C11" s="30"/>
      <c r="D11" s="4" t="s">
        <v>49</v>
      </c>
      <c r="E11" s="40">
        <v>7</v>
      </c>
      <c r="F11" s="214">
        <v>5075</v>
      </c>
      <c r="G11" s="214">
        <v>789</v>
      </c>
      <c r="H11" s="214">
        <v>5219</v>
      </c>
      <c r="I11" s="214">
        <v>109</v>
      </c>
      <c r="J11" s="215" t="s">
        <v>31</v>
      </c>
      <c r="K11" s="215" t="s">
        <v>31</v>
      </c>
      <c r="L11" s="214">
        <v>91</v>
      </c>
      <c r="M11" s="216">
        <f t="shared" si="2"/>
        <v>1.781919241458231</v>
      </c>
      <c r="N11" s="210"/>
    </row>
    <row r="12" spans="2:14" ht="12">
      <c r="B12" s="35"/>
      <c r="C12" s="30"/>
      <c r="D12" s="4" t="s">
        <v>50</v>
      </c>
      <c r="E12" s="40">
        <v>10</v>
      </c>
      <c r="F12" s="214">
        <v>5900</v>
      </c>
      <c r="G12" s="214">
        <v>4338</v>
      </c>
      <c r="H12" s="214">
        <v>3090</v>
      </c>
      <c r="I12" s="214">
        <v>469</v>
      </c>
      <c r="J12" s="215" t="s">
        <v>31</v>
      </c>
      <c r="K12" s="215" t="s">
        <v>31</v>
      </c>
      <c r="L12" s="214">
        <v>139</v>
      </c>
      <c r="M12" s="216">
        <f t="shared" si="2"/>
        <v>5.938964163606433</v>
      </c>
      <c r="N12" s="210"/>
    </row>
    <row r="13" spans="2:14" ht="12">
      <c r="B13" s="35"/>
      <c r="C13" s="30"/>
      <c r="D13" s="4" t="s">
        <v>51</v>
      </c>
      <c r="E13" s="40">
        <v>4</v>
      </c>
      <c r="F13" s="214">
        <v>4027</v>
      </c>
      <c r="G13" s="214">
        <v>2247</v>
      </c>
      <c r="H13" s="214">
        <v>1941</v>
      </c>
      <c r="I13" s="214">
        <v>547</v>
      </c>
      <c r="J13" s="215" t="s">
        <v>31</v>
      </c>
      <c r="K13" s="215" t="s">
        <v>31</v>
      </c>
      <c r="L13" s="215">
        <v>210</v>
      </c>
      <c r="M13" s="216">
        <f t="shared" si="2"/>
        <v>11.552270327349525</v>
      </c>
      <c r="N13" s="210"/>
    </row>
    <row r="14" spans="2:14" ht="12">
      <c r="B14" s="35"/>
      <c r="C14" s="30"/>
      <c r="D14" s="4" t="s">
        <v>52</v>
      </c>
      <c r="E14" s="40">
        <v>5</v>
      </c>
      <c r="F14" s="215">
        <v>3625</v>
      </c>
      <c r="G14" s="215">
        <v>519</v>
      </c>
      <c r="H14" s="215">
        <v>2179</v>
      </c>
      <c r="I14" s="215">
        <v>464</v>
      </c>
      <c r="J14" s="215" t="s">
        <v>31</v>
      </c>
      <c r="K14" s="215" t="s">
        <v>31</v>
      </c>
      <c r="L14" s="215">
        <v>746</v>
      </c>
      <c r="M14" s="216">
        <f t="shared" si="2"/>
        <v>14.674256799493989</v>
      </c>
      <c r="N14" s="210"/>
    </row>
    <row r="15" spans="2:14" ht="12">
      <c r="B15" s="35"/>
      <c r="C15" s="30"/>
      <c r="D15" s="4" t="s">
        <v>53</v>
      </c>
      <c r="E15" s="40">
        <v>5</v>
      </c>
      <c r="F15" s="215">
        <v>4591</v>
      </c>
      <c r="G15" s="215">
        <v>351</v>
      </c>
      <c r="H15" s="215">
        <v>4409</v>
      </c>
      <c r="I15" s="215">
        <v>34</v>
      </c>
      <c r="J15" s="215" t="s">
        <v>31</v>
      </c>
      <c r="K15" s="215" t="s">
        <v>31</v>
      </c>
      <c r="L15" s="215">
        <v>149</v>
      </c>
      <c r="M15" s="216">
        <f t="shared" si="2"/>
        <v>0.7092198581560284</v>
      </c>
      <c r="N15" s="210"/>
    </row>
    <row r="16" spans="2:14" ht="12">
      <c r="B16" s="35"/>
      <c r="C16" s="30"/>
      <c r="D16" s="4" t="s">
        <v>54</v>
      </c>
      <c r="E16" s="40">
        <v>5</v>
      </c>
      <c r="F16" s="215">
        <v>5038</v>
      </c>
      <c r="G16" s="215">
        <v>4655</v>
      </c>
      <c r="H16" s="215">
        <v>160</v>
      </c>
      <c r="I16" s="215">
        <v>2035</v>
      </c>
      <c r="J16" s="215" t="s">
        <v>31</v>
      </c>
      <c r="K16" s="215" t="s">
        <v>31</v>
      </c>
      <c r="L16" s="215">
        <v>243</v>
      </c>
      <c r="M16" s="216">
        <f t="shared" si="2"/>
        <v>29.708029197080293</v>
      </c>
      <c r="N16" s="210"/>
    </row>
    <row r="17" spans="2:14" ht="12">
      <c r="B17" s="35"/>
      <c r="C17" s="30"/>
      <c r="D17" s="4" t="s">
        <v>55</v>
      </c>
      <c r="E17" s="215" t="s">
        <v>31</v>
      </c>
      <c r="F17" s="215" t="s">
        <v>31</v>
      </c>
      <c r="G17" s="215" t="s">
        <v>31</v>
      </c>
      <c r="H17" s="215" t="s">
        <v>31</v>
      </c>
      <c r="I17" s="215" t="s">
        <v>31</v>
      </c>
      <c r="J17" s="215" t="s">
        <v>31</v>
      </c>
      <c r="K17" s="215" t="s">
        <v>31</v>
      </c>
      <c r="L17" s="215" t="s">
        <v>31</v>
      </c>
      <c r="M17" s="216" t="s">
        <v>28</v>
      </c>
      <c r="N17" s="210"/>
    </row>
    <row r="18" spans="2:14" ht="12">
      <c r="B18" s="35"/>
      <c r="C18" s="30"/>
      <c r="D18" s="4" t="s">
        <v>56</v>
      </c>
      <c r="E18" s="40">
        <v>1</v>
      </c>
      <c r="F18" s="215">
        <v>813</v>
      </c>
      <c r="G18" s="215">
        <v>727</v>
      </c>
      <c r="H18" s="215" t="s">
        <v>28</v>
      </c>
      <c r="I18" s="215" t="s">
        <v>28</v>
      </c>
      <c r="J18" s="215" t="s">
        <v>31</v>
      </c>
      <c r="K18" s="215" t="s">
        <v>31</v>
      </c>
      <c r="L18" s="215">
        <v>86</v>
      </c>
      <c r="M18" s="216" t="s">
        <v>28</v>
      </c>
      <c r="N18" s="210"/>
    </row>
    <row r="19" spans="2:14" ht="12">
      <c r="B19" s="35"/>
      <c r="C19" s="30"/>
      <c r="D19" s="4" t="s">
        <v>57</v>
      </c>
      <c r="E19" s="215" t="s">
        <v>31</v>
      </c>
      <c r="F19" s="215" t="s">
        <v>31</v>
      </c>
      <c r="G19" s="215" t="s">
        <v>31</v>
      </c>
      <c r="H19" s="215" t="s">
        <v>31</v>
      </c>
      <c r="I19" s="215" t="s">
        <v>31</v>
      </c>
      <c r="J19" s="215" t="s">
        <v>31</v>
      </c>
      <c r="K19" s="215" t="s">
        <v>31</v>
      </c>
      <c r="L19" s="215" t="s">
        <v>31</v>
      </c>
      <c r="M19" s="216" t="s">
        <v>28</v>
      </c>
      <c r="N19" s="210"/>
    </row>
    <row r="20" spans="2:14" ht="12">
      <c r="B20" s="35"/>
      <c r="C20" s="30"/>
      <c r="D20" s="4" t="s">
        <v>58</v>
      </c>
      <c r="E20" s="40">
        <v>1</v>
      </c>
      <c r="F20" s="215">
        <v>1544</v>
      </c>
      <c r="G20" s="215">
        <v>138</v>
      </c>
      <c r="H20" s="215">
        <v>2316</v>
      </c>
      <c r="I20" s="215" t="s">
        <v>28</v>
      </c>
      <c r="J20" s="215" t="s">
        <v>31</v>
      </c>
      <c r="K20" s="215" t="s">
        <v>31</v>
      </c>
      <c r="L20" s="215" t="s">
        <v>31</v>
      </c>
      <c r="M20" s="216" t="s">
        <v>28</v>
      </c>
      <c r="N20" s="210"/>
    </row>
    <row r="21" spans="2:14" ht="12" customHeight="1">
      <c r="B21" s="31"/>
      <c r="C21" s="343" t="s">
        <v>407</v>
      </c>
      <c r="D21" s="344"/>
      <c r="E21" s="42">
        <f>SUM(E22:E28)</f>
        <v>31</v>
      </c>
      <c r="F21" s="211">
        <f>SUM(F22:F28)</f>
        <v>26136</v>
      </c>
      <c r="G21" s="211">
        <f aca="true" t="shared" si="3" ref="G21:L21">SUM(G22:G28)</f>
        <v>19115</v>
      </c>
      <c r="H21" s="211">
        <f t="shared" si="3"/>
        <v>8482</v>
      </c>
      <c r="I21" s="211">
        <f t="shared" si="3"/>
        <v>3892</v>
      </c>
      <c r="J21" s="211" t="s">
        <v>31</v>
      </c>
      <c r="K21" s="211" t="s">
        <v>31</v>
      </c>
      <c r="L21" s="211">
        <f t="shared" si="3"/>
        <v>1544</v>
      </c>
      <c r="M21" s="212">
        <f t="shared" si="2"/>
        <v>12.359871701229</v>
      </c>
      <c r="N21" s="213"/>
    </row>
    <row r="22" spans="2:14" ht="12">
      <c r="B22" s="35"/>
      <c r="C22" s="30"/>
      <c r="D22" s="4" t="s">
        <v>61</v>
      </c>
      <c r="E22" s="40">
        <v>2</v>
      </c>
      <c r="F22" s="215">
        <v>1626</v>
      </c>
      <c r="G22" s="215">
        <v>374</v>
      </c>
      <c r="H22" s="215">
        <v>1024</v>
      </c>
      <c r="I22" s="215" t="s">
        <v>28</v>
      </c>
      <c r="J22" s="215" t="s">
        <v>31</v>
      </c>
      <c r="K22" s="215" t="s">
        <v>31</v>
      </c>
      <c r="L22" s="215">
        <v>228</v>
      </c>
      <c r="M22" s="216" t="s">
        <v>28</v>
      </c>
      <c r="N22" s="210"/>
    </row>
    <row r="23" spans="2:14" ht="12" customHeight="1">
      <c r="B23" s="31"/>
      <c r="C23" s="32"/>
      <c r="D23" s="4" t="s">
        <v>62</v>
      </c>
      <c r="E23" s="215" t="s">
        <v>31</v>
      </c>
      <c r="F23" s="215" t="s">
        <v>31</v>
      </c>
      <c r="G23" s="215" t="s">
        <v>31</v>
      </c>
      <c r="H23" s="215" t="s">
        <v>31</v>
      </c>
      <c r="I23" s="215" t="s">
        <v>31</v>
      </c>
      <c r="J23" s="215" t="s">
        <v>31</v>
      </c>
      <c r="K23" s="215" t="s">
        <v>31</v>
      </c>
      <c r="L23" s="215" t="s">
        <v>31</v>
      </c>
      <c r="M23" s="216" t="s">
        <v>28</v>
      </c>
      <c r="N23" s="210"/>
    </row>
    <row r="24" spans="2:14" ht="12">
      <c r="B24" s="35"/>
      <c r="C24" s="30"/>
      <c r="D24" s="4" t="s">
        <v>63</v>
      </c>
      <c r="E24" s="40">
        <v>3</v>
      </c>
      <c r="F24" s="215">
        <v>2351</v>
      </c>
      <c r="G24" s="215">
        <v>1897</v>
      </c>
      <c r="H24" s="215" t="s">
        <v>28</v>
      </c>
      <c r="I24" s="215">
        <v>6</v>
      </c>
      <c r="J24" s="215" t="s">
        <v>31</v>
      </c>
      <c r="K24" s="215" t="s">
        <v>31</v>
      </c>
      <c r="L24" s="215">
        <v>448</v>
      </c>
      <c r="M24" s="216">
        <v>0.3</v>
      </c>
      <c r="N24" s="210"/>
    </row>
    <row r="25" spans="2:14" ht="12">
      <c r="B25" s="35"/>
      <c r="C25" s="30"/>
      <c r="D25" s="4" t="s">
        <v>64</v>
      </c>
      <c r="E25" s="40">
        <v>13</v>
      </c>
      <c r="F25" s="215">
        <v>10576</v>
      </c>
      <c r="G25" s="215">
        <v>9353</v>
      </c>
      <c r="H25" s="215">
        <v>3456</v>
      </c>
      <c r="I25" s="215">
        <v>1249</v>
      </c>
      <c r="J25" s="215" t="s">
        <v>31</v>
      </c>
      <c r="K25" s="215" t="s">
        <v>31</v>
      </c>
      <c r="L25" s="215">
        <v>231</v>
      </c>
      <c r="M25" s="216">
        <f t="shared" si="2"/>
        <v>8.884620856451843</v>
      </c>
      <c r="N25" s="210"/>
    </row>
    <row r="26" spans="2:14" ht="12">
      <c r="B26" s="35"/>
      <c r="C26" s="30"/>
      <c r="D26" s="4" t="s">
        <v>65</v>
      </c>
      <c r="E26" s="40">
        <v>5</v>
      </c>
      <c r="F26" s="215">
        <v>3389</v>
      </c>
      <c r="G26" s="215">
        <v>1148</v>
      </c>
      <c r="H26" s="215">
        <v>2066</v>
      </c>
      <c r="I26" s="215">
        <v>1399</v>
      </c>
      <c r="J26" s="215" t="s">
        <v>31</v>
      </c>
      <c r="K26" s="215" t="s">
        <v>31</v>
      </c>
      <c r="L26" s="215">
        <v>98</v>
      </c>
      <c r="M26" s="216">
        <f t="shared" si="2"/>
        <v>30.32733579015825</v>
      </c>
      <c r="N26" s="210"/>
    </row>
    <row r="27" spans="2:14" ht="12">
      <c r="B27" s="35"/>
      <c r="C27" s="30"/>
      <c r="D27" s="4" t="s">
        <v>67</v>
      </c>
      <c r="E27" s="40">
        <v>2</v>
      </c>
      <c r="F27" s="215">
        <v>1933</v>
      </c>
      <c r="G27" s="215">
        <v>2254</v>
      </c>
      <c r="H27" s="215" t="s">
        <v>28</v>
      </c>
      <c r="I27" s="215" t="s">
        <v>28</v>
      </c>
      <c r="J27" s="215" t="s">
        <v>31</v>
      </c>
      <c r="K27" s="215" t="s">
        <v>31</v>
      </c>
      <c r="L27" s="215">
        <v>71</v>
      </c>
      <c r="M27" s="216" t="s">
        <v>28</v>
      </c>
      <c r="N27" s="210"/>
    </row>
    <row r="28" spans="2:14" ht="12">
      <c r="B28" s="35"/>
      <c r="C28" s="30"/>
      <c r="D28" s="4" t="s">
        <v>68</v>
      </c>
      <c r="E28" s="217">
        <v>6</v>
      </c>
      <c r="F28" s="215">
        <v>6261</v>
      </c>
      <c r="G28" s="215">
        <v>4089</v>
      </c>
      <c r="H28" s="215">
        <v>1936</v>
      </c>
      <c r="I28" s="215">
        <v>1238</v>
      </c>
      <c r="J28" s="215" t="s">
        <v>31</v>
      </c>
      <c r="K28" s="215" t="s">
        <v>31</v>
      </c>
      <c r="L28" s="215">
        <v>468</v>
      </c>
      <c r="M28" s="216">
        <f t="shared" si="2"/>
        <v>17.04529808619028</v>
      </c>
      <c r="N28" s="210"/>
    </row>
    <row r="29" spans="2:10" ht="12">
      <c r="B29" s="18"/>
      <c r="J29" s="170"/>
    </row>
    <row r="30" spans="2:13" ht="12">
      <c r="B30" s="18" t="s">
        <v>408</v>
      </c>
      <c r="M30" s="218"/>
    </row>
    <row r="31" spans="5:13" ht="12">
      <c r="E31" s="48"/>
      <c r="F31" s="48"/>
      <c r="G31" s="48"/>
      <c r="H31" s="48"/>
      <c r="I31" s="48"/>
      <c r="J31" s="48"/>
      <c r="K31" s="48"/>
      <c r="L31" s="48"/>
      <c r="M31" s="48"/>
    </row>
    <row r="32" spans="5:13" ht="12">
      <c r="E32" s="48"/>
      <c r="F32" s="48"/>
      <c r="G32" s="48"/>
      <c r="H32" s="48"/>
      <c r="I32" s="48"/>
      <c r="J32" s="48"/>
      <c r="K32" s="48"/>
      <c r="L32" s="48"/>
      <c r="M32" s="48"/>
    </row>
    <row r="33" spans="5:13" ht="12">
      <c r="E33" s="48"/>
      <c r="F33" s="48"/>
      <c r="G33" s="48"/>
      <c r="H33" s="48"/>
      <c r="I33" s="48"/>
      <c r="J33" s="48"/>
      <c r="K33" s="48"/>
      <c r="L33" s="48"/>
      <c r="M33" s="48"/>
    </row>
    <row r="34" spans="5:11" ht="12">
      <c r="E34" s="48"/>
      <c r="F34" s="48"/>
      <c r="G34" s="48"/>
      <c r="H34" s="48"/>
      <c r="I34" s="48"/>
      <c r="J34" s="48"/>
      <c r="K34" s="48"/>
    </row>
    <row r="36" ht="12">
      <c r="G36" s="41"/>
    </row>
  </sheetData>
  <sheetProtection/>
  <mergeCells count="12">
    <mergeCell ref="J3:J4"/>
    <mergeCell ref="K3:K4"/>
    <mergeCell ref="L3:L4"/>
    <mergeCell ref="M3:M4"/>
    <mergeCell ref="B6:D6"/>
    <mergeCell ref="B7:D7"/>
    <mergeCell ref="C8:D8"/>
    <mergeCell ref="C21:D21"/>
    <mergeCell ref="B3:D4"/>
    <mergeCell ref="E3:E4"/>
    <mergeCell ref="F3:F4"/>
    <mergeCell ref="G3:I3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B1:O37"/>
  <sheetViews>
    <sheetView zoomScalePageLayoutView="0" workbookViewId="0" topLeftCell="A1">
      <selection activeCell="I42" sqref="I42"/>
    </sheetView>
  </sheetViews>
  <sheetFormatPr defaultColWidth="9.00390625" defaultRowHeight="13.5"/>
  <cols>
    <col min="1" max="1" width="2.625" style="1" customWidth="1"/>
    <col min="2" max="3" width="1.875" style="1" customWidth="1"/>
    <col min="4" max="4" width="9.75390625" style="1" customWidth="1"/>
    <col min="5" max="5" width="7.75390625" style="1" customWidth="1"/>
    <col min="6" max="7" width="12.375" style="1" bestFit="1" customWidth="1"/>
    <col min="8" max="10" width="7.75390625" style="1" customWidth="1"/>
    <col min="11" max="11" width="9.25390625" style="1" bestFit="1" customWidth="1"/>
    <col min="12" max="13" width="7.75390625" style="1" customWidth="1"/>
    <col min="14" max="14" width="9.875" style="1" bestFit="1" customWidth="1"/>
    <col min="15" max="15" width="9.25390625" style="1" bestFit="1" customWidth="1"/>
    <col min="16" max="16384" width="9.00390625" style="1" customWidth="1"/>
  </cols>
  <sheetData>
    <row r="1" spans="2:7" ht="14.25">
      <c r="B1" s="2" t="s">
        <v>390</v>
      </c>
      <c r="C1" s="41"/>
      <c r="D1" s="41"/>
      <c r="E1" s="41"/>
      <c r="F1" s="41"/>
      <c r="G1" s="41"/>
    </row>
    <row r="2" spans="2:13" ht="13.5">
      <c r="B2" s="157" t="s">
        <v>409</v>
      </c>
      <c r="C2" s="171"/>
      <c r="D2" s="171"/>
      <c r="E2" s="219"/>
      <c r="F2" s="219"/>
      <c r="G2" s="48"/>
      <c r="H2" s="48"/>
      <c r="I2" s="48"/>
      <c r="K2" s="48"/>
      <c r="M2" s="48"/>
    </row>
    <row r="3" spans="2:13" ht="12" customHeight="1">
      <c r="B3" s="388" t="s">
        <v>392</v>
      </c>
      <c r="C3" s="389"/>
      <c r="D3" s="390"/>
      <c r="E3" s="368" t="s">
        <v>72</v>
      </c>
      <c r="F3" s="416" t="s">
        <v>393</v>
      </c>
      <c r="G3" s="381" t="s">
        <v>394</v>
      </c>
      <c r="H3" s="382"/>
      <c r="I3" s="383"/>
      <c r="J3" s="416" t="s">
        <v>395</v>
      </c>
      <c r="K3" s="361" t="s">
        <v>396</v>
      </c>
      <c r="L3" s="361" t="s">
        <v>397</v>
      </c>
      <c r="M3" s="361" t="s">
        <v>398</v>
      </c>
    </row>
    <row r="4" spans="2:13" ht="12">
      <c r="B4" s="394"/>
      <c r="C4" s="395"/>
      <c r="D4" s="396"/>
      <c r="E4" s="369"/>
      <c r="F4" s="369"/>
      <c r="G4" s="14" t="s">
        <v>399</v>
      </c>
      <c r="H4" s="14" t="s">
        <v>400</v>
      </c>
      <c r="I4" s="14" t="s">
        <v>401</v>
      </c>
      <c r="J4" s="369"/>
      <c r="K4" s="362"/>
      <c r="L4" s="362"/>
      <c r="M4" s="362"/>
    </row>
    <row r="5" spans="2:13" ht="12">
      <c r="B5" s="35"/>
      <c r="C5" s="30"/>
      <c r="D5" s="4"/>
      <c r="E5" s="6"/>
      <c r="F5" s="6" t="s">
        <v>402</v>
      </c>
      <c r="G5" s="6" t="s">
        <v>402</v>
      </c>
      <c r="H5" s="6" t="s">
        <v>402</v>
      </c>
      <c r="I5" s="6" t="s">
        <v>402</v>
      </c>
      <c r="J5" s="6" t="s">
        <v>402</v>
      </c>
      <c r="K5" s="6" t="s">
        <v>402</v>
      </c>
      <c r="L5" s="6" t="s">
        <v>402</v>
      </c>
      <c r="M5" s="6" t="s">
        <v>403</v>
      </c>
    </row>
    <row r="6" spans="2:15" ht="12" customHeight="1">
      <c r="B6" s="354" t="s">
        <v>410</v>
      </c>
      <c r="C6" s="348"/>
      <c r="D6" s="340"/>
      <c r="E6" s="160">
        <v>325</v>
      </c>
      <c r="F6" s="160">
        <v>1279514</v>
      </c>
      <c r="G6" s="160">
        <v>1357398</v>
      </c>
      <c r="H6" s="160">
        <v>54204</v>
      </c>
      <c r="I6" s="160">
        <v>9435</v>
      </c>
      <c r="J6" s="160">
        <v>12965</v>
      </c>
      <c r="K6" s="160">
        <v>49262</v>
      </c>
      <c r="L6" s="160">
        <v>8258</v>
      </c>
      <c r="M6" s="209">
        <v>0.7</v>
      </c>
      <c r="N6" s="48"/>
      <c r="O6" s="220"/>
    </row>
    <row r="7" spans="2:15" ht="12">
      <c r="B7" s="342" t="s">
        <v>411</v>
      </c>
      <c r="C7" s="343"/>
      <c r="D7" s="344"/>
      <c r="E7" s="161">
        <f>E8+E21</f>
        <v>323</v>
      </c>
      <c r="F7" s="161">
        <f>SUM(F8,F21)</f>
        <v>1262374</v>
      </c>
      <c r="G7" s="161">
        <f>SUM(G8,G21)</f>
        <v>1347330</v>
      </c>
      <c r="H7" s="161">
        <f>SUM(H8,H21)</f>
        <v>55094</v>
      </c>
      <c r="I7" s="161">
        <f>SUM(I8,I21)</f>
        <v>11614</v>
      </c>
      <c r="J7" s="161">
        <f>J8+J21</f>
        <v>8904</v>
      </c>
      <c r="K7" s="161">
        <f>K8+K21</f>
        <v>45335</v>
      </c>
      <c r="L7" s="161">
        <f>L8+L21</f>
        <v>5297</v>
      </c>
      <c r="M7" s="221">
        <f>J7/(G7+H7+I7)*100</f>
        <v>0.6296860480411418</v>
      </c>
      <c r="N7" s="48"/>
      <c r="O7" s="220"/>
    </row>
    <row r="8" spans="2:15" ht="12" customHeight="1">
      <c r="B8" s="31"/>
      <c r="C8" s="343" t="s">
        <v>406</v>
      </c>
      <c r="D8" s="344"/>
      <c r="E8" s="161">
        <f aca="true" t="shared" si="0" ref="E8:L8">SUM(E9:E20)</f>
        <v>259</v>
      </c>
      <c r="F8" s="161">
        <f t="shared" si="0"/>
        <v>1044792</v>
      </c>
      <c r="G8" s="161">
        <f t="shared" si="0"/>
        <v>1121281</v>
      </c>
      <c r="H8" s="161">
        <f t="shared" si="0"/>
        <v>40346</v>
      </c>
      <c r="I8" s="161">
        <f t="shared" si="0"/>
        <v>8680</v>
      </c>
      <c r="J8" s="161">
        <f t="shared" si="0"/>
        <v>7137</v>
      </c>
      <c r="K8" s="161">
        <f t="shared" si="0"/>
        <v>38039</v>
      </c>
      <c r="L8" s="161">
        <f t="shared" si="0"/>
        <v>3641</v>
      </c>
      <c r="M8" s="221">
        <f>J8/(G8+H8+I8)*100</f>
        <v>0.6098399821585276</v>
      </c>
      <c r="N8" s="48"/>
      <c r="O8" s="220"/>
    </row>
    <row r="9" spans="2:15" ht="12">
      <c r="B9" s="35"/>
      <c r="C9" s="30"/>
      <c r="D9" s="4" t="s">
        <v>47</v>
      </c>
      <c r="E9" s="160">
        <v>52</v>
      </c>
      <c r="F9" s="160">
        <v>198025</v>
      </c>
      <c r="G9" s="160">
        <v>215863</v>
      </c>
      <c r="H9" s="160">
        <v>9950</v>
      </c>
      <c r="I9" s="160">
        <v>2888</v>
      </c>
      <c r="J9" s="160">
        <v>3496</v>
      </c>
      <c r="K9" s="160">
        <v>6146</v>
      </c>
      <c r="L9" s="160" t="s">
        <v>322</v>
      </c>
      <c r="M9" s="209">
        <f>J9/(G9+H9+I9)*100</f>
        <v>1.5286334559096812</v>
      </c>
      <c r="N9" s="48"/>
      <c r="O9" s="220"/>
    </row>
    <row r="10" spans="2:15" ht="12">
      <c r="B10" s="35"/>
      <c r="C10" s="30"/>
      <c r="D10" s="4" t="s">
        <v>48</v>
      </c>
      <c r="E10" s="160">
        <v>58</v>
      </c>
      <c r="F10" s="160">
        <v>239476</v>
      </c>
      <c r="G10" s="160">
        <v>235544</v>
      </c>
      <c r="H10" s="160">
        <v>8088</v>
      </c>
      <c r="I10" s="160">
        <v>358</v>
      </c>
      <c r="J10" s="160" t="s">
        <v>322</v>
      </c>
      <c r="K10" s="160">
        <v>13876</v>
      </c>
      <c r="L10" s="160" t="s">
        <v>322</v>
      </c>
      <c r="M10" s="209" t="s">
        <v>322</v>
      </c>
      <c r="N10" s="48"/>
      <c r="O10" s="220"/>
    </row>
    <row r="11" spans="2:15" ht="12">
      <c r="B11" s="35"/>
      <c r="C11" s="30"/>
      <c r="D11" s="4" t="s">
        <v>49</v>
      </c>
      <c r="E11" s="160">
        <v>17</v>
      </c>
      <c r="F11" s="160">
        <v>64279</v>
      </c>
      <c r="G11" s="160">
        <v>103215</v>
      </c>
      <c r="H11" s="160">
        <v>863</v>
      </c>
      <c r="I11" s="160">
        <v>100</v>
      </c>
      <c r="J11" s="160" t="s">
        <v>322</v>
      </c>
      <c r="K11" s="160">
        <v>589</v>
      </c>
      <c r="L11" s="160" t="s">
        <v>322</v>
      </c>
      <c r="M11" s="209" t="s">
        <v>322</v>
      </c>
      <c r="N11" s="48"/>
      <c r="O11" s="220"/>
    </row>
    <row r="12" spans="2:15" ht="12">
      <c r="B12" s="35"/>
      <c r="C12" s="30"/>
      <c r="D12" s="4" t="s">
        <v>50</v>
      </c>
      <c r="E12" s="160">
        <v>24</v>
      </c>
      <c r="F12" s="160">
        <v>119797</v>
      </c>
      <c r="G12" s="160">
        <v>112151</v>
      </c>
      <c r="H12" s="160">
        <v>7871</v>
      </c>
      <c r="I12" s="160">
        <v>79</v>
      </c>
      <c r="J12" s="160">
        <v>3641</v>
      </c>
      <c r="K12" s="160">
        <v>5163</v>
      </c>
      <c r="L12" s="160">
        <v>3641</v>
      </c>
      <c r="M12" s="209">
        <f>J12/(G12+H12+I12)*100</f>
        <v>3.03161505732675</v>
      </c>
      <c r="N12" s="48"/>
      <c r="O12" s="220"/>
    </row>
    <row r="13" spans="2:15" ht="12">
      <c r="B13" s="35"/>
      <c r="C13" s="30"/>
      <c r="D13" s="4" t="s">
        <v>51</v>
      </c>
      <c r="E13" s="160">
        <v>26</v>
      </c>
      <c r="F13" s="160">
        <v>125825</v>
      </c>
      <c r="G13" s="160">
        <v>142522</v>
      </c>
      <c r="H13" s="160">
        <v>3148</v>
      </c>
      <c r="I13" s="160">
        <v>382</v>
      </c>
      <c r="J13" s="160" t="s">
        <v>322</v>
      </c>
      <c r="K13" s="160">
        <v>2341</v>
      </c>
      <c r="L13" s="160" t="s">
        <v>322</v>
      </c>
      <c r="M13" s="209" t="s">
        <v>322</v>
      </c>
      <c r="N13" s="48"/>
      <c r="O13" s="220"/>
    </row>
    <row r="14" spans="2:15" ht="12">
      <c r="B14" s="35"/>
      <c r="C14" s="30"/>
      <c r="D14" s="4" t="s">
        <v>52</v>
      </c>
      <c r="E14" s="160">
        <v>13</v>
      </c>
      <c r="F14" s="160">
        <v>42883</v>
      </c>
      <c r="G14" s="160">
        <v>43299</v>
      </c>
      <c r="H14" s="160">
        <v>1447</v>
      </c>
      <c r="I14" s="160">
        <v>2263</v>
      </c>
      <c r="J14" s="160" t="s">
        <v>322</v>
      </c>
      <c r="K14" s="160">
        <v>2305</v>
      </c>
      <c r="L14" s="160" t="s">
        <v>322</v>
      </c>
      <c r="M14" s="209" t="s">
        <v>322</v>
      </c>
      <c r="N14" s="48"/>
      <c r="O14" s="220"/>
    </row>
    <row r="15" spans="2:15" ht="12">
      <c r="B15" s="35"/>
      <c r="C15" s="30"/>
      <c r="D15" s="4" t="s">
        <v>53</v>
      </c>
      <c r="E15" s="160">
        <v>11</v>
      </c>
      <c r="F15" s="160">
        <v>46726</v>
      </c>
      <c r="G15" s="160">
        <v>48812</v>
      </c>
      <c r="H15" s="160">
        <v>1371</v>
      </c>
      <c r="I15" s="160">
        <v>315</v>
      </c>
      <c r="J15" s="160" t="s">
        <v>322</v>
      </c>
      <c r="K15" s="160">
        <v>520</v>
      </c>
      <c r="L15" s="160" t="s">
        <v>322</v>
      </c>
      <c r="M15" s="209" t="s">
        <v>322</v>
      </c>
      <c r="N15" s="48"/>
      <c r="O15" s="220"/>
    </row>
    <row r="16" spans="2:15" ht="12">
      <c r="B16" s="35"/>
      <c r="C16" s="30"/>
      <c r="D16" s="4" t="s">
        <v>54</v>
      </c>
      <c r="E16" s="160">
        <v>16</v>
      </c>
      <c r="F16" s="160">
        <v>54717</v>
      </c>
      <c r="G16" s="160">
        <v>64703</v>
      </c>
      <c r="H16" s="160">
        <v>894</v>
      </c>
      <c r="I16" s="160">
        <v>241</v>
      </c>
      <c r="J16" s="160" t="s">
        <v>322</v>
      </c>
      <c r="K16" s="160">
        <v>388</v>
      </c>
      <c r="L16" s="160" t="s">
        <v>322</v>
      </c>
      <c r="M16" s="209" t="s">
        <v>322</v>
      </c>
      <c r="N16" s="48"/>
      <c r="O16" s="220"/>
    </row>
    <row r="17" spans="2:15" ht="12">
      <c r="B17" s="35"/>
      <c r="C17" s="30"/>
      <c r="D17" s="4" t="s">
        <v>55</v>
      </c>
      <c r="E17" s="160">
        <v>11</v>
      </c>
      <c r="F17" s="160">
        <v>41244</v>
      </c>
      <c r="G17" s="160">
        <v>38450</v>
      </c>
      <c r="H17" s="160">
        <v>1769</v>
      </c>
      <c r="I17" s="160">
        <v>15</v>
      </c>
      <c r="J17" s="160" t="s">
        <v>322</v>
      </c>
      <c r="K17" s="160">
        <v>2414</v>
      </c>
      <c r="L17" s="160" t="s">
        <v>322</v>
      </c>
      <c r="M17" s="209" t="s">
        <v>322</v>
      </c>
      <c r="N17" s="48"/>
      <c r="O17" s="220"/>
    </row>
    <row r="18" spans="2:15" ht="12">
      <c r="B18" s="35"/>
      <c r="C18" s="30"/>
      <c r="D18" s="4" t="s">
        <v>56</v>
      </c>
      <c r="E18" s="160">
        <v>11</v>
      </c>
      <c r="F18" s="160">
        <v>37378</v>
      </c>
      <c r="G18" s="160">
        <v>38382</v>
      </c>
      <c r="H18" s="160">
        <v>1027</v>
      </c>
      <c r="I18" s="160">
        <v>106</v>
      </c>
      <c r="J18" s="160" t="s">
        <v>322</v>
      </c>
      <c r="K18" s="160">
        <v>2477</v>
      </c>
      <c r="L18" s="160" t="s">
        <v>322</v>
      </c>
      <c r="M18" s="209" t="s">
        <v>322</v>
      </c>
      <c r="N18" s="48"/>
      <c r="O18" s="220"/>
    </row>
    <row r="19" spans="2:15" ht="12">
      <c r="B19" s="35"/>
      <c r="C19" s="30"/>
      <c r="D19" s="4" t="s">
        <v>57</v>
      </c>
      <c r="E19" s="160">
        <v>12</v>
      </c>
      <c r="F19" s="160">
        <v>41839</v>
      </c>
      <c r="G19" s="160">
        <v>41279</v>
      </c>
      <c r="H19" s="160">
        <v>2124</v>
      </c>
      <c r="I19" s="160">
        <v>1916</v>
      </c>
      <c r="J19" s="160" t="s">
        <v>322</v>
      </c>
      <c r="K19" s="160">
        <v>1820</v>
      </c>
      <c r="L19" s="160" t="s">
        <v>322</v>
      </c>
      <c r="M19" s="221" t="s">
        <v>322</v>
      </c>
      <c r="N19" s="48"/>
      <c r="O19" s="220"/>
    </row>
    <row r="20" spans="2:15" ht="12">
      <c r="B20" s="35"/>
      <c r="C20" s="30"/>
      <c r="D20" s="4" t="s">
        <v>58</v>
      </c>
      <c r="E20" s="160">
        <v>8</v>
      </c>
      <c r="F20" s="160">
        <v>32603</v>
      </c>
      <c r="G20" s="160">
        <v>37061</v>
      </c>
      <c r="H20" s="160">
        <v>1794</v>
      </c>
      <c r="I20" s="160">
        <v>17</v>
      </c>
      <c r="J20" s="160" t="s">
        <v>322</v>
      </c>
      <c r="K20" s="160" t="s">
        <v>322</v>
      </c>
      <c r="L20" s="160" t="s">
        <v>322</v>
      </c>
      <c r="M20" s="221" t="s">
        <v>322</v>
      </c>
      <c r="N20" s="48"/>
      <c r="O20" s="220"/>
    </row>
    <row r="21" spans="2:15" ht="12" customHeight="1">
      <c r="B21" s="31"/>
      <c r="C21" s="343" t="s">
        <v>407</v>
      </c>
      <c r="D21" s="344"/>
      <c r="E21" s="161">
        <f>SUM(E22:E28)</f>
        <v>64</v>
      </c>
      <c r="F21" s="161">
        <f>SUM(F22:F28)</f>
        <v>217582</v>
      </c>
      <c r="G21" s="161">
        <f aca="true" t="shared" si="1" ref="G21:L21">SUM(G22:G28)</f>
        <v>226049</v>
      </c>
      <c r="H21" s="161">
        <f t="shared" si="1"/>
        <v>14748</v>
      </c>
      <c r="I21" s="161">
        <f t="shared" si="1"/>
        <v>2934</v>
      </c>
      <c r="J21" s="161">
        <f t="shared" si="1"/>
        <v>1767</v>
      </c>
      <c r="K21" s="161">
        <f t="shared" si="1"/>
        <v>7296</v>
      </c>
      <c r="L21" s="161">
        <f t="shared" si="1"/>
        <v>1656</v>
      </c>
      <c r="M21" s="221">
        <f>J21/(G21+H21+I21)*100</f>
        <v>0.7249795881525124</v>
      </c>
      <c r="N21" s="48"/>
      <c r="O21" s="220"/>
    </row>
    <row r="22" spans="2:15" ht="12">
      <c r="B22" s="35"/>
      <c r="C22" s="30"/>
      <c r="D22" s="4" t="s">
        <v>61</v>
      </c>
      <c r="E22" s="160">
        <v>4</v>
      </c>
      <c r="F22" s="160">
        <v>20663</v>
      </c>
      <c r="G22" s="160">
        <v>20286</v>
      </c>
      <c r="H22" s="160">
        <v>927</v>
      </c>
      <c r="I22" s="160">
        <v>66</v>
      </c>
      <c r="J22" s="160" t="s">
        <v>322</v>
      </c>
      <c r="K22" s="160">
        <v>550</v>
      </c>
      <c r="L22" s="160" t="s">
        <v>322</v>
      </c>
      <c r="M22" s="221" t="s">
        <v>322</v>
      </c>
      <c r="N22" s="48"/>
      <c r="O22" s="220"/>
    </row>
    <row r="23" spans="2:15" ht="12" customHeight="1">
      <c r="B23" s="31"/>
      <c r="C23" s="32"/>
      <c r="D23" s="4" t="s">
        <v>62</v>
      </c>
      <c r="E23" s="160">
        <v>2</v>
      </c>
      <c r="F23" s="160">
        <v>4455</v>
      </c>
      <c r="G23" s="160">
        <v>4705</v>
      </c>
      <c r="H23" s="160">
        <v>326</v>
      </c>
      <c r="I23" s="160" t="s">
        <v>322</v>
      </c>
      <c r="J23" s="160" t="s">
        <v>322</v>
      </c>
      <c r="K23" s="160" t="s">
        <v>322</v>
      </c>
      <c r="L23" s="160" t="s">
        <v>322</v>
      </c>
      <c r="M23" s="221" t="s">
        <v>322</v>
      </c>
      <c r="N23" s="48"/>
      <c r="O23" s="220"/>
    </row>
    <row r="24" spans="2:15" ht="12">
      <c r="B24" s="35"/>
      <c r="C24" s="30"/>
      <c r="D24" s="4" t="s">
        <v>63</v>
      </c>
      <c r="E24" s="160">
        <v>5</v>
      </c>
      <c r="F24" s="160">
        <v>13788</v>
      </c>
      <c r="G24" s="160">
        <v>13965</v>
      </c>
      <c r="H24" s="160">
        <v>211</v>
      </c>
      <c r="I24" s="160">
        <v>1344</v>
      </c>
      <c r="J24" s="160" t="s">
        <v>322</v>
      </c>
      <c r="K24" s="160">
        <v>315</v>
      </c>
      <c r="L24" s="160" t="s">
        <v>322</v>
      </c>
      <c r="M24" s="221" t="s">
        <v>322</v>
      </c>
      <c r="N24" s="48"/>
      <c r="O24" s="220"/>
    </row>
    <row r="25" spans="2:15" ht="12">
      <c r="B25" s="35"/>
      <c r="C25" s="30"/>
      <c r="D25" s="4" t="s">
        <v>64</v>
      </c>
      <c r="E25" s="160">
        <v>19</v>
      </c>
      <c r="F25" s="160">
        <v>58651</v>
      </c>
      <c r="G25" s="160">
        <v>59442</v>
      </c>
      <c r="H25" s="160">
        <v>6890</v>
      </c>
      <c r="I25" s="160">
        <v>55</v>
      </c>
      <c r="J25" s="160" t="s">
        <v>322</v>
      </c>
      <c r="K25" s="160">
        <v>2843</v>
      </c>
      <c r="L25" s="160" t="s">
        <v>322</v>
      </c>
      <c r="M25" s="221" t="s">
        <v>322</v>
      </c>
      <c r="N25" s="48"/>
      <c r="O25" s="220"/>
    </row>
    <row r="26" spans="2:15" ht="12">
      <c r="B26" s="35"/>
      <c r="C26" s="30"/>
      <c r="D26" s="4" t="s">
        <v>65</v>
      </c>
      <c r="E26" s="160">
        <v>13</v>
      </c>
      <c r="F26" s="160">
        <v>35480</v>
      </c>
      <c r="G26" s="160">
        <v>34978</v>
      </c>
      <c r="H26" s="160">
        <v>2372</v>
      </c>
      <c r="I26" s="160">
        <v>1291</v>
      </c>
      <c r="J26" s="160">
        <v>1767</v>
      </c>
      <c r="K26" s="160">
        <v>1714</v>
      </c>
      <c r="L26" s="160">
        <v>1656</v>
      </c>
      <c r="M26" s="209">
        <f>J26/(G26+H26+I26)*100</f>
        <v>4.572863021143346</v>
      </c>
      <c r="N26" s="48"/>
      <c r="O26" s="220"/>
    </row>
    <row r="27" spans="2:15" ht="12">
      <c r="B27" s="35"/>
      <c r="C27" s="30"/>
      <c r="D27" s="4" t="s">
        <v>67</v>
      </c>
      <c r="E27" s="160">
        <v>5</v>
      </c>
      <c r="F27" s="160">
        <v>22569</v>
      </c>
      <c r="G27" s="160">
        <v>23078</v>
      </c>
      <c r="H27" s="160">
        <v>1351</v>
      </c>
      <c r="I27" s="160" t="s">
        <v>322</v>
      </c>
      <c r="J27" s="160" t="s">
        <v>322</v>
      </c>
      <c r="K27" s="160">
        <v>462</v>
      </c>
      <c r="L27" s="160" t="s">
        <v>322</v>
      </c>
      <c r="M27" s="221" t="s">
        <v>322</v>
      </c>
      <c r="N27" s="48"/>
      <c r="O27" s="220"/>
    </row>
    <row r="28" spans="2:15" ht="12">
      <c r="B28" s="35"/>
      <c r="C28" s="30"/>
      <c r="D28" s="4" t="s">
        <v>68</v>
      </c>
      <c r="E28" s="222">
        <v>16</v>
      </c>
      <c r="F28" s="223">
        <v>61976</v>
      </c>
      <c r="G28" s="223">
        <v>69595</v>
      </c>
      <c r="H28" s="223">
        <v>2671</v>
      </c>
      <c r="I28" s="223">
        <v>178</v>
      </c>
      <c r="J28" s="160" t="s">
        <v>322</v>
      </c>
      <c r="K28" s="223">
        <v>1412</v>
      </c>
      <c r="L28" s="160" t="s">
        <v>322</v>
      </c>
      <c r="M28" s="221" t="s">
        <v>322</v>
      </c>
      <c r="N28" s="48"/>
      <c r="O28" s="220"/>
    </row>
    <row r="29" spans="2:13" ht="12">
      <c r="B29" s="18"/>
      <c r="M29" s="224"/>
    </row>
    <row r="30" ht="12">
      <c r="B30" s="18" t="s">
        <v>408</v>
      </c>
    </row>
    <row r="31" spans="5:13" ht="12">
      <c r="E31" s="48"/>
      <c r="F31" s="48"/>
      <c r="G31" s="48"/>
      <c r="H31" s="48"/>
      <c r="I31" s="48"/>
      <c r="J31" s="48"/>
      <c r="K31" s="48"/>
      <c r="L31" s="48"/>
      <c r="M31" s="48"/>
    </row>
    <row r="32" spans="5:13" ht="12">
      <c r="E32" s="48"/>
      <c r="F32" s="48"/>
      <c r="G32" s="48"/>
      <c r="H32" s="48"/>
      <c r="I32" s="48"/>
      <c r="J32" s="48"/>
      <c r="K32" s="48"/>
      <c r="L32" s="48"/>
      <c r="M32" s="48"/>
    </row>
    <row r="33" spans="5:13" ht="12">
      <c r="E33" s="48"/>
      <c r="F33" s="48"/>
      <c r="G33" s="48"/>
      <c r="H33" s="48"/>
      <c r="I33" s="48"/>
      <c r="J33" s="48"/>
      <c r="K33" s="48"/>
      <c r="L33" s="48"/>
      <c r="M33" s="48"/>
    </row>
    <row r="34" spans="5:12" ht="12">
      <c r="E34" s="48"/>
      <c r="F34" s="48"/>
      <c r="G34" s="48"/>
      <c r="H34" s="48"/>
      <c r="I34" s="48"/>
      <c r="J34" s="48"/>
      <c r="K34" s="48"/>
      <c r="L34" s="48"/>
    </row>
    <row r="35" spans="5:6" ht="12">
      <c r="E35" s="225"/>
      <c r="F35" s="225"/>
    </row>
    <row r="37" ht="12">
      <c r="F37" s="225"/>
    </row>
  </sheetData>
  <sheetProtection/>
  <mergeCells count="12">
    <mergeCell ref="J3:J4"/>
    <mergeCell ref="K3:K4"/>
    <mergeCell ref="L3:L4"/>
    <mergeCell ref="M3:M4"/>
    <mergeCell ref="B6:D6"/>
    <mergeCell ref="B7:D7"/>
    <mergeCell ref="C8:D8"/>
    <mergeCell ref="C21:D21"/>
    <mergeCell ref="B3:D4"/>
    <mergeCell ref="E3:E4"/>
    <mergeCell ref="F3:F4"/>
    <mergeCell ref="G3:I3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B1:O34"/>
  <sheetViews>
    <sheetView zoomScalePageLayoutView="0" workbookViewId="0" topLeftCell="A1">
      <selection activeCell="I40" sqref="I40"/>
    </sheetView>
  </sheetViews>
  <sheetFormatPr defaultColWidth="9.00390625" defaultRowHeight="13.5"/>
  <cols>
    <col min="1" max="1" width="2.625" style="1" customWidth="1"/>
    <col min="2" max="3" width="1.875" style="1" customWidth="1"/>
    <col min="4" max="4" width="8.00390625" style="1" customWidth="1"/>
    <col min="5" max="5" width="7.75390625" style="1" customWidth="1"/>
    <col min="6" max="7" width="10.125" style="1" bestFit="1" customWidth="1"/>
    <col min="8" max="10" width="7.75390625" style="1" customWidth="1"/>
    <col min="11" max="11" width="8.00390625" style="1" customWidth="1"/>
    <col min="12" max="13" width="7.75390625" style="1" customWidth="1"/>
    <col min="14" max="15" width="9.125" style="1" bestFit="1" customWidth="1"/>
    <col min="16" max="16384" width="9.00390625" style="1" customWidth="1"/>
  </cols>
  <sheetData>
    <row r="1" spans="2:8" ht="14.25">
      <c r="B1" s="2" t="s">
        <v>390</v>
      </c>
      <c r="C1" s="41"/>
      <c r="D1" s="41"/>
      <c r="E1" s="41"/>
      <c r="F1" s="41"/>
      <c r="G1" s="41"/>
      <c r="H1" s="41"/>
    </row>
    <row r="2" spans="2:11" ht="13.5">
      <c r="B2" s="157" t="s">
        <v>413</v>
      </c>
      <c r="C2" s="171"/>
      <c r="D2" s="171"/>
      <c r="E2" s="219"/>
      <c r="F2" s="219"/>
      <c r="G2" s="48"/>
      <c r="H2" s="48"/>
      <c r="I2" s="48"/>
      <c r="K2" s="48"/>
    </row>
    <row r="3" spans="2:13" ht="12" customHeight="1">
      <c r="B3" s="388" t="s">
        <v>392</v>
      </c>
      <c r="C3" s="389"/>
      <c r="D3" s="390"/>
      <c r="E3" s="368" t="s">
        <v>72</v>
      </c>
      <c r="F3" s="416" t="s">
        <v>393</v>
      </c>
      <c r="G3" s="381" t="s">
        <v>394</v>
      </c>
      <c r="H3" s="382"/>
      <c r="I3" s="383"/>
      <c r="J3" s="416" t="s">
        <v>395</v>
      </c>
      <c r="K3" s="361" t="s">
        <v>396</v>
      </c>
      <c r="L3" s="361" t="s">
        <v>397</v>
      </c>
      <c r="M3" s="361" t="s">
        <v>398</v>
      </c>
    </row>
    <row r="4" spans="2:13" ht="12">
      <c r="B4" s="394"/>
      <c r="C4" s="395"/>
      <c r="D4" s="396"/>
      <c r="E4" s="369"/>
      <c r="F4" s="369"/>
      <c r="G4" s="14" t="s">
        <v>399</v>
      </c>
      <c r="H4" s="14" t="s">
        <v>400</v>
      </c>
      <c r="I4" s="14" t="s">
        <v>401</v>
      </c>
      <c r="J4" s="369"/>
      <c r="K4" s="362"/>
      <c r="L4" s="362"/>
      <c r="M4" s="362"/>
    </row>
    <row r="5" spans="2:13" ht="12">
      <c r="B5" s="35"/>
      <c r="C5" s="30"/>
      <c r="D5" s="4"/>
      <c r="E5" s="6"/>
      <c r="F5" s="6" t="s">
        <v>402</v>
      </c>
      <c r="G5" s="6" t="s">
        <v>402</v>
      </c>
      <c r="H5" s="6" t="s">
        <v>402</v>
      </c>
      <c r="I5" s="6" t="s">
        <v>402</v>
      </c>
      <c r="J5" s="6" t="s">
        <v>402</v>
      </c>
      <c r="K5" s="6" t="s">
        <v>402</v>
      </c>
      <c r="L5" s="6" t="s">
        <v>402</v>
      </c>
      <c r="M5" s="6" t="s">
        <v>403</v>
      </c>
    </row>
    <row r="6" spans="2:15" ht="12" customHeight="1">
      <c r="B6" s="354" t="s">
        <v>410</v>
      </c>
      <c r="C6" s="348"/>
      <c r="D6" s="340"/>
      <c r="E6" s="160">
        <v>171</v>
      </c>
      <c r="F6" s="160">
        <v>776357</v>
      </c>
      <c r="G6" s="160">
        <v>818968</v>
      </c>
      <c r="H6" s="160">
        <v>34062</v>
      </c>
      <c r="I6" s="160">
        <v>6137</v>
      </c>
      <c r="J6" s="160">
        <v>10191</v>
      </c>
      <c r="K6" s="160">
        <v>27276</v>
      </c>
      <c r="L6" s="160">
        <v>7000</v>
      </c>
      <c r="M6" s="221">
        <f>I6/(G6+H6+I6)*100</f>
        <v>0.7142965220964027</v>
      </c>
      <c r="N6" s="48"/>
      <c r="O6" s="220"/>
    </row>
    <row r="7" spans="2:15" ht="12" customHeight="1">
      <c r="B7" s="342" t="s">
        <v>411</v>
      </c>
      <c r="C7" s="343"/>
      <c r="D7" s="344"/>
      <c r="E7" s="161">
        <f>SUM(E8+E21)</f>
        <v>170</v>
      </c>
      <c r="F7" s="161">
        <f aca="true" t="shared" si="0" ref="F7:L7">SUM(F8+F21)</f>
        <v>771007</v>
      </c>
      <c r="G7" s="161">
        <f t="shared" si="0"/>
        <v>829184</v>
      </c>
      <c r="H7" s="161">
        <f t="shared" si="0"/>
        <v>36411</v>
      </c>
      <c r="I7" s="161">
        <f t="shared" si="0"/>
        <v>6740</v>
      </c>
      <c r="J7" s="161">
        <f t="shared" si="0"/>
        <v>10931</v>
      </c>
      <c r="K7" s="161">
        <f t="shared" si="0"/>
        <v>23617</v>
      </c>
      <c r="L7" s="161">
        <f t="shared" si="0"/>
        <v>5750</v>
      </c>
      <c r="M7" s="221">
        <f>I7/(G7+H7+I7)*100</f>
        <v>0.7726389517788465</v>
      </c>
      <c r="N7" s="48"/>
      <c r="O7" s="220"/>
    </row>
    <row r="8" spans="2:15" ht="12" customHeight="1">
      <c r="B8" s="31"/>
      <c r="C8" s="343" t="s">
        <v>406</v>
      </c>
      <c r="D8" s="344"/>
      <c r="E8" s="161">
        <f>SUM(E9:E20)</f>
        <v>133</v>
      </c>
      <c r="F8" s="161">
        <f>SUM(F9:F20)</f>
        <v>629970</v>
      </c>
      <c r="G8" s="161">
        <f aca="true" t="shared" si="1" ref="G8:L8">SUM(G9:G20)</f>
        <v>681386</v>
      </c>
      <c r="H8" s="161">
        <f t="shared" si="1"/>
        <v>27339</v>
      </c>
      <c r="I8" s="161">
        <f t="shared" si="1"/>
        <v>5763</v>
      </c>
      <c r="J8" s="161">
        <f t="shared" si="1"/>
        <v>7909</v>
      </c>
      <c r="K8" s="161">
        <f t="shared" si="1"/>
        <v>18293</v>
      </c>
      <c r="L8" s="161">
        <f t="shared" si="1"/>
        <v>3192</v>
      </c>
      <c r="M8" s="221">
        <f>I8/(G8+H8+I8)*100</f>
        <v>0.8065915732664509</v>
      </c>
      <c r="N8" s="48"/>
      <c r="O8" s="220"/>
    </row>
    <row r="9" spans="2:15" ht="12">
      <c r="B9" s="35"/>
      <c r="C9" s="30"/>
      <c r="D9" s="4" t="s">
        <v>47</v>
      </c>
      <c r="E9" s="160">
        <v>23</v>
      </c>
      <c r="F9" s="160">
        <v>111151</v>
      </c>
      <c r="G9" s="160">
        <v>126440</v>
      </c>
      <c r="H9" s="160">
        <v>4779</v>
      </c>
      <c r="I9" s="160">
        <v>80</v>
      </c>
      <c r="J9" s="160">
        <v>4432</v>
      </c>
      <c r="K9" s="160">
        <v>3069</v>
      </c>
      <c r="L9" s="160">
        <v>3192</v>
      </c>
      <c r="M9" s="209">
        <f aca="true" t="shared" si="2" ref="M9:M26">I9/(G9+H9+I9)*100</f>
        <v>0.060929633889062376</v>
      </c>
      <c r="N9" s="226"/>
      <c r="O9" s="220"/>
    </row>
    <row r="10" spans="2:15" ht="12">
      <c r="B10" s="35"/>
      <c r="C10" s="30"/>
      <c r="D10" s="4" t="s">
        <v>48</v>
      </c>
      <c r="E10" s="160">
        <v>26</v>
      </c>
      <c r="F10" s="160">
        <v>132023</v>
      </c>
      <c r="G10" s="160">
        <v>134267</v>
      </c>
      <c r="H10" s="160">
        <v>4541</v>
      </c>
      <c r="I10" s="160">
        <v>1057</v>
      </c>
      <c r="J10" s="160" t="s">
        <v>28</v>
      </c>
      <c r="K10" s="160">
        <v>5211</v>
      </c>
      <c r="L10" s="160" t="s">
        <v>28</v>
      </c>
      <c r="M10" s="209">
        <f t="shared" si="2"/>
        <v>0.7557287384263397</v>
      </c>
      <c r="N10" s="48"/>
      <c r="O10" s="220"/>
    </row>
    <row r="11" spans="2:15" ht="12">
      <c r="B11" s="35"/>
      <c r="C11" s="30"/>
      <c r="D11" s="4" t="s">
        <v>49</v>
      </c>
      <c r="E11" s="160">
        <v>10</v>
      </c>
      <c r="F11" s="160">
        <v>43840</v>
      </c>
      <c r="G11" s="160">
        <v>60339</v>
      </c>
      <c r="H11" s="160">
        <v>713</v>
      </c>
      <c r="I11" s="160" t="s">
        <v>28</v>
      </c>
      <c r="J11" s="160" t="s">
        <v>28</v>
      </c>
      <c r="K11" s="160">
        <v>368</v>
      </c>
      <c r="L11" s="160" t="s">
        <v>28</v>
      </c>
      <c r="M11" s="209" t="s">
        <v>28</v>
      </c>
      <c r="N11" s="48"/>
      <c r="O11" s="220"/>
    </row>
    <row r="12" spans="2:15" ht="12">
      <c r="B12" s="35"/>
      <c r="C12" s="30"/>
      <c r="D12" s="4" t="s">
        <v>50</v>
      </c>
      <c r="E12" s="160">
        <v>12</v>
      </c>
      <c r="F12" s="160">
        <v>71214</v>
      </c>
      <c r="G12" s="160">
        <v>77958</v>
      </c>
      <c r="H12" s="160">
        <v>5258</v>
      </c>
      <c r="I12" s="160" t="s">
        <v>28</v>
      </c>
      <c r="J12" s="160">
        <v>3477</v>
      </c>
      <c r="K12" s="160">
        <v>617</v>
      </c>
      <c r="L12" s="160" t="s">
        <v>28</v>
      </c>
      <c r="M12" s="209" t="s">
        <v>28</v>
      </c>
      <c r="N12" s="48"/>
      <c r="O12" s="220"/>
    </row>
    <row r="13" spans="2:15" ht="12">
      <c r="B13" s="35"/>
      <c r="C13" s="30"/>
      <c r="D13" s="4" t="s">
        <v>51</v>
      </c>
      <c r="E13" s="160">
        <v>17</v>
      </c>
      <c r="F13" s="160">
        <v>85406</v>
      </c>
      <c r="G13" s="160">
        <v>89985</v>
      </c>
      <c r="H13" s="160">
        <v>2399</v>
      </c>
      <c r="I13" s="160">
        <v>153</v>
      </c>
      <c r="J13" s="160" t="s">
        <v>28</v>
      </c>
      <c r="K13" s="160">
        <v>1664</v>
      </c>
      <c r="L13" s="160" t="s">
        <v>28</v>
      </c>
      <c r="M13" s="209">
        <f t="shared" si="2"/>
        <v>0.1653392696975264</v>
      </c>
      <c r="N13" s="48"/>
      <c r="O13" s="220"/>
    </row>
    <row r="14" spans="2:15" ht="12">
      <c r="B14" s="35"/>
      <c r="C14" s="30"/>
      <c r="D14" s="4" t="s">
        <v>52</v>
      </c>
      <c r="E14" s="160">
        <v>9</v>
      </c>
      <c r="F14" s="160">
        <v>29168</v>
      </c>
      <c r="G14" s="160">
        <v>26140</v>
      </c>
      <c r="H14" s="160">
        <v>1924</v>
      </c>
      <c r="I14" s="160">
        <v>4385</v>
      </c>
      <c r="J14" s="160" t="s">
        <v>28</v>
      </c>
      <c r="K14" s="160">
        <v>2940</v>
      </c>
      <c r="L14" s="160" t="s">
        <v>28</v>
      </c>
      <c r="M14" s="209">
        <f t="shared" si="2"/>
        <v>13.513513513513514</v>
      </c>
      <c r="N14" s="48"/>
      <c r="O14" s="220"/>
    </row>
    <row r="15" spans="2:15" ht="12">
      <c r="B15" s="35"/>
      <c r="C15" s="30"/>
      <c r="D15" s="4" t="s">
        <v>53</v>
      </c>
      <c r="E15" s="160">
        <v>5</v>
      </c>
      <c r="F15" s="160">
        <v>27203</v>
      </c>
      <c r="G15" s="160">
        <v>26557</v>
      </c>
      <c r="H15" s="160">
        <v>454</v>
      </c>
      <c r="I15" s="160">
        <v>51</v>
      </c>
      <c r="J15" s="160" t="s">
        <v>28</v>
      </c>
      <c r="K15" s="160">
        <v>1695</v>
      </c>
      <c r="L15" s="160" t="s">
        <v>28</v>
      </c>
      <c r="M15" s="209">
        <f t="shared" si="2"/>
        <v>0.18845613775774148</v>
      </c>
      <c r="N15" s="48"/>
      <c r="O15" s="220"/>
    </row>
    <row r="16" spans="2:15" ht="12">
      <c r="B16" s="35"/>
      <c r="C16" s="30"/>
      <c r="D16" s="4" t="s">
        <v>54</v>
      </c>
      <c r="E16" s="160">
        <v>10</v>
      </c>
      <c r="F16" s="160">
        <v>38253</v>
      </c>
      <c r="G16" s="160">
        <v>37945</v>
      </c>
      <c r="H16" s="160">
        <v>2928</v>
      </c>
      <c r="I16" s="160">
        <v>10</v>
      </c>
      <c r="J16" s="160" t="s">
        <v>28</v>
      </c>
      <c r="K16" s="160">
        <v>901</v>
      </c>
      <c r="L16" s="160" t="s">
        <v>28</v>
      </c>
      <c r="M16" s="209" t="s">
        <v>28</v>
      </c>
      <c r="N16" s="48"/>
      <c r="O16" s="220"/>
    </row>
    <row r="17" spans="2:15" ht="12">
      <c r="B17" s="35"/>
      <c r="C17" s="30"/>
      <c r="D17" s="4" t="s">
        <v>55</v>
      </c>
      <c r="E17" s="160">
        <v>5</v>
      </c>
      <c r="F17" s="160">
        <v>25167</v>
      </c>
      <c r="G17" s="160">
        <v>26094</v>
      </c>
      <c r="H17" s="160">
        <v>979</v>
      </c>
      <c r="I17" s="160" t="s">
        <v>28</v>
      </c>
      <c r="J17" s="160" t="s">
        <v>28</v>
      </c>
      <c r="K17" s="160">
        <v>988</v>
      </c>
      <c r="L17" s="160" t="s">
        <v>28</v>
      </c>
      <c r="M17" s="209" t="s">
        <v>28</v>
      </c>
      <c r="N17" s="48"/>
      <c r="O17" s="220"/>
    </row>
    <row r="18" spans="2:15" ht="12">
      <c r="B18" s="35"/>
      <c r="C18" s="30"/>
      <c r="D18" s="4" t="s">
        <v>56</v>
      </c>
      <c r="E18" s="160">
        <v>6</v>
      </c>
      <c r="F18" s="160">
        <v>23107</v>
      </c>
      <c r="G18" s="160">
        <v>24013</v>
      </c>
      <c r="H18" s="160">
        <v>1054</v>
      </c>
      <c r="I18" s="160" t="s">
        <v>28</v>
      </c>
      <c r="J18" s="160" t="s">
        <v>28</v>
      </c>
      <c r="K18" s="160">
        <v>309</v>
      </c>
      <c r="L18" s="160" t="s">
        <v>28</v>
      </c>
      <c r="M18" s="209" t="s">
        <v>28</v>
      </c>
      <c r="N18" s="48"/>
      <c r="O18" s="220"/>
    </row>
    <row r="19" spans="2:15" ht="12">
      <c r="B19" s="35"/>
      <c r="C19" s="30"/>
      <c r="D19" s="4" t="s">
        <v>57</v>
      </c>
      <c r="E19" s="160">
        <v>5</v>
      </c>
      <c r="F19" s="160">
        <v>20816</v>
      </c>
      <c r="G19" s="160">
        <v>22330</v>
      </c>
      <c r="H19" s="160">
        <v>1669</v>
      </c>
      <c r="I19" s="160">
        <v>27</v>
      </c>
      <c r="J19" s="160" t="s">
        <v>28</v>
      </c>
      <c r="K19" s="160">
        <v>413</v>
      </c>
      <c r="L19" s="160" t="s">
        <v>28</v>
      </c>
      <c r="M19" s="209">
        <f t="shared" si="2"/>
        <v>0.11237825688837093</v>
      </c>
      <c r="N19" s="48"/>
      <c r="O19" s="220"/>
    </row>
    <row r="20" spans="2:15" ht="12">
      <c r="B20" s="35"/>
      <c r="C20" s="30"/>
      <c r="D20" s="4" t="s">
        <v>58</v>
      </c>
      <c r="E20" s="160">
        <v>5</v>
      </c>
      <c r="F20" s="160">
        <v>22622</v>
      </c>
      <c r="G20" s="160">
        <v>29318</v>
      </c>
      <c r="H20" s="160">
        <v>641</v>
      </c>
      <c r="I20" s="160" t="s">
        <v>28</v>
      </c>
      <c r="J20" s="160" t="s">
        <v>28</v>
      </c>
      <c r="K20" s="160">
        <v>118</v>
      </c>
      <c r="L20" s="160" t="s">
        <v>28</v>
      </c>
      <c r="M20" s="209" t="s">
        <v>28</v>
      </c>
      <c r="N20" s="48"/>
      <c r="O20" s="220"/>
    </row>
    <row r="21" spans="2:15" ht="12" customHeight="1">
      <c r="B21" s="31"/>
      <c r="C21" s="343" t="s">
        <v>407</v>
      </c>
      <c r="D21" s="344"/>
      <c r="E21" s="161">
        <f>SUM(E22:E28)</f>
        <v>37</v>
      </c>
      <c r="F21" s="161">
        <f>SUM(F22:F28)</f>
        <v>141037</v>
      </c>
      <c r="G21" s="161">
        <f aca="true" t="shared" si="3" ref="G21:L21">SUM(G22:G28)</f>
        <v>147798</v>
      </c>
      <c r="H21" s="161">
        <f t="shared" si="3"/>
        <v>9072</v>
      </c>
      <c r="I21" s="161">
        <f t="shared" si="3"/>
        <v>977</v>
      </c>
      <c r="J21" s="161">
        <f t="shared" si="3"/>
        <v>3022</v>
      </c>
      <c r="K21" s="161">
        <f t="shared" si="3"/>
        <v>5324</v>
      </c>
      <c r="L21" s="161">
        <f t="shared" si="3"/>
        <v>2558</v>
      </c>
      <c r="M21" s="221">
        <f t="shared" si="2"/>
        <v>0.6189537970313025</v>
      </c>
      <c r="N21" s="48"/>
      <c r="O21" s="220"/>
    </row>
    <row r="22" spans="2:15" ht="12">
      <c r="B22" s="35"/>
      <c r="C22" s="30"/>
      <c r="D22" s="4" t="s">
        <v>61</v>
      </c>
      <c r="E22" s="160">
        <v>2</v>
      </c>
      <c r="F22" s="160">
        <v>12522</v>
      </c>
      <c r="G22" s="160">
        <v>12642</v>
      </c>
      <c r="H22" s="160">
        <v>285</v>
      </c>
      <c r="I22" s="160" t="s">
        <v>28</v>
      </c>
      <c r="J22" s="160" t="s">
        <v>28</v>
      </c>
      <c r="K22" s="160">
        <v>421</v>
      </c>
      <c r="L22" s="160" t="s">
        <v>28</v>
      </c>
      <c r="M22" s="209" t="s">
        <v>28</v>
      </c>
      <c r="N22" s="48"/>
      <c r="O22" s="220"/>
    </row>
    <row r="23" spans="2:15" ht="12" customHeight="1">
      <c r="B23" s="31"/>
      <c r="C23" s="32"/>
      <c r="D23" s="4" t="s">
        <v>62</v>
      </c>
      <c r="E23" s="160">
        <v>2</v>
      </c>
      <c r="F23" s="160">
        <v>4700</v>
      </c>
      <c r="G23" s="160">
        <v>3200</v>
      </c>
      <c r="H23" s="160" t="s">
        <v>28</v>
      </c>
      <c r="I23" s="160">
        <v>81</v>
      </c>
      <c r="J23" s="160" t="s">
        <v>28</v>
      </c>
      <c r="K23" s="160">
        <v>1419</v>
      </c>
      <c r="L23" s="160" t="s">
        <v>28</v>
      </c>
      <c r="M23" s="209" t="s">
        <v>28</v>
      </c>
      <c r="N23" s="48"/>
      <c r="O23" s="220"/>
    </row>
    <row r="24" spans="2:15" ht="12">
      <c r="B24" s="35"/>
      <c r="C24" s="30"/>
      <c r="D24" s="4" t="s">
        <v>63</v>
      </c>
      <c r="E24" s="160">
        <v>4</v>
      </c>
      <c r="F24" s="160">
        <v>13185</v>
      </c>
      <c r="G24" s="160">
        <v>10747</v>
      </c>
      <c r="H24" s="160">
        <v>945</v>
      </c>
      <c r="I24" s="160">
        <v>368</v>
      </c>
      <c r="J24" s="160" t="s">
        <v>28</v>
      </c>
      <c r="K24" s="160">
        <v>1930</v>
      </c>
      <c r="L24" s="160" t="s">
        <v>28</v>
      </c>
      <c r="M24" s="209">
        <f t="shared" si="2"/>
        <v>3.051409618573798</v>
      </c>
      <c r="N24" s="48"/>
      <c r="O24" s="220"/>
    </row>
    <row r="25" spans="2:15" ht="12">
      <c r="B25" s="35"/>
      <c r="C25" s="30"/>
      <c r="D25" s="4" t="s">
        <v>64</v>
      </c>
      <c r="E25" s="160">
        <v>12</v>
      </c>
      <c r="F25" s="160">
        <v>37342</v>
      </c>
      <c r="G25" s="160">
        <v>41152</v>
      </c>
      <c r="H25" s="160">
        <v>3515</v>
      </c>
      <c r="I25" s="160">
        <v>276</v>
      </c>
      <c r="J25" s="160" t="s">
        <v>28</v>
      </c>
      <c r="K25" s="160">
        <v>740</v>
      </c>
      <c r="L25" s="160" t="s">
        <v>28</v>
      </c>
      <c r="M25" s="209">
        <f t="shared" si="2"/>
        <v>0.6141112075295374</v>
      </c>
      <c r="N25" s="48"/>
      <c r="O25" s="220"/>
    </row>
    <row r="26" spans="2:15" ht="12">
      <c r="B26" s="35"/>
      <c r="C26" s="30"/>
      <c r="D26" s="4" t="s">
        <v>65</v>
      </c>
      <c r="E26" s="160">
        <v>7</v>
      </c>
      <c r="F26" s="160">
        <v>22410</v>
      </c>
      <c r="G26" s="160">
        <v>27336</v>
      </c>
      <c r="H26" s="160">
        <v>1860</v>
      </c>
      <c r="I26" s="160">
        <v>252</v>
      </c>
      <c r="J26" s="160" t="s">
        <v>28</v>
      </c>
      <c r="K26" s="160">
        <v>261</v>
      </c>
      <c r="L26" s="160" t="s">
        <v>28</v>
      </c>
      <c r="M26" s="209">
        <f t="shared" si="2"/>
        <v>0.8557457212713936</v>
      </c>
      <c r="N26" s="48"/>
      <c r="O26" s="220"/>
    </row>
    <row r="27" spans="2:15" ht="12">
      <c r="B27" s="35"/>
      <c r="C27" s="30"/>
      <c r="D27" s="4" t="s">
        <v>67</v>
      </c>
      <c r="E27" s="160">
        <v>2</v>
      </c>
      <c r="F27" s="160">
        <v>12531</v>
      </c>
      <c r="G27" s="160">
        <v>14305</v>
      </c>
      <c r="H27" s="160">
        <v>574</v>
      </c>
      <c r="I27" s="160" t="s">
        <v>28</v>
      </c>
      <c r="J27" s="160" t="s">
        <v>28</v>
      </c>
      <c r="K27" s="160" t="s">
        <v>28</v>
      </c>
      <c r="L27" s="160" t="s">
        <v>28</v>
      </c>
      <c r="M27" s="209" t="s">
        <v>28</v>
      </c>
      <c r="N27" s="48"/>
      <c r="O27" s="220"/>
    </row>
    <row r="28" spans="2:15" ht="12">
      <c r="B28" s="35"/>
      <c r="C28" s="30"/>
      <c r="D28" s="4" t="s">
        <v>68</v>
      </c>
      <c r="E28" s="222">
        <v>8</v>
      </c>
      <c r="F28" s="223">
        <v>38347</v>
      </c>
      <c r="G28" s="223">
        <v>38416</v>
      </c>
      <c r="H28" s="223">
        <v>1893</v>
      </c>
      <c r="I28" s="160" t="s">
        <v>28</v>
      </c>
      <c r="J28" s="160">
        <v>3022</v>
      </c>
      <c r="K28" s="223">
        <v>553</v>
      </c>
      <c r="L28" s="160">
        <v>2558</v>
      </c>
      <c r="M28" s="209" t="s">
        <v>28</v>
      </c>
      <c r="N28" s="48"/>
      <c r="O28" s="220"/>
    </row>
    <row r="29" ht="12">
      <c r="B29" s="18"/>
    </row>
    <row r="30" ht="12">
      <c r="B30" s="18" t="s">
        <v>408</v>
      </c>
    </row>
    <row r="31" spans="2:10" ht="12">
      <c r="B31" s="18" t="s">
        <v>414</v>
      </c>
      <c r="C31" s="18"/>
      <c r="D31" s="18"/>
      <c r="E31" s="18"/>
      <c r="F31" s="18"/>
      <c r="G31" s="18"/>
      <c r="H31" s="18"/>
      <c r="I31" s="18"/>
      <c r="J31" s="18"/>
    </row>
    <row r="32" spans="5:13" ht="12">
      <c r="E32" s="48"/>
      <c r="F32" s="48"/>
      <c r="G32" s="48"/>
      <c r="H32" s="48"/>
      <c r="I32" s="48"/>
      <c r="J32" s="48"/>
      <c r="K32" s="48"/>
      <c r="L32" s="48"/>
      <c r="M32" s="227"/>
    </row>
    <row r="33" spans="5:13" ht="12">
      <c r="E33" s="48"/>
      <c r="F33" s="48"/>
      <c r="G33" s="48"/>
      <c r="H33" s="48"/>
      <c r="I33" s="48"/>
      <c r="J33" s="48"/>
      <c r="K33" s="48"/>
      <c r="L33" s="48"/>
      <c r="M33" s="48"/>
    </row>
    <row r="34" spans="5:13" ht="12">
      <c r="E34" s="48"/>
      <c r="F34" s="48"/>
      <c r="G34" s="48"/>
      <c r="H34" s="48"/>
      <c r="I34" s="48"/>
      <c r="J34" s="48"/>
      <c r="K34" s="48"/>
      <c r="L34" s="48"/>
      <c r="M34" s="228"/>
    </row>
  </sheetData>
  <sheetProtection/>
  <mergeCells count="12">
    <mergeCell ref="J3:J4"/>
    <mergeCell ref="K3:K4"/>
    <mergeCell ref="L3:L4"/>
    <mergeCell ref="M3:M4"/>
    <mergeCell ref="B6:D6"/>
    <mergeCell ref="B7:D7"/>
    <mergeCell ref="C8:D8"/>
    <mergeCell ref="C21:D21"/>
    <mergeCell ref="B3:D4"/>
    <mergeCell ref="E3:E4"/>
    <mergeCell ref="F3:F4"/>
    <mergeCell ref="G3:I3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B1:M26"/>
  <sheetViews>
    <sheetView zoomScalePageLayoutView="0" workbookViewId="0" topLeftCell="A1">
      <selection activeCell="I37" sqref="I37"/>
    </sheetView>
  </sheetViews>
  <sheetFormatPr defaultColWidth="9.00390625" defaultRowHeight="13.5"/>
  <cols>
    <col min="1" max="1" width="2.625" style="1" customWidth="1"/>
    <col min="2" max="3" width="1.875" style="1" customWidth="1"/>
    <col min="4" max="4" width="11.625" style="1" customWidth="1"/>
    <col min="5" max="5" width="12.25390625" style="1" bestFit="1" customWidth="1"/>
    <col min="6" max="6" width="10.125" style="1" bestFit="1" customWidth="1"/>
    <col min="7" max="9" width="7.75390625" style="1" customWidth="1"/>
    <col min="10" max="10" width="8.00390625" style="1" customWidth="1"/>
    <col min="11" max="12" width="7.75390625" style="1" customWidth="1"/>
    <col min="13" max="13" width="9.125" style="1" bestFit="1" customWidth="1"/>
    <col min="14" max="14" width="7.875" style="1" bestFit="1" customWidth="1"/>
    <col min="15" max="16384" width="9.00390625" style="1" customWidth="1"/>
  </cols>
  <sheetData>
    <row r="1" spans="2:7" ht="14.25">
      <c r="B1" s="2" t="s">
        <v>390</v>
      </c>
      <c r="C1" s="41"/>
      <c r="D1" s="41"/>
      <c r="E1" s="41"/>
      <c r="F1" s="41"/>
      <c r="G1" s="41"/>
    </row>
    <row r="2" spans="2:10" ht="13.5">
      <c r="B2" s="157" t="s">
        <v>415</v>
      </c>
      <c r="C2" s="171"/>
      <c r="D2" s="171"/>
      <c r="E2" s="219"/>
      <c r="F2" s="219"/>
      <c r="G2" s="219"/>
      <c r="H2" s="48"/>
      <c r="J2" s="48"/>
    </row>
    <row r="3" spans="2:12" ht="12" customHeight="1">
      <c r="B3" s="388" t="s">
        <v>416</v>
      </c>
      <c r="C3" s="389"/>
      <c r="D3" s="390"/>
      <c r="E3" s="416" t="s">
        <v>393</v>
      </c>
      <c r="F3" s="381" t="s">
        <v>394</v>
      </c>
      <c r="G3" s="382"/>
      <c r="H3" s="383"/>
      <c r="I3" s="416" t="s">
        <v>395</v>
      </c>
      <c r="J3" s="361" t="s">
        <v>396</v>
      </c>
      <c r="K3" s="361" t="s">
        <v>397</v>
      </c>
      <c r="L3" s="416" t="s">
        <v>417</v>
      </c>
    </row>
    <row r="4" spans="2:12" ht="12">
      <c r="B4" s="394"/>
      <c r="C4" s="395"/>
      <c r="D4" s="396"/>
      <c r="E4" s="369"/>
      <c r="F4" s="14" t="s">
        <v>399</v>
      </c>
      <c r="G4" s="14" t="s">
        <v>400</v>
      </c>
      <c r="H4" s="14" t="s">
        <v>401</v>
      </c>
      <c r="I4" s="369"/>
      <c r="J4" s="362"/>
      <c r="K4" s="362"/>
      <c r="L4" s="369"/>
    </row>
    <row r="5" spans="2:12" ht="12">
      <c r="B5" s="35"/>
      <c r="C5" s="30"/>
      <c r="D5" s="4"/>
      <c r="E5" s="6" t="s">
        <v>424</v>
      </c>
      <c r="F5" s="6" t="s">
        <v>424</v>
      </c>
      <c r="G5" s="6" t="s">
        <v>424</v>
      </c>
      <c r="H5" s="6" t="s">
        <v>424</v>
      </c>
      <c r="I5" s="6" t="s">
        <v>424</v>
      </c>
      <c r="J5" s="6" t="s">
        <v>424</v>
      </c>
      <c r="K5" s="6" t="s">
        <v>424</v>
      </c>
      <c r="L5" s="6" t="s">
        <v>425</v>
      </c>
    </row>
    <row r="6" spans="2:12" ht="12">
      <c r="B6" s="342" t="s">
        <v>16</v>
      </c>
      <c r="C6" s="343"/>
      <c r="D6" s="344"/>
      <c r="E6" s="160"/>
      <c r="F6" s="160"/>
      <c r="G6" s="160"/>
      <c r="H6" s="160"/>
      <c r="I6" s="160"/>
      <c r="J6" s="160"/>
      <c r="K6" s="160"/>
      <c r="L6" s="229"/>
    </row>
    <row r="7" spans="2:13" ht="12" customHeight="1">
      <c r="B7" s="35"/>
      <c r="C7" s="348" t="s">
        <v>418</v>
      </c>
      <c r="D7" s="340"/>
      <c r="E7" s="40">
        <v>1040373</v>
      </c>
      <c r="F7" s="40">
        <v>764047</v>
      </c>
      <c r="G7" s="40">
        <v>89931</v>
      </c>
      <c r="H7" s="40">
        <v>7752</v>
      </c>
      <c r="I7" s="40" t="s">
        <v>31</v>
      </c>
      <c r="J7" s="40">
        <v>269920</v>
      </c>
      <c r="K7" s="40" t="s">
        <v>31</v>
      </c>
      <c r="L7" s="230">
        <v>99.10041428289603</v>
      </c>
      <c r="M7" s="48"/>
    </row>
    <row r="8" spans="2:13" ht="12" customHeight="1">
      <c r="B8" s="31"/>
      <c r="C8" s="343" t="s">
        <v>419</v>
      </c>
      <c r="D8" s="344"/>
      <c r="E8" s="42">
        <f>SUM(E9:E12)</f>
        <v>1041185</v>
      </c>
      <c r="F8" s="42">
        <f>SUM(F9:F12)</f>
        <v>756503</v>
      </c>
      <c r="G8" s="42">
        <f>SUM(G9:G12)</f>
        <v>89894</v>
      </c>
      <c r="H8" s="42">
        <f>SUM(H9:H12)</f>
        <v>7752</v>
      </c>
      <c r="I8" s="42" t="s">
        <v>31</v>
      </c>
      <c r="J8" s="42">
        <f>SUM(J9:J12)</f>
        <v>273916</v>
      </c>
      <c r="K8" s="42" t="s">
        <v>31</v>
      </c>
      <c r="L8" s="231">
        <v>99.1</v>
      </c>
      <c r="M8" s="48"/>
    </row>
    <row r="9" spans="2:13" ht="12">
      <c r="B9" s="35"/>
      <c r="C9" s="30"/>
      <c r="D9" s="4" t="s">
        <v>420</v>
      </c>
      <c r="E9" s="40">
        <v>533255</v>
      </c>
      <c r="F9" s="40">
        <v>481699</v>
      </c>
      <c r="G9" s="40">
        <v>15719</v>
      </c>
      <c r="H9" s="40">
        <v>2188</v>
      </c>
      <c r="I9" s="40" t="s">
        <v>31</v>
      </c>
      <c r="J9" s="40">
        <v>66568</v>
      </c>
      <c r="K9" s="40" t="s">
        <v>31</v>
      </c>
      <c r="L9" s="230">
        <v>99.1</v>
      </c>
      <c r="M9" s="48"/>
    </row>
    <row r="10" spans="2:13" ht="12">
      <c r="B10" s="35"/>
      <c r="C10" s="30"/>
      <c r="D10" s="4" t="s">
        <v>421</v>
      </c>
      <c r="E10" s="40">
        <v>365560</v>
      </c>
      <c r="F10" s="40">
        <v>123171</v>
      </c>
      <c r="G10" s="40">
        <v>40608</v>
      </c>
      <c r="H10" s="40">
        <v>1024</v>
      </c>
      <c r="I10" s="40" t="s">
        <v>31</v>
      </c>
      <c r="J10" s="40">
        <v>202697</v>
      </c>
      <c r="K10" s="40" t="s">
        <v>31</v>
      </c>
      <c r="L10" s="230">
        <v>99.1</v>
      </c>
      <c r="M10" s="48"/>
    </row>
    <row r="11" spans="2:13" ht="12">
      <c r="B11" s="35"/>
      <c r="C11" s="30"/>
      <c r="D11" s="4" t="s">
        <v>422</v>
      </c>
      <c r="E11" s="40">
        <v>142370</v>
      </c>
      <c r="F11" s="40">
        <v>151633</v>
      </c>
      <c r="G11" s="40">
        <v>33567</v>
      </c>
      <c r="H11" s="40">
        <v>4540</v>
      </c>
      <c r="I11" s="40" t="s">
        <v>31</v>
      </c>
      <c r="J11" s="40">
        <v>4651</v>
      </c>
      <c r="K11" s="40" t="s">
        <v>31</v>
      </c>
      <c r="L11" s="230">
        <v>99.1</v>
      </c>
      <c r="M11" s="48"/>
    </row>
    <row r="12" spans="2:13" ht="12">
      <c r="B12" s="35"/>
      <c r="C12" s="30"/>
      <c r="D12" s="4" t="s">
        <v>423</v>
      </c>
      <c r="E12" s="40" t="s">
        <v>31</v>
      </c>
      <c r="F12" s="40" t="s">
        <v>31</v>
      </c>
      <c r="G12" s="40" t="s">
        <v>31</v>
      </c>
      <c r="H12" s="40" t="s">
        <v>31</v>
      </c>
      <c r="I12" s="40" t="s">
        <v>31</v>
      </c>
      <c r="J12" s="40" t="s">
        <v>31</v>
      </c>
      <c r="K12" s="40" t="s">
        <v>31</v>
      </c>
      <c r="L12" s="230">
        <v>99.1</v>
      </c>
      <c r="M12" s="48"/>
    </row>
    <row r="13" spans="2:13" ht="12">
      <c r="B13" s="342" t="s">
        <v>26</v>
      </c>
      <c r="C13" s="343"/>
      <c r="D13" s="344"/>
      <c r="E13" s="40"/>
      <c r="F13" s="40"/>
      <c r="G13" s="40"/>
      <c r="H13" s="40"/>
      <c r="I13" s="40"/>
      <c r="J13" s="40"/>
      <c r="K13" s="40"/>
      <c r="L13" s="230"/>
      <c r="M13" s="48"/>
    </row>
    <row r="14" spans="2:13" ht="12" customHeight="1">
      <c r="B14" s="35"/>
      <c r="C14" s="348" t="s">
        <v>418</v>
      </c>
      <c r="D14" s="340"/>
      <c r="E14" s="40">
        <v>199557</v>
      </c>
      <c r="F14" s="40">
        <v>116677</v>
      </c>
      <c r="G14" s="40">
        <v>18836</v>
      </c>
      <c r="H14" s="40">
        <v>11017</v>
      </c>
      <c r="I14" s="40" t="s">
        <v>31</v>
      </c>
      <c r="J14" s="40">
        <v>63239</v>
      </c>
      <c r="K14" s="40" t="s">
        <v>31</v>
      </c>
      <c r="L14" s="230">
        <v>92.41</v>
      </c>
      <c r="M14" s="48"/>
    </row>
    <row r="15" spans="2:13" ht="12" customHeight="1">
      <c r="B15" s="31"/>
      <c r="C15" s="343" t="s">
        <v>419</v>
      </c>
      <c r="D15" s="344"/>
      <c r="E15" s="42">
        <f>SUM(E16:E19)</f>
        <v>195968</v>
      </c>
      <c r="F15" s="42">
        <f>SUM(F16:F19)</f>
        <v>116677</v>
      </c>
      <c r="G15" s="42">
        <f>SUM(G16:G19)</f>
        <v>21220</v>
      </c>
      <c r="H15" s="42">
        <f>SUM(H16:H19)</f>
        <v>11017</v>
      </c>
      <c r="I15" s="42" t="s">
        <v>31</v>
      </c>
      <c r="J15" s="42">
        <f>SUM(J16:J19)</f>
        <v>59316</v>
      </c>
      <c r="K15" s="42" t="s">
        <v>31</v>
      </c>
      <c r="L15" s="231">
        <v>92.6</v>
      </c>
      <c r="M15" s="48"/>
    </row>
    <row r="16" spans="2:13" ht="12">
      <c r="B16" s="35"/>
      <c r="C16" s="30"/>
      <c r="D16" s="4" t="s">
        <v>420</v>
      </c>
      <c r="E16" s="40">
        <v>157371</v>
      </c>
      <c r="F16" s="40">
        <v>96893</v>
      </c>
      <c r="G16" s="40">
        <v>13107</v>
      </c>
      <c r="H16" s="40">
        <v>6674</v>
      </c>
      <c r="I16" s="40" t="s">
        <v>31</v>
      </c>
      <c r="J16" s="40">
        <v>43990</v>
      </c>
      <c r="K16" s="40" t="s">
        <v>31</v>
      </c>
      <c r="L16" s="230">
        <v>92.6</v>
      </c>
      <c r="M16" s="48"/>
    </row>
    <row r="17" spans="2:13" ht="12">
      <c r="B17" s="35"/>
      <c r="C17" s="30"/>
      <c r="D17" s="4" t="s">
        <v>421</v>
      </c>
      <c r="E17" s="40">
        <v>4070</v>
      </c>
      <c r="F17" s="40">
        <v>2171</v>
      </c>
      <c r="G17" s="40">
        <v>1332</v>
      </c>
      <c r="H17" s="40">
        <v>1992</v>
      </c>
      <c r="I17" s="40" t="s">
        <v>31</v>
      </c>
      <c r="J17" s="40">
        <v>403</v>
      </c>
      <c r="K17" s="40" t="s">
        <v>31</v>
      </c>
      <c r="L17" s="230">
        <v>92.6</v>
      </c>
      <c r="M17" s="48"/>
    </row>
    <row r="18" spans="2:13" ht="12" customHeight="1">
      <c r="B18" s="35"/>
      <c r="C18" s="30"/>
      <c r="D18" s="4" t="s">
        <v>422</v>
      </c>
      <c r="E18" s="40">
        <v>27235</v>
      </c>
      <c r="F18" s="40">
        <v>8543</v>
      </c>
      <c r="G18" s="40">
        <v>6713</v>
      </c>
      <c r="H18" s="40">
        <v>2351</v>
      </c>
      <c r="I18" s="40" t="s">
        <v>31</v>
      </c>
      <c r="J18" s="40">
        <v>12197</v>
      </c>
      <c r="K18" s="40" t="s">
        <v>31</v>
      </c>
      <c r="L18" s="230">
        <v>92.6</v>
      </c>
      <c r="M18" s="48"/>
    </row>
    <row r="19" spans="2:13" ht="12">
      <c r="B19" s="35"/>
      <c r="C19" s="30"/>
      <c r="D19" s="4" t="s">
        <v>423</v>
      </c>
      <c r="E19" s="217">
        <v>7292</v>
      </c>
      <c r="F19" s="217">
        <v>9070</v>
      </c>
      <c r="G19" s="217">
        <v>68</v>
      </c>
      <c r="H19" s="40" t="s">
        <v>31</v>
      </c>
      <c r="I19" s="40" t="s">
        <v>31</v>
      </c>
      <c r="J19" s="217">
        <v>2726</v>
      </c>
      <c r="K19" s="40" t="s">
        <v>31</v>
      </c>
      <c r="L19" s="230">
        <v>92.6</v>
      </c>
      <c r="M19" s="48"/>
    </row>
    <row r="20" ht="12">
      <c r="B20" s="18"/>
    </row>
    <row r="21" ht="12">
      <c r="B21" s="18" t="s">
        <v>408</v>
      </c>
    </row>
    <row r="23" spans="5:11" ht="12">
      <c r="E23" s="48"/>
      <c r="F23" s="48"/>
      <c r="G23" s="48"/>
      <c r="H23" s="48"/>
      <c r="I23" s="48"/>
      <c r="J23" s="48"/>
      <c r="K23" s="48"/>
    </row>
    <row r="24" spans="5:11" ht="12">
      <c r="E24" s="48"/>
      <c r="F24" s="48"/>
      <c r="G24" s="48"/>
      <c r="H24" s="48"/>
      <c r="I24" s="48"/>
      <c r="J24" s="48"/>
      <c r="K24" s="48"/>
    </row>
    <row r="25" spans="5:11" ht="12">
      <c r="E25" s="48"/>
      <c r="F25" s="48"/>
      <c r="G25" s="48"/>
      <c r="H25" s="48"/>
      <c r="I25" s="48"/>
      <c r="J25" s="48"/>
      <c r="K25" s="48"/>
    </row>
    <row r="26" spans="5:10" ht="12">
      <c r="E26" s="48"/>
      <c r="F26" s="48"/>
      <c r="G26" s="48"/>
      <c r="H26" s="48"/>
      <c r="I26" s="48"/>
      <c r="J26" s="48"/>
    </row>
  </sheetData>
  <sheetProtection/>
  <mergeCells count="13">
    <mergeCell ref="B3:D4"/>
    <mergeCell ref="E3:E4"/>
    <mergeCell ref="F3:H3"/>
    <mergeCell ref="I3:I4"/>
    <mergeCell ref="J3:J4"/>
    <mergeCell ref="K3:K4"/>
    <mergeCell ref="C15:D15"/>
    <mergeCell ref="L3:L4"/>
    <mergeCell ref="B6:D6"/>
    <mergeCell ref="C7:D7"/>
    <mergeCell ref="C8:D8"/>
    <mergeCell ref="B13:D13"/>
    <mergeCell ref="C14:D1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P45"/>
  <sheetViews>
    <sheetView zoomScalePageLayoutView="0" workbookViewId="0" topLeftCell="A1">
      <selection activeCell="F41" sqref="F41"/>
    </sheetView>
  </sheetViews>
  <sheetFormatPr defaultColWidth="9.00390625" defaultRowHeight="13.5"/>
  <cols>
    <col min="1" max="1" width="2.625" style="1" customWidth="1"/>
    <col min="2" max="4" width="1.875" style="1" customWidth="1"/>
    <col min="5" max="5" width="9.00390625" style="1" customWidth="1"/>
    <col min="6" max="6" width="8.625" style="15" bestFit="1" customWidth="1"/>
    <col min="7" max="7" width="8.00390625" style="15" bestFit="1" customWidth="1"/>
    <col min="8" max="8" width="9.125" style="1" bestFit="1" customWidth="1"/>
    <col min="9" max="11" width="8.00390625" style="1" bestFit="1" customWidth="1"/>
    <col min="12" max="14" width="6.375" style="1" customWidth="1"/>
    <col min="15" max="16384" width="9.00390625" style="1" customWidth="1"/>
  </cols>
  <sheetData>
    <row r="1" ht="15.75">
      <c r="B1" s="2" t="s">
        <v>34</v>
      </c>
    </row>
    <row r="2" ht="12.75"/>
    <row r="3" spans="2:14" ht="12" customHeight="1">
      <c r="B3" s="349" t="s">
        <v>0</v>
      </c>
      <c r="C3" s="349"/>
      <c r="D3" s="349"/>
      <c r="E3" s="349"/>
      <c r="F3" s="379" t="s">
        <v>35</v>
      </c>
      <c r="G3" s="379" t="s">
        <v>2</v>
      </c>
      <c r="H3" s="380" t="s">
        <v>36</v>
      </c>
      <c r="I3" s="380"/>
      <c r="J3" s="380"/>
      <c r="K3" s="380"/>
      <c r="L3" s="381" t="s">
        <v>37</v>
      </c>
      <c r="M3" s="382"/>
      <c r="N3" s="383"/>
    </row>
    <row r="4" spans="2:14" ht="12.75">
      <c r="B4" s="349"/>
      <c r="C4" s="349"/>
      <c r="D4" s="349"/>
      <c r="E4" s="349"/>
      <c r="F4" s="379"/>
      <c r="G4" s="379"/>
      <c r="H4" s="14" t="s">
        <v>38</v>
      </c>
      <c r="I4" s="14" t="s">
        <v>39</v>
      </c>
      <c r="J4" s="14" t="s">
        <v>40</v>
      </c>
      <c r="K4" s="14" t="s">
        <v>41</v>
      </c>
      <c r="L4" s="14" t="s">
        <v>25</v>
      </c>
      <c r="M4" s="14" t="s">
        <v>7</v>
      </c>
      <c r="N4" s="14" t="s">
        <v>8</v>
      </c>
    </row>
    <row r="5" spans="2:14" ht="12.75">
      <c r="B5" s="3"/>
      <c r="C5" s="37"/>
      <c r="D5" s="37"/>
      <c r="E5" s="38"/>
      <c r="F5" s="39"/>
      <c r="G5" s="39"/>
      <c r="H5" s="6" t="s">
        <v>9</v>
      </c>
      <c r="I5" s="6" t="s">
        <v>9</v>
      </c>
      <c r="J5" s="6" t="s">
        <v>9</v>
      </c>
      <c r="K5" s="6" t="s">
        <v>9</v>
      </c>
      <c r="L5" s="6" t="s">
        <v>9</v>
      </c>
      <c r="M5" s="6" t="s">
        <v>9</v>
      </c>
      <c r="N5" s="6" t="s">
        <v>9</v>
      </c>
    </row>
    <row r="6" spans="2:14" ht="12" customHeight="1">
      <c r="B6" s="354" t="s">
        <v>42</v>
      </c>
      <c r="C6" s="348"/>
      <c r="D6" s="348"/>
      <c r="E6" s="340"/>
      <c r="F6" s="40" t="s">
        <v>43</v>
      </c>
      <c r="G6" s="40">
        <v>1145</v>
      </c>
      <c r="H6" s="40">
        <v>21502</v>
      </c>
      <c r="I6" s="40">
        <v>6727</v>
      </c>
      <c r="J6" s="40">
        <v>7356</v>
      </c>
      <c r="K6" s="40">
        <v>7419</v>
      </c>
      <c r="L6" s="40">
        <v>1817</v>
      </c>
      <c r="M6" s="40">
        <v>149</v>
      </c>
      <c r="N6" s="40">
        <v>1668</v>
      </c>
    </row>
    <row r="7" spans="2:16" s="41" customFormat="1" ht="12" customHeight="1">
      <c r="B7" s="342" t="s">
        <v>44</v>
      </c>
      <c r="C7" s="343"/>
      <c r="D7" s="343"/>
      <c r="E7" s="344"/>
      <c r="F7" s="42" t="s">
        <v>45</v>
      </c>
      <c r="G7" s="42">
        <v>1130</v>
      </c>
      <c r="H7" s="42">
        <f aca="true" t="shared" si="0" ref="H7:N7">SUM(H8:H10)</f>
        <v>20861</v>
      </c>
      <c r="I7" s="42">
        <f t="shared" si="0"/>
        <v>6432</v>
      </c>
      <c r="J7" s="42">
        <f t="shared" si="0"/>
        <v>7067</v>
      </c>
      <c r="K7" s="42">
        <f t="shared" si="0"/>
        <v>7362</v>
      </c>
      <c r="L7" s="42">
        <f t="shared" si="0"/>
        <v>1791</v>
      </c>
      <c r="M7" s="42">
        <f t="shared" si="0"/>
        <v>145</v>
      </c>
      <c r="N7" s="42">
        <f t="shared" si="0"/>
        <v>1646</v>
      </c>
      <c r="O7" s="43"/>
      <c r="P7" s="43"/>
    </row>
    <row r="8" spans="2:16" s="41" customFormat="1" ht="12" customHeight="1">
      <c r="B8" s="31"/>
      <c r="C8" s="32"/>
      <c r="D8" s="348" t="s">
        <v>11</v>
      </c>
      <c r="E8" s="384"/>
      <c r="F8" s="40">
        <v>1</v>
      </c>
      <c r="G8" s="40">
        <v>5</v>
      </c>
      <c r="H8" s="40">
        <v>139</v>
      </c>
      <c r="I8" s="40">
        <v>28</v>
      </c>
      <c r="J8" s="40">
        <v>56</v>
      </c>
      <c r="K8" s="40">
        <v>55</v>
      </c>
      <c r="L8" s="40">
        <v>8</v>
      </c>
      <c r="M8" s="40">
        <v>2</v>
      </c>
      <c r="N8" s="40">
        <v>6</v>
      </c>
      <c r="O8" s="43"/>
      <c r="P8" s="43"/>
    </row>
    <row r="9" spans="2:16" s="41" customFormat="1" ht="12" customHeight="1">
      <c r="B9" s="31"/>
      <c r="C9" s="32"/>
      <c r="D9" s="348" t="s">
        <v>12</v>
      </c>
      <c r="E9" s="384"/>
      <c r="F9" s="40">
        <v>81</v>
      </c>
      <c r="G9" s="40">
        <v>326</v>
      </c>
      <c r="H9" s="40">
        <v>5472</v>
      </c>
      <c r="I9" s="40">
        <v>1537</v>
      </c>
      <c r="J9" s="40">
        <v>1904</v>
      </c>
      <c r="K9" s="40">
        <v>2031</v>
      </c>
      <c r="L9" s="40">
        <v>510</v>
      </c>
      <c r="M9" s="40">
        <v>32</v>
      </c>
      <c r="N9" s="40">
        <v>478</v>
      </c>
      <c r="O9" s="43"/>
      <c r="P9" s="43"/>
    </row>
    <row r="10" spans="2:16" s="41" customFormat="1" ht="12" customHeight="1">
      <c r="B10" s="31"/>
      <c r="C10" s="32"/>
      <c r="D10" s="348" t="s">
        <v>13</v>
      </c>
      <c r="E10" s="384"/>
      <c r="F10" s="40">
        <v>123</v>
      </c>
      <c r="G10" s="40">
        <v>799</v>
      </c>
      <c r="H10" s="40">
        <v>15250</v>
      </c>
      <c r="I10" s="40">
        <v>4867</v>
      </c>
      <c r="J10" s="40">
        <v>5107</v>
      </c>
      <c r="K10" s="40">
        <v>5276</v>
      </c>
      <c r="L10" s="40">
        <v>1273</v>
      </c>
      <c r="M10" s="40">
        <v>111</v>
      </c>
      <c r="N10" s="40">
        <v>1162</v>
      </c>
      <c r="O10" s="43"/>
      <c r="P10" s="43"/>
    </row>
    <row r="11" spans="2:16" ht="12.75">
      <c r="B11" s="3"/>
      <c r="C11" s="343" t="s">
        <v>46</v>
      </c>
      <c r="D11" s="343"/>
      <c r="E11" s="344"/>
      <c r="F11" s="42">
        <f>SUM(F12:F23)</f>
        <v>163</v>
      </c>
      <c r="G11" s="42">
        <v>930</v>
      </c>
      <c r="H11" s="42">
        <f>SUM(H12:H23)</f>
        <v>17684</v>
      </c>
      <c r="I11" s="42">
        <f aca="true" t="shared" si="1" ref="I11:N11">SUM(I12:I23)</f>
        <v>5430</v>
      </c>
      <c r="J11" s="42">
        <f t="shared" si="1"/>
        <v>5995</v>
      </c>
      <c r="K11" s="42">
        <f t="shared" si="1"/>
        <v>6259</v>
      </c>
      <c r="L11" s="42">
        <f t="shared" si="1"/>
        <v>1464</v>
      </c>
      <c r="M11" s="42">
        <f t="shared" si="1"/>
        <v>120</v>
      </c>
      <c r="N11" s="42">
        <f t="shared" si="1"/>
        <v>1344</v>
      </c>
      <c r="O11" s="43"/>
      <c r="P11" s="43"/>
    </row>
    <row r="12" spans="2:16" ht="12">
      <c r="B12" s="3"/>
      <c r="C12" s="37"/>
      <c r="D12" s="348" t="s">
        <v>47</v>
      </c>
      <c r="E12" s="340"/>
      <c r="F12" s="40">
        <v>39</v>
      </c>
      <c r="G12" s="44">
        <v>244</v>
      </c>
      <c r="H12" s="40">
        <v>4792</v>
      </c>
      <c r="I12" s="45">
        <v>1525</v>
      </c>
      <c r="J12" s="45">
        <v>1611</v>
      </c>
      <c r="K12" s="45">
        <v>1656</v>
      </c>
      <c r="L12" s="45">
        <v>397</v>
      </c>
      <c r="M12" s="45">
        <v>40</v>
      </c>
      <c r="N12" s="45">
        <v>357</v>
      </c>
      <c r="O12" s="43"/>
      <c r="P12" s="43"/>
    </row>
    <row r="13" spans="2:16" ht="12">
      <c r="B13" s="3"/>
      <c r="C13" s="37"/>
      <c r="D13" s="348" t="s">
        <v>48</v>
      </c>
      <c r="E13" s="340"/>
      <c r="F13" s="40">
        <v>34</v>
      </c>
      <c r="G13" s="44">
        <v>230</v>
      </c>
      <c r="H13" s="40">
        <v>4710</v>
      </c>
      <c r="I13" s="45">
        <v>1469</v>
      </c>
      <c r="J13" s="45">
        <v>1599</v>
      </c>
      <c r="K13" s="45">
        <v>1642</v>
      </c>
      <c r="L13" s="45">
        <v>365</v>
      </c>
      <c r="M13" s="45">
        <v>28</v>
      </c>
      <c r="N13" s="45">
        <v>337</v>
      </c>
      <c r="O13" s="43"/>
      <c r="P13" s="43"/>
    </row>
    <row r="14" spans="2:16" ht="12">
      <c r="B14" s="3"/>
      <c r="C14" s="37"/>
      <c r="D14" s="348" t="s">
        <v>49</v>
      </c>
      <c r="E14" s="340"/>
      <c r="F14" s="40">
        <v>13</v>
      </c>
      <c r="G14" s="44">
        <v>52</v>
      </c>
      <c r="H14" s="40">
        <v>725</v>
      </c>
      <c r="I14" s="45">
        <v>234</v>
      </c>
      <c r="J14" s="45">
        <v>221</v>
      </c>
      <c r="K14" s="45">
        <v>270</v>
      </c>
      <c r="L14" s="45">
        <v>78</v>
      </c>
      <c r="M14" s="45">
        <v>8</v>
      </c>
      <c r="N14" s="45">
        <v>70</v>
      </c>
      <c r="O14" s="43"/>
      <c r="P14" s="43"/>
    </row>
    <row r="15" spans="2:16" ht="12">
      <c r="B15" s="3"/>
      <c r="C15" s="37"/>
      <c r="D15" s="348" t="s">
        <v>50</v>
      </c>
      <c r="E15" s="340"/>
      <c r="F15" s="40">
        <v>16</v>
      </c>
      <c r="G15" s="44">
        <v>75</v>
      </c>
      <c r="H15" s="40">
        <v>1392</v>
      </c>
      <c r="I15" s="45">
        <v>299</v>
      </c>
      <c r="J15" s="45">
        <v>515</v>
      </c>
      <c r="K15" s="45">
        <v>578</v>
      </c>
      <c r="L15" s="45">
        <v>120</v>
      </c>
      <c r="M15" s="45">
        <v>5</v>
      </c>
      <c r="N15" s="45">
        <v>115</v>
      </c>
      <c r="O15" s="43"/>
      <c r="P15" s="43"/>
    </row>
    <row r="16" spans="2:16" ht="12">
      <c r="B16" s="3"/>
      <c r="C16" s="37"/>
      <c r="D16" s="348" t="s">
        <v>51</v>
      </c>
      <c r="E16" s="340"/>
      <c r="F16" s="40">
        <v>21</v>
      </c>
      <c r="G16" s="40">
        <v>125</v>
      </c>
      <c r="H16" s="40">
        <v>2671</v>
      </c>
      <c r="I16" s="45">
        <v>838</v>
      </c>
      <c r="J16" s="45">
        <v>907</v>
      </c>
      <c r="K16" s="45">
        <v>926</v>
      </c>
      <c r="L16" s="45">
        <v>210</v>
      </c>
      <c r="M16" s="45">
        <v>17</v>
      </c>
      <c r="N16" s="45">
        <v>193</v>
      </c>
      <c r="O16" s="43"/>
      <c r="P16" s="43"/>
    </row>
    <row r="17" spans="2:16" ht="12">
      <c r="B17" s="3"/>
      <c r="C17" s="37"/>
      <c r="D17" s="348" t="s">
        <v>52</v>
      </c>
      <c r="E17" s="340"/>
      <c r="F17" s="40">
        <v>8</v>
      </c>
      <c r="G17" s="44">
        <v>32</v>
      </c>
      <c r="H17" s="40">
        <v>333</v>
      </c>
      <c r="I17" s="45">
        <v>96</v>
      </c>
      <c r="J17" s="45">
        <v>113</v>
      </c>
      <c r="K17" s="45">
        <v>124</v>
      </c>
      <c r="L17" s="45">
        <v>47</v>
      </c>
      <c r="M17" s="45">
        <v>4</v>
      </c>
      <c r="N17" s="45">
        <v>43</v>
      </c>
      <c r="O17" s="43"/>
      <c r="P17" s="43"/>
    </row>
    <row r="18" spans="2:16" ht="12">
      <c r="B18" s="3"/>
      <c r="C18" s="37"/>
      <c r="D18" s="348" t="s">
        <v>53</v>
      </c>
      <c r="E18" s="340"/>
      <c r="F18" s="40">
        <v>7</v>
      </c>
      <c r="G18" s="44">
        <v>39</v>
      </c>
      <c r="H18" s="40">
        <v>765</v>
      </c>
      <c r="I18" s="45">
        <v>247</v>
      </c>
      <c r="J18" s="45">
        <v>246</v>
      </c>
      <c r="K18" s="45">
        <v>272</v>
      </c>
      <c r="L18" s="45">
        <v>53</v>
      </c>
      <c r="M18" s="45">
        <v>2</v>
      </c>
      <c r="N18" s="45">
        <v>51</v>
      </c>
      <c r="O18" s="43"/>
      <c r="P18" s="43"/>
    </row>
    <row r="19" spans="2:16" ht="12">
      <c r="B19" s="3"/>
      <c r="C19" s="37"/>
      <c r="D19" s="348" t="s">
        <v>54</v>
      </c>
      <c r="E19" s="340"/>
      <c r="F19" s="40">
        <v>7</v>
      </c>
      <c r="G19" s="44">
        <v>40</v>
      </c>
      <c r="H19" s="40">
        <v>778</v>
      </c>
      <c r="I19" s="45">
        <v>253</v>
      </c>
      <c r="J19" s="45">
        <v>270</v>
      </c>
      <c r="K19" s="45">
        <v>255</v>
      </c>
      <c r="L19" s="45">
        <v>55</v>
      </c>
      <c r="M19" s="45">
        <v>4</v>
      </c>
      <c r="N19" s="45">
        <v>51</v>
      </c>
      <c r="O19" s="43"/>
      <c r="P19" s="43"/>
    </row>
    <row r="20" spans="2:16" ht="12">
      <c r="B20" s="3"/>
      <c r="C20" s="37"/>
      <c r="D20" s="348" t="s">
        <v>55</v>
      </c>
      <c r="E20" s="340"/>
      <c r="F20" s="40">
        <v>6</v>
      </c>
      <c r="G20" s="44">
        <v>24</v>
      </c>
      <c r="H20" s="40">
        <v>345</v>
      </c>
      <c r="I20" s="45">
        <v>106</v>
      </c>
      <c r="J20" s="45">
        <v>110</v>
      </c>
      <c r="K20" s="45">
        <v>129</v>
      </c>
      <c r="L20" s="45">
        <v>40</v>
      </c>
      <c r="M20" s="45">
        <v>3</v>
      </c>
      <c r="N20" s="45">
        <v>37</v>
      </c>
      <c r="O20" s="43"/>
      <c r="P20" s="43"/>
    </row>
    <row r="21" spans="2:16" ht="12">
      <c r="B21" s="3"/>
      <c r="C21" s="37"/>
      <c r="D21" s="348" t="s">
        <v>56</v>
      </c>
      <c r="E21" s="340"/>
      <c r="F21" s="40">
        <v>5</v>
      </c>
      <c r="G21" s="40">
        <v>19</v>
      </c>
      <c r="H21" s="40">
        <v>307</v>
      </c>
      <c r="I21" s="45">
        <v>93</v>
      </c>
      <c r="J21" s="45">
        <v>107</v>
      </c>
      <c r="K21" s="45">
        <v>107</v>
      </c>
      <c r="L21" s="45">
        <v>34</v>
      </c>
      <c r="M21" s="45">
        <v>4</v>
      </c>
      <c r="N21" s="45">
        <v>30</v>
      </c>
      <c r="O21" s="43"/>
      <c r="P21" s="43"/>
    </row>
    <row r="22" spans="2:16" ht="12">
      <c r="B22" s="3"/>
      <c r="C22" s="37"/>
      <c r="D22" s="348" t="s">
        <v>57</v>
      </c>
      <c r="E22" s="340"/>
      <c r="F22" s="40">
        <v>4</v>
      </c>
      <c r="G22" s="40">
        <v>25</v>
      </c>
      <c r="H22" s="40">
        <v>413</v>
      </c>
      <c r="I22" s="45">
        <v>119</v>
      </c>
      <c r="J22" s="45">
        <v>156</v>
      </c>
      <c r="K22" s="45">
        <v>138</v>
      </c>
      <c r="L22" s="45">
        <v>32</v>
      </c>
      <c r="M22" s="45">
        <v>3</v>
      </c>
      <c r="N22" s="45">
        <v>29</v>
      </c>
      <c r="O22" s="43"/>
      <c r="P22" s="43"/>
    </row>
    <row r="23" spans="2:16" ht="12" customHeight="1">
      <c r="B23" s="3"/>
      <c r="C23" s="37"/>
      <c r="D23" s="348" t="s">
        <v>58</v>
      </c>
      <c r="E23" s="385"/>
      <c r="F23" s="40">
        <v>3</v>
      </c>
      <c r="G23" s="40">
        <v>25</v>
      </c>
      <c r="H23" s="40">
        <v>453</v>
      </c>
      <c r="I23" s="45">
        <v>151</v>
      </c>
      <c r="J23" s="45">
        <v>140</v>
      </c>
      <c r="K23" s="45">
        <v>162</v>
      </c>
      <c r="L23" s="45">
        <v>33</v>
      </c>
      <c r="M23" s="46">
        <v>2</v>
      </c>
      <c r="N23" s="45">
        <v>31</v>
      </c>
      <c r="O23" s="43"/>
      <c r="P23" s="43"/>
    </row>
    <row r="24" spans="2:16" ht="12">
      <c r="B24" s="3"/>
      <c r="C24" s="343" t="s">
        <v>59</v>
      </c>
      <c r="D24" s="343"/>
      <c r="E24" s="344"/>
      <c r="F24" s="42" t="s">
        <v>60</v>
      </c>
      <c r="G24" s="42">
        <v>200</v>
      </c>
      <c r="H24" s="42">
        <f>SUM(H25:H31)</f>
        <v>3177</v>
      </c>
      <c r="I24" s="42">
        <f aca="true" t="shared" si="2" ref="I24:N24">SUM(I25:I31)</f>
        <v>1002</v>
      </c>
      <c r="J24" s="42">
        <f t="shared" si="2"/>
        <v>1072</v>
      </c>
      <c r="K24" s="42">
        <f t="shared" si="2"/>
        <v>1103</v>
      </c>
      <c r="L24" s="42">
        <f t="shared" si="2"/>
        <v>327</v>
      </c>
      <c r="M24" s="42">
        <f t="shared" si="2"/>
        <v>25</v>
      </c>
      <c r="N24" s="42">
        <f t="shared" si="2"/>
        <v>302</v>
      </c>
      <c r="O24" s="43"/>
      <c r="P24" s="43"/>
    </row>
    <row r="25" spans="2:16" ht="12">
      <c r="B25" s="3"/>
      <c r="C25" s="37"/>
      <c r="D25" s="348" t="s">
        <v>61</v>
      </c>
      <c r="E25" s="340"/>
      <c r="F25" s="40">
        <v>3</v>
      </c>
      <c r="G25" s="40">
        <v>14</v>
      </c>
      <c r="H25" s="40">
        <v>257</v>
      </c>
      <c r="I25" s="45">
        <v>94</v>
      </c>
      <c r="J25" s="45">
        <v>78</v>
      </c>
      <c r="K25" s="45">
        <v>85</v>
      </c>
      <c r="L25" s="45">
        <v>27</v>
      </c>
      <c r="M25" s="45">
        <v>2</v>
      </c>
      <c r="N25" s="45">
        <v>25</v>
      </c>
      <c r="O25" s="43"/>
      <c r="P25" s="43"/>
    </row>
    <row r="26" spans="2:16" ht="12">
      <c r="B26" s="3"/>
      <c r="C26" s="37"/>
      <c r="D26" s="348" t="s">
        <v>62</v>
      </c>
      <c r="E26" s="340"/>
      <c r="F26" s="40" t="s">
        <v>28</v>
      </c>
      <c r="G26" s="40" t="s">
        <v>28</v>
      </c>
      <c r="H26" s="40" t="s">
        <v>28</v>
      </c>
      <c r="I26" s="40" t="s">
        <v>28</v>
      </c>
      <c r="J26" s="40" t="s">
        <v>28</v>
      </c>
      <c r="K26" s="40" t="s">
        <v>28</v>
      </c>
      <c r="L26" s="40" t="s">
        <v>28</v>
      </c>
      <c r="M26" s="40" t="s">
        <v>28</v>
      </c>
      <c r="N26" s="40" t="s">
        <v>28</v>
      </c>
      <c r="O26" s="43"/>
      <c r="P26" s="43"/>
    </row>
    <row r="27" spans="2:16" ht="12">
      <c r="B27" s="3"/>
      <c r="C27" s="37"/>
      <c r="D27" s="348" t="s">
        <v>63</v>
      </c>
      <c r="E27" s="340"/>
      <c r="F27" s="40">
        <v>3</v>
      </c>
      <c r="G27" s="40">
        <v>15</v>
      </c>
      <c r="H27" s="40">
        <v>144</v>
      </c>
      <c r="I27" s="45">
        <v>42</v>
      </c>
      <c r="J27" s="45">
        <v>53</v>
      </c>
      <c r="K27" s="45">
        <v>49</v>
      </c>
      <c r="L27" s="45">
        <v>8</v>
      </c>
      <c r="M27" s="40" t="s">
        <v>28</v>
      </c>
      <c r="N27" s="45">
        <v>8</v>
      </c>
      <c r="O27" s="43"/>
      <c r="P27" s="43"/>
    </row>
    <row r="28" spans="2:16" ht="12">
      <c r="B28" s="3"/>
      <c r="C28" s="37"/>
      <c r="D28" s="348" t="s">
        <v>64</v>
      </c>
      <c r="E28" s="340"/>
      <c r="F28" s="40">
        <v>14</v>
      </c>
      <c r="G28" s="40">
        <v>50</v>
      </c>
      <c r="H28" s="40">
        <v>711</v>
      </c>
      <c r="I28" s="45">
        <v>212</v>
      </c>
      <c r="J28" s="45">
        <v>244</v>
      </c>
      <c r="K28" s="45">
        <v>255</v>
      </c>
      <c r="L28" s="45">
        <v>83</v>
      </c>
      <c r="M28" s="45">
        <v>8</v>
      </c>
      <c r="N28" s="45">
        <v>75</v>
      </c>
      <c r="O28" s="43"/>
      <c r="P28" s="43"/>
    </row>
    <row r="29" spans="2:16" ht="12">
      <c r="B29" s="3"/>
      <c r="C29" s="37"/>
      <c r="D29" s="348" t="s">
        <v>65</v>
      </c>
      <c r="E29" s="340"/>
      <c r="F29" s="40" t="s">
        <v>66</v>
      </c>
      <c r="G29" s="40">
        <v>21</v>
      </c>
      <c r="H29" s="40">
        <v>187</v>
      </c>
      <c r="I29" s="45">
        <v>65</v>
      </c>
      <c r="J29" s="45">
        <v>71</v>
      </c>
      <c r="K29" s="45">
        <v>51</v>
      </c>
      <c r="L29" s="45">
        <v>33</v>
      </c>
      <c r="M29" s="45">
        <v>1</v>
      </c>
      <c r="N29" s="45">
        <v>32</v>
      </c>
      <c r="O29" s="43"/>
      <c r="P29" s="43"/>
    </row>
    <row r="30" spans="2:16" ht="12">
      <c r="B30" s="3"/>
      <c r="C30" s="37"/>
      <c r="D30" s="348" t="s">
        <v>67</v>
      </c>
      <c r="E30" s="340"/>
      <c r="F30" s="40">
        <v>3</v>
      </c>
      <c r="G30" s="40">
        <v>12</v>
      </c>
      <c r="H30" s="40">
        <v>244</v>
      </c>
      <c r="I30" s="45">
        <v>74</v>
      </c>
      <c r="J30" s="45">
        <v>87</v>
      </c>
      <c r="K30" s="45">
        <v>83</v>
      </c>
      <c r="L30" s="45">
        <v>20</v>
      </c>
      <c r="M30" s="45">
        <v>1</v>
      </c>
      <c r="N30" s="45">
        <v>19</v>
      </c>
      <c r="O30" s="43"/>
      <c r="P30" s="43"/>
    </row>
    <row r="31" spans="2:16" ht="12">
      <c r="B31" s="3"/>
      <c r="C31" s="37"/>
      <c r="D31" s="348" t="s">
        <v>68</v>
      </c>
      <c r="E31" s="340"/>
      <c r="F31" s="40">
        <v>13</v>
      </c>
      <c r="G31" s="40">
        <v>88</v>
      </c>
      <c r="H31" s="40">
        <v>1634</v>
      </c>
      <c r="I31" s="45">
        <v>515</v>
      </c>
      <c r="J31" s="45">
        <v>539</v>
      </c>
      <c r="K31" s="45">
        <v>580</v>
      </c>
      <c r="L31" s="45">
        <v>156</v>
      </c>
      <c r="M31" s="45">
        <v>13</v>
      </c>
      <c r="N31" s="45">
        <v>143</v>
      </c>
      <c r="O31" s="43"/>
      <c r="P31" s="43"/>
    </row>
    <row r="32" spans="6:9" ht="12">
      <c r="F32" s="47"/>
      <c r="I32" s="17"/>
    </row>
    <row r="33" spans="2:14" ht="12">
      <c r="B33" s="18" t="s">
        <v>69</v>
      </c>
      <c r="I33" s="48"/>
      <c r="J33" s="48"/>
      <c r="K33" s="48"/>
      <c r="L33" s="48"/>
      <c r="M33" s="48"/>
      <c r="N33" s="48"/>
    </row>
    <row r="34" spans="2:8" ht="13.5">
      <c r="B34" s="386" t="s">
        <v>70</v>
      </c>
      <c r="C34" s="387"/>
      <c r="D34" s="387"/>
      <c r="E34" s="387"/>
      <c r="F34" s="387"/>
      <c r="G34" s="387"/>
      <c r="H34" s="387"/>
    </row>
    <row r="35" spans="7:14" ht="12">
      <c r="G35" s="47"/>
      <c r="H35" s="47"/>
      <c r="I35" s="47"/>
      <c r="J35" s="47"/>
      <c r="K35" s="47"/>
      <c r="L35" s="47"/>
      <c r="M35" s="47"/>
      <c r="N35" s="47"/>
    </row>
    <row r="36" spans="6:14" ht="12">
      <c r="F36" s="47"/>
      <c r="G36" s="47"/>
      <c r="H36" s="47"/>
      <c r="I36" s="47"/>
      <c r="J36" s="47"/>
      <c r="K36" s="47"/>
      <c r="L36" s="47"/>
      <c r="M36" s="47"/>
      <c r="N36" s="47"/>
    </row>
    <row r="37" spans="6:14" ht="12">
      <c r="F37" s="47"/>
      <c r="G37" s="48"/>
      <c r="H37" s="48"/>
      <c r="I37" s="48"/>
      <c r="J37" s="48"/>
      <c r="K37" s="48"/>
      <c r="L37" s="48"/>
      <c r="M37" s="48"/>
      <c r="N37" s="48"/>
    </row>
    <row r="38" spans="7:14" ht="12">
      <c r="G38" s="48"/>
      <c r="H38" s="48"/>
      <c r="I38" s="48"/>
      <c r="J38" s="48"/>
      <c r="K38" s="48"/>
      <c r="L38" s="48"/>
      <c r="M38" s="48"/>
      <c r="N38" s="48"/>
    </row>
    <row r="39" spans="6:14" ht="13.5">
      <c r="F39" s="50"/>
      <c r="G39" s="51"/>
      <c r="H39" s="48"/>
      <c r="I39" s="48"/>
      <c r="J39" s="48"/>
      <c r="K39" s="48"/>
      <c r="L39" s="48"/>
      <c r="M39" s="48"/>
      <c r="N39" s="48"/>
    </row>
    <row r="40" spans="6:7" ht="13.5">
      <c r="F40" s="50"/>
      <c r="G40" s="52"/>
    </row>
    <row r="41" spans="6:7" ht="13.5">
      <c r="F41" s="50"/>
      <c r="G41" s="52"/>
    </row>
    <row r="42" spans="6:7" ht="13.5">
      <c r="F42" s="50"/>
      <c r="G42" s="52"/>
    </row>
    <row r="43" spans="6:7" ht="13.5">
      <c r="F43" s="50"/>
      <c r="G43" s="52"/>
    </row>
    <row r="44" spans="6:7" ht="13.5">
      <c r="F44" s="50"/>
      <c r="G44" s="52"/>
    </row>
    <row r="45" spans="6:7" ht="13.5">
      <c r="F45" s="50"/>
      <c r="G45" s="52"/>
    </row>
  </sheetData>
  <sheetProtection/>
  <mergeCells count="32">
    <mergeCell ref="D31:E31"/>
    <mergeCell ref="B34:H34"/>
    <mergeCell ref="D25:E25"/>
    <mergeCell ref="D26:E26"/>
    <mergeCell ref="D27:E27"/>
    <mergeCell ref="D28:E28"/>
    <mergeCell ref="D29:E29"/>
    <mergeCell ref="D30:E30"/>
    <mergeCell ref="D19:E19"/>
    <mergeCell ref="D20:E20"/>
    <mergeCell ref="D21:E21"/>
    <mergeCell ref="D22:E22"/>
    <mergeCell ref="D23:E23"/>
    <mergeCell ref="C24:E24"/>
    <mergeCell ref="D13:E13"/>
    <mergeCell ref="D14:E14"/>
    <mergeCell ref="D15:E15"/>
    <mergeCell ref="D16:E16"/>
    <mergeCell ref="D17:E17"/>
    <mergeCell ref="D18:E18"/>
    <mergeCell ref="B7:E7"/>
    <mergeCell ref="D8:E8"/>
    <mergeCell ref="D9:E9"/>
    <mergeCell ref="D10:E10"/>
    <mergeCell ref="C11:E11"/>
    <mergeCell ref="D12:E12"/>
    <mergeCell ref="B3:E4"/>
    <mergeCell ref="F3:F4"/>
    <mergeCell ref="G3:G4"/>
    <mergeCell ref="H3:K3"/>
    <mergeCell ref="L3:N3"/>
    <mergeCell ref="B6:E6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B1:U54"/>
  <sheetViews>
    <sheetView zoomScalePageLayoutView="0" workbookViewId="0" topLeftCell="A1">
      <selection activeCell="H42" sqref="H42"/>
    </sheetView>
  </sheetViews>
  <sheetFormatPr defaultColWidth="9.00390625" defaultRowHeight="13.5"/>
  <cols>
    <col min="1" max="1" width="2.625" style="232" customWidth="1"/>
    <col min="2" max="2" width="1.875" style="232" customWidth="1"/>
    <col min="3" max="3" width="18.375" style="232" bestFit="1" customWidth="1"/>
    <col min="4" max="4" width="3.00390625" style="232" customWidth="1"/>
    <col min="5" max="5" width="10.625" style="232" customWidth="1"/>
    <col min="6" max="6" width="9.375" style="232" bestFit="1" customWidth="1"/>
    <col min="7" max="7" width="9.75390625" style="232" customWidth="1"/>
    <col min="8" max="8" width="9.875" style="232" customWidth="1"/>
    <col min="9" max="11" width="8.375" style="232" bestFit="1" customWidth="1"/>
    <col min="12" max="12" width="8.375" style="232" customWidth="1"/>
    <col min="13" max="13" width="10.50390625" style="232" customWidth="1"/>
    <col min="14" max="14" width="8.25390625" style="232" bestFit="1" customWidth="1"/>
    <col min="15" max="15" width="10.00390625" style="232" customWidth="1"/>
    <col min="16" max="16" width="8.375" style="232" bestFit="1" customWidth="1"/>
    <col min="17" max="17" width="10.375" style="232" bestFit="1" customWidth="1"/>
    <col min="18" max="18" width="9.25390625" style="234" customWidth="1"/>
    <col min="19" max="19" width="9.625" style="234" customWidth="1"/>
    <col min="20" max="20" width="9.625" style="232" customWidth="1"/>
    <col min="21" max="16384" width="9.00390625" style="232" customWidth="1"/>
  </cols>
  <sheetData>
    <row r="1" spans="2:7" ht="14.25">
      <c r="B1" s="2" t="s">
        <v>426</v>
      </c>
      <c r="G1" s="233"/>
    </row>
    <row r="2" spans="5:17" ht="12"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</row>
    <row r="3" spans="2:19" ht="12">
      <c r="B3" s="500" t="s">
        <v>427</v>
      </c>
      <c r="C3" s="504"/>
      <c r="D3" s="501"/>
      <c r="E3" s="14" t="s">
        <v>38</v>
      </c>
      <c r="F3" s="14" t="s">
        <v>428</v>
      </c>
      <c r="G3" s="14" t="s">
        <v>429</v>
      </c>
      <c r="H3" s="14" t="s">
        <v>430</v>
      </c>
      <c r="I3" s="14" t="s">
        <v>431</v>
      </c>
      <c r="J3" s="14" t="s">
        <v>432</v>
      </c>
      <c r="K3" s="14" t="s">
        <v>433</v>
      </c>
      <c r="L3" s="14" t="s">
        <v>343</v>
      </c>
      <c r="M3" s="236" t="s">
        <v>434</v>
      </c>
      <c r="N3" s="14" t="s">
        <v>435</v>
      </c>
      <c r="O3" s="14" t="s">
        <v>436</v>
      </c>
      <c r="P3" s="14" t="s">
        <v>437</v>
      </c>
      <c r="Q3" s="14" t="s">
        <v>438</v>
      </c>
      <c r="R3" s="237" t="s">
        <v>439</v>
      </c>
      <c r="S3" s="237" t="s">
        <v>187</v>
      </c>
    </row>
    <row r="4" spans="2:19" ht="12">
      <c r="B4" s="158"/>
      <c r="C4" s="238"/>
      <c r="D4" s="159"/>
      <c r="E4" s="6" t="s">
        <v>440</v>
      </c>
      <c r="F4" s="6" t="s">
        <v>440</v>
      </c>
      <c r="G4" s="6" t="s">
        <v>440</v>
      </c>
      <c r="H4" s="6" t="s">
        <v>440</v>
      </c>
      <c r="I4" s="6" t="s">
        <v>440</v>
      </c>
      <c r="J4" s="6" t="s">
        <v>440</v>
      </c>
      <c r="K4" s="6" t="s">
        <v>440</v>
      </c>
      <c r="L4" s="6" t="s">
        <v>440</v>
      </c>
      <c r="M4" s="6" t="s">
        <v>440</v>
      </c>
      <c r="N4" s="6" t="s">
        <v>440</v>
      </c>
      <c r="O4" s="6" t="s">
        <v>440</v>
      </c>
      <c r="P4" s="6" t="s">
        <v>440</v>
      </c>
      <c r="Q4" s="6" t="s">
        <v>440</v>
      </c>
      <c r="R4" s="179" t="s">
        <v>440</v>
      </c>
      <c r="S4" s="179" t="s">
        <v>440</v>
      </c>
    </row>
    <row r="5" spans="2:20" ht="12" customHeight="1">
      <c r="B5" s="354" t="s">
        <v>441</v>
      </c>
      <c r="C5" s="348"/>
      <c r="D5" s="340"/>
      <c r="E5" s="239">
        <v>7267039</v>
      </c>
      <c r="F5" s="239">
        <v>162737</v>
      </c>
      <c r="G5" s="239">
        <v>177410</v>
      </c>
      <c r="H5" s="239">
        <v>407030</v>
      </c>
      <c r="I5" s="239">
        <v>631664</v>
      </c>
      <c r="J5" s="239">
        <v>277867</v>
      </c>
      <c r="K5" s="239">
        <v>343920</v>
      </c>
      <c r="L5" s="239">
        <v>145776</v>
      </c>
      <c r="M5" s="239">
        <v>415050</v>
      </c>
      <c r="N5" s="239">
        <v>74643</v>
      </c>
      <c r="O5" s="239">
        <v>1446220</v>
      </c>
      <c r="P5" s="239">
        <v>469279</v>
      </c>
      <c r="Q5" s="239">
        <v>1715911</v>
      </c>
      <c r="R5" s="240">
        <v>371126</v>
      </c>
      <c r="S5" s="240">
        <v>628406</v>
      </c>
      <c r="T5" s="235"/>
    </row>
    <row r="6" spans="2:20" s="241" customFormat="1" ht="12" customHeight="1">
      <c r="B6" s="342" t="s">
        <v>42</v>
      </c>
      <c r="C6" s="505"/>
      <c r="D6" s="506"/>
      <c r="E6" s="242">
        <v>7302607</v>
      </c>
      <c r="F6" s="242">
        <v>155860</v>
      </c>
      <c r="G6" s="242">
        <v>173775</v>
      </c>
      <c r="H6" s="242">
        <v>400679</v>
      </c>
      <c r="I6" s="242">
        <v>624360</v>
      </c>
      <c r="J6" s="242">
        <v>278026</v>
      </c>
      <c r="K6" s="242">
        <v>342564</v>
      </c>
      <c r="L6" s="242">
        <v>144540</v>
      </c>
      <c r="M6" s="242">
        <v>414805</v>
      </c>
      <c r="N6" s="242">
        <v>73191</v>
      </c>
      <c r="O6" s="242">
        <v>1429453</v>
      </c>
      <c r="P6" s="242">
        <v>476180</v>
      </c>
      <c r="Q6" s="242">
        <v>1718133</v>
      </c>
      <c r="R6" s="242">
        <v>438631</v>
      </c>
      <c r="S6" s="242">
        <v>632410</v>
      </c>
      <c r="T6" s="235"/>
    </row>
    <row r="7" spans="2:21" ht="12" customHeight="1">
      <c r="B7" s="35"/>
      <c r="C7" s="30" t="s">
        <v>442</v>
      </c>
      <c r="D7" s="4"/>
      <c r="E7" s="239">
        <v>795026</v>
      </c>
      <c r="F7" s="239">
        <v>19311</v>
      </c>
      <c r="G7" s="239">
        <v>21704</v>
      </c>
      <c r="H7" s="239">
        <v>47706</v>
      </c>
      <c r="I7" s="239">
        <v>110369</v>
      </c>
      <c r="J7" s="239">
        <v>34000</v>
      </c>
      <c r="K7" s="243">
        <v>33284</v>
      </c>
      <c r="L7" s="243">
        <v>22835</v>
      </c>
      <c r="M7" s="243">
        <v>37942</v>
      </c>
      <c r="N7" s="243">
        <v>8111</v>
      </c>
      <c r="O7" s="243">
        <v>85377</v>
      </c>
      <c r="P7" s="243">
        <v>105461</v>
      </c>
      <c r="Q7" s="244">
        <v>73729</v>
      </c>
      <c r="R7" s="245" t="s">
        <v>31</v>
      </c>
      <c r="S7" s="246">
        <v>195197</v>
      </c>
      <c r="T7" s="235"/>
      <c r="U7" s="247"/>
    </row>
    <row r="8" spans="2:21" ht="12" customHeight="1">
      <c r="B8" s="35"/>
      <c r="C8" s="30" t="s">
        <v>443</v>
      </c>
      <c r="D8" s="4"/>
      <c r="E8" s="239">
        <v>363475</v>
      </c>
      <c r="F8" s="245">
        <v>10999</v>
      </c>
      <c r="G8" s="245">
        <v>11028</v>
      </c>
      <c r="H8" s="245">
        <v>24209</v>
      </c>
      <c r="I8" s="245">
        <v>28906</v>
      </c>
      <c r="J8" s="245">
        <v>11069</v>
      </c>
      <c r="K8" s="245">
        <v>12572</v>
      </c>
      <c r="L8" s="245">
        <v>5879</v>
      </c>
      <c r="M8" s="245">
        <v>28042</v>
      </c>
      <c r="N8" s="245">
        <v>3721</v>
      </c>
      <c r="O8" s="245">
        <v>78362</v>
      </c>
      <c r="P8" s="245">
        <v>74872</v>
      </c>
      <c r="Q8" s="248">
        <v>2125</v>
      </c>
      <c r="R8" s="248">
        <v>57190</v>
      </c>
      <c r="S8" s="248">
        <v>14501</v>
      </c>
      <c r="T8" s="235"/>
      <c r="U8" s="247"/>
    </row>
    <row r="9" spans="2:21" ht="12" customHeight="1">
      <c r="B9" s="35"/>
      <c r="C9" s="30" t="s">
        <v>444</v>
      </c>
      <c r="D9" s="4"/>
      <c r="E9" s="249">
        <v>123969</v>
      </c>
      <c r="F9" s="245" t="s">
        <v>31</v>
      </c>
      <c r="G9" s="245" t="s">
        <v>31</v>
      </c>
      <c r="H9" s="245" t="s">
        <v>31</v>
      </c>
      <c r="I9" s="245" t="s">
        <v>31</v>
      </c>
      <c r="J9" s="245" t="s">
        <v>31</v>
      </c>
      <c r="K9" s="245" t="s">
        <v>31</v>
      </c>
      <c r="L9" s="245" t="s">
        <v>31</v>
      </c>
      <c r="M9" s="245" t="s">
        <v>31</v>
      </c>
      <c r="N9" s="245" t="s">
        <v>31</v>
      </c>
      <c r="O9" s="245" t="s">
        <v>31</v>
      </c>
      <c r="P9" s="245" t="s">
        <v>31</v>
      </c>
      <c r="Q9" s="248">
        <v>109646</v>
      </c>
      <c r="R9" s="245" t="s">
        <v>31</v>
      </c>
      <c r="S9" s="248">
        <v>14323</v>
      </c>
      <c r="T9" s="235"/>
      <c r="U9" s="247"/>
    </row>
    <row r="10" spans="2:21" ht="12" customHeight="1">
      <c r="B10" s="35"/>
      <c r="C10" s="30" t="s">
        <v>445</v>
      </c>
      <c r="D10" s="4"/>
      <c r="E10" s="249">
        <v>446062</v>
      </c>
      <c r="F10" s="245" t="s">
        <v>31</v>
      </c>
      <c r="G10" s="245" t="s">
        <v>31</v>
      </c>
      <c r="H10" s="245" t="s">
        <v>31</v>
      </c>
      <c r="I10" s="245" t="s">
        <v>31</v>
      </c>
      <c r="J10" s="245" t="s">
        <v>31</v>
      </c>
      <c r="K10" s="245" t="s">
        <v>31</v>
      </c>
      <c r="L10" s="245" t="s">
        <v>31</v>
      </c>
      <c r="M10" s="245" t="s">
        <v>31</v>
      </c>
      <c r="N10" s="245" t="s">
        <v>31</v>
      </c>
      <c r="O10" s="245" t="s">
        <v>31</v>
      </c>
      <c r="P10" s="245" t="s">
        <v>31</v>
      </c>
      <c r="Q10" s="248">
        <v>194320</v>
      </c>
      <c r="R10" s="245" t="s">
        <v>31</v>
      </c>
      <c r="S10" s="245">
        <v>251742</v>
      </c>
      <c r="T10" s="235"/>
      <c r="U10" s="247"/>
    </row>
    <row r="11" spans="2:21" ht="12" customHeight="1">
      <c r="B11" s="35"/>
      <c r="C11" s="30" t="s">
        <v>446</v>
      </c>
      <c r="D11" s="4"/>
      <c r="E11" s="239">
        <v>589760</v>
      </c>
      <c r="F11" s="245">
        <v>14433</v>
      </c>
      <c r="G11" s="245">
        <v>19989</v>
      </c>
      <c r="H11" s="245">
        <v>38314</v>
      </c>
      <c r="I11" s="245">
        <v>80137</v>
      </c>
      <c r="J11" s="245">
        <v>28939</v>
      </c>
      <c r="K11" s="245">
        <v>37659</v>
      </c>
      <c r="L11" s="245">
        <v>14576</v>
      </c>
      <c r="M11" s="245">
        <v>42569</v>
      </c>
      <c r="N11" s="245">
        <v>7182</v>
      </c>
      <c r="O11" s="245">
        <v>128318</v>
      </c>
      <c r="P11" s="245">
        <v>40367</v>
      </c>
      <c r="Q11" s="248">
        <v>101107</v>
      </c>
      <c r="R11" s="248">
        <v>35378</v>
      </c>
      <c r="S11" s="248">
        <v>792</v>
      </c>
      <c r="T11" s="235"/>
      <c r="U11" s="247"/>
    </row>
    <row r="12" spans="2:21" ht="12" customHeight="1">
      <c r="B12" s="35"/>
      <c r="C12" s="30" t="s">
        <v>447</v>
      </c>
      <c r="D12" s="4"/>
      <c r="E12" s="239">
        <v>53503</v>
      </c>
      <c r="F12" s="245">
        <v>777</v>
      </c>
      <c r="G12" s="245">
        <v>1234</v>
      </c>
      <c r="H12" s="245">
        <v>3074</v>
      </c>
      <c r="I12" s="245">
        <v>4113</v>
      </c>
      <c r="J12" s="245">
        <v>2607</v>
      </c>
      <c r="K12" s="245">
        <v>3496</v>
      </c>
      <c r="L12" s="245">
        <v>1179</v>
      </c>
      <c r="M12" s="245">
        <v>3468</v>
      </c>
      <c r="N12" s="245">
        <v>719</v>
      </c>
      <c r="O12" s="245">
        <v>12368</v>
      </c>
      <c r="P12" s="245">
        <v>3060</v>
      </c>
      <c r="Q12" s="248">
        <v>17404</v>
      </c>
      <c r="R12" s="245" t="s">
        <v>31</v>
      </c>
      <c r="S12" s="248">
        <v>4</v>
      </c>
      <c r="T12" s="235"/>
      <c r="U12" s="247"/>
    </row>
    <row r="13" spans="2:21" ht="12" customHeight="1">
      <c r="B13" s="35"/>
      <c r="C13" s="30" t="s">
        <v>448</v>
      </c>
      <c r="D13" s="4"/>
      <c r="E13" s="239">
        <v>136248</v>
      </c>
      <c r="F13" s="245">
        <v>3691</v>
      </c>
      <c r="G13" s="245">
        <v>3932</v>
      </c>
      <c r="H13" s="245">
        <v>9091</v>
      </c>
      <c r="I13" s="245">
        <v>13012</v>
      </c>
      <c r="J13" s="245">
        <v>6959</v>
      </c>
      <c r="K13" s="245">
        <v>8318</v>
      </c>
      <c r="L13" s="245">
        <v>2788</v>
      </c>
      <c r="M13" s="245">
        <v>8212</v>
      </c>
      <c r="N13" s="245">
        <v>1538</v>
      </c>
      <c r="O13" s="245">
        <v>40509</v>
      </c>
      <c r="P13" s="245">
        <v>3923</v>
      </c>
      <c r="Q13" s="248">
        <v>34048</v>
      </c>
      <c r="R13" s="245" t="s">
        <v>31</v>
      </c>
      <c r="S13" s="248">
        <v>227</v>
      </c>
      <c r="T13" s="235"/>
      <c r="U13" s="247"/>
    </row>
    <row r="14" spans="2:21" ht="12" customHeight="1">
      <c r="B14" s="35"/>
      <c r="C14" s="30" t="s">
        <v>449</v>
      </c>
      <c r="D14" s="4"/>
      <c r="E14" s="239">
        <v>88184</v>
      </c>
      <c r="F14" s="245">
        <v>1820</v>
      </c>
      <c r="G14" s="245">
        <v>2357</v>
      </c>
      <c r="H14" s="245">
        <v>6139</v>
      </c>
      <c r="I14" s="245">
        <v>7110</v>
      </c>
      <c r="J14" s="245">
        <v>4210</v>
      </c>
      <c r="K14" s="245">
        <v>4794</v>
      </c>
      <c r="L14" s="245">
        <v>2113</v>
      </c>
      <c r="M14" s="245">
        <v>5920</v>
      </c>
      <c r="N14" s="245">
        <v>1500</v>
      </c>
      <c r="O14" s="245">
        <v>23437</v>
      </c>
      <c r="P14" s="245">
        <v>5527</v>
      </c>
      <c r="Q14" s="245">
        <v>23225</v>
      </c>
      <c r="R14" s="245" t="s">
        <v>31</v>
      </c>
      <c r="S14" s="248">
        <v>32</v>
      </c>
      <c r="T14" s="235"/>
      <c r="U14" s="247"/>
    </row>
    <row r="15" spans="2:21" ht="12" customHeight="1">
      <c r="B15" s="35"/>
      <c r="C15" s="30" t="s">
        <v>450</v>
      </c>
      <c r="D15" s="4"/>
      <c r="E15" s="239">
        <v>52216</v>
      </c>
      <c r="F15" s="245">
        <v>505</v>
      </c>
      <c r="G15" s="245">
        <v>483</v>
      </c>
      <c r="H15" s="245">
        <v>1719</v>
      </c>
      <c r="I15" s="245">
        <v>2402</v>
      </c>
      <c r="J15" s="245">
        <v>1759</v>
      </c>
      <c r="K15" s="245">
        <v>3072</v>
      </c>
      <c r="L15" s="245">
        <v>831</v>
      </c>
      <c r="M15" s="245">
        <v>2989</v>
      </c>
      <c r="N15" s="245">
        <v>360</v>
      </c>
      <c r="O15" s="245">
        <v>16314</v>
      </c>
      <c r="P15" s="245">
        <v>3340</v>
      </c>
      <c r="Q15" s="248">
        <v>18442</v>
      </c>
      <c r="R15" s="245" t="s">
        <v>31</v>
      </c>
      <c r="S15" s="245" t="s">
        <v>31</v>
      </c>
      <c r="T15" s="235"/>
      <c r="U15" s="247"/>
    </row>
    <row r="16" spans="2:21" ht="12" customHeight="1">
      <c r="B16" s="35"/>
      <c r="C16" s="250" t="s">
        <v>451</v>
      </c>
      <c r="D16" s="4"/>
      <c r="E16" s="239">
        <v>87061</v>
      </c>
      <c r="F16" s="251">
        <v>1403</v>
      </c>
      <c r="G16" s="251">
        <v>2073</v>
      </c>
      <c r="H16" s="251">
        <v>5145</v>
      </c>
      <c r="I16" s="251">
        <v>5300</v>
      </c>
      <c r="J16" s="251">
        <v>2763</v>
      </c>
      <c r="K16" s="251">
        <v>2729</v>
      </c>
      <c r="L16" s="251">
        <v>1069</v>
      </c>
      <c r="M16" s="251">
        <v>4142</v>
      </c>
      <c r="N16" s="251">
        <v>958</v>
      </c>
      <c r="O16" s="251">
        <v>21476</v>
      </c>
      <c r="P16" s="251">
        <v>7640</v>
      </c>
      <c r="Q16" s="252">
        <v>32359</v>
      </c>
      <c r="R16" s="245" t="s">
        <v>31</v>
      </c>
      <c r="S16" s="245">
        <v>4</v>
      </c>
      <c r="T16" s="235"/>
      <c r="U16" s="247"/>
    </row>
    <row r="17" spans="2:21" ht="12" customHeight="1">
      <c r="B17" s="35"/>
      <c r="C17" s="30" t="s">
        <v>452</v>
      </c>
      <c r="D17" s="4"/>
      <c r="E17" s="239">
        <v>296585</v>
      </c>
      <c r="F17" s="245">
        <v>6546</v>
      </c>
      <c r="G17" s="245">
        <v>5282</v>
      </c>
      <c r="H17" s="245">
        <v>14117</v>
      </c>
      <c r="I17" s="245">
        <v>16261</v>
      </c>
      <c r="J17" s="245">
        <v>6891</v>
      </c>
      <c r="K17" s="245">
        <v>8414</v>
      </c>
      <c r="L17" s="245">
        <v>3749</v>
      </c>
      <c r="M17" s="245">
        <v>13203</v>
      </c>
      <c r="N17" s="245">
        <v>2150</v>
      </c>
      <c r="O17" s="245">
        <v>37506</v>
      </c>
      <c r="P17" s="245">
        <v>23010</v>
      </c>
      <c r="Q17" s="248">
        <v>44351</v>
      </c>
      <c r="R17" s="248">
        <v>105564</v>
      </c>
      <c r="S17" s="248">
        <v>9541</v>
      </c>
      <c r="T17" s="235"/>
      <c r="U17" s="247"/>
    </row>
    <row r="18" spans="2:21" ht="12" customHeight="1">
      <c r="B18" s="35"/>
      <c r="C18" s="30" t="s">
        <v>453</v>
      </c>
      <c r="D18" s="4"/>
      <c r="E18" s="239">
        <v>62742</v>
      </c>
      <c r="F18" s="245">
        <v>728</v>
      </c>
      <c r="G18" s="245">
        <v>1118</v>
      </c>
      <c r="H18" s="245">
        <v>2447</v>
      </c>
      <c r="I18" s="245">
        <v>3146</v>
      </c>
      <c r="J18" s="245">
        <v>2431</v>
      </c>
      <c r="K18" s="245">
        <v>2538</v>
      </c>
      <c r="L18" s="245">
        <v>874</v>
      </c>
      <c r="M18" s="245">
        <v>3313</v>
      </c>
      <c r="N18" s="245">
        <v>389</v>
      </c>
      <c r="O18" s="245">
        <v>17118</v>
      </c>
      <c r="P18" s="245">
        <v>3473</v>
      </c>
      <c r="Q18" s="248">
        <v>25153</v>
      </c>
      <c r="R18" s="245" t="s">
        <v>31</v>
      </c>
      <c r="S18" s="248">
        <v>14</v>
      </c>
      <c r="T18" s="235"/>
      <c r="U18" s="247"/>
    </row>
    <row r="19" spans="2:21" ht="12" customHeight="1">
      <c r="B19" s="35"/>
      <c r="C19" s="30" t="s">
        <v>454</v>
      </c>
      <c r="D19" s="4"/>
      <c r="E19" s="239">
        <v>262396</v>
      </c>
      <c r="F19" s="245">
        <v>6693</v>
      </c>
      <c r="G19" s="245">
        <v>6092</v>
      </c>
      <c r="H19" s="245">
        <v>14831</v>
      </c>
      <c r="I19" s="245">
        <v>16568</v>
      </c>
      <c r="J19" s="245">
        <v>7069</v>
      </c>
      <c r="K19" s="245">
        <v>7600</v>
      </c>
      <c r="L19" s="245">
        <v>4036</v>
      </c>
      <c r="M19" s="245">
        <v>12661</v>
      </c>
      <c r="N19" s="245">
        <v>2403</v>
      </c>
      <c r="O19" s="245">
        <v>57246</v>
      </c>
      <c r="P19" s="245">
        <v>27453</v>
      </c>
      <c r="Q19" s="248">
        <v>60047</v>
      </c>
      <c r="R19" s="248">
        <v>36923</v>
      </c>
      <c r="S19" s="248">
        <v>2774</v>
      </c>
      <c r="T19" s="235"/>
      <c r="U19" s="247"/>
    </row>
    <row r="20" spans="2:21" ht="12" customHeight="1">
      <c r="B20" s="35"/>
      <c r="C20" s="30" t="s">
        <v>455</v>
      </c>
      <c r="D20" s="4"/>
      <c r="E20" s="239">
        <v>52492</v>
      </c>
      <c r="F20" s="253">
        <v>944</v>
      </c>
      <c r="G20" s="253">
        <v>1440</v>
      </c>
      <c r="H20" s="253">
        <v>3481</v>
      </c>
      <c r="I20" s="253">
        <v>2559</v>
      </c>
      <c r="J20" s="253">
        <v>1681</v>
      </c>
      <c r="K20" s="253">
        <v>3250</v>
      </c>
      <c r="L20" s="253">
        <v>1400</v>
      </c>
      <c r="M20" s="253">
        <v>4125</v>
      </c>
      <c r="N20" s="253">
        <v>648</v>
      </c>
      <c r="O20" s="253">
        <v>14436</v>
      </c>
      <c r="P20" s="253">
        <v>1265</v>
      </c>
      <c r="Q20" s="248">
        <v>17259</v>
      </c>
      <c r="R20" s="245" t="s">
        <v>31</v>
      </c>
      <c r="S20" s="248">
        <v>4</v>
      </c>
      <c r="T20" s="235"/>
      <c r="U20" s="247"/>
    </row>
    <row r="21" spans="2:21" ht="12" customHeight="1">
      <c r="B21" s="35"/>
      <c r="C21" s="30" t="s">
        <v>456</v>
      </c>
      <c r="D21" s="4"/>
      <c r="E21" s="239">
        <v>111703</v>
      </c>
      <c r="F21" s="253">
        <v>1718</v>
      </c>
      <c r="G21" s="253">
        <v>2722</v>
      </c>
      <c r="H21" s="253">
        <v>6624</v>
      </c>
      <c r="I21" s="253">
        <v>8319</v>
      </c>
      <c r="J21" s="253">
        <v>4946</v>
      </c>
      <c r="K21" s="253">
        <v>9051</v>
      </c>
      <c r="L21" s="253">
        <v>2753</v>
      </c>
      <c r="M21" s="253">
        <v>9234</v>
      </c>
      <c r="N21" s="253">
        <v>1106</v>
      </c>
      <c r="O21" s="253">
        <v>26789</v>
      </c>
      <c r="P21" s="253">
        <v>2738</v>
      </c>
      <c r="Q21" s="248">
        <v>35610</v>
      </c>
      <c r="R21" s="245" t="s">
        <v>31</v>
      </c>
      <c r="S21" s="248">
        <v>93</v>
      </c>
      <c r="T21" s="235"/>
      <c r="U21" s="247"/>
    </row>
    <row r="22" spans="2:21" ht="12" customHeight="1">
      <c r="B22" s="35"/>
      <c r="C22" s="30" t="s">
        <v>457</v>
      </c>
      <c r="D22" s="4"/>
      <c r="E22" s="239">
        <v>118213</v>
      </c>
      <c r="F22" s="253">
        <v>3139</v>
      </c>
      <c r="G22" s="253">
        <v>2696</v>
      </c>
      <c r="H22" s="253">
        <v>8317</v>
      </c>
      <c r="I22" s="253">
        <v>9998</v>
      </c>
      <c r="J22" s="253">
        <v>4336</v>
      </c>
      <c r="K22" s="253">
        <v>4649</v>
      </c>
      <c r="L22" s="253">
        <v>1882</v>
      </c>
      <c r="M22" s="253">
        <v>7322</v>
      </c>
      <c r="N22" s="253">
        <v>1117</v>
      </c>
      <c r="O22" s="253">
        <v>40108</v>
      </c>
      <c r="P22" s="253">
        <v>6630</v>
      </c>
      <c r="Q22" s="248">
        <v>27440</v>
      </c>
      <c r="R22" s="245" t="s">
        <v>31</v>
      </c>
      <c r="S22" s="248">
        <v>579</v>
      </c>
      <c r="T22" s="235"/>
      <c r="U22" s="247"/>
    </row>
    <row r="23" spans="2:21" ht="12" customHeight="1">
      <c r="B23" s="35"/>
      <c r="C23" s="30" t="s">
        <v>458</v>
      </c>
      <c r="D23" s="4"/>
      <c r="E23" s="239">
        <v>363483</v>
      </c>
      <c r="F23" s="254">
        <v>12759</v>
      </c>
      <c r="G23" s="254">
        <v>12350</v>
      </c>
      <c r="H23" s="254">
        <v>28025</v>
      </c>
      <c r="I23" s="254">
        <v>40917</v>
      </c>
      <c r="J23" s="254">
        <v>17531</v>
      </c>
      <c r="K23" s="254">
        <v>22019</v>
      </c>
      <c r="L23" s="254">
        <v>9294</v>
      </c>
      <c r="M23" s="254">
        <v>23576</v>
      </c>
      <c r="N23" s="254">
        <v>5663</v>
      </c>
      <c r="O23" s="254">
        <v>77656</v>
      </c>
      <c r="P23" s="254">
        <v>21441</v>
      </c>
      <c r="Q23" s="255">
        <v>61808</v>
      </c>
      <c r="R23" s="245">
        <v>27670</v>
      </c>
      <c r="S23" s="248">
        <v>2774</v>
      </c>
      <c r="T23" s="235"/>
      <c r="U23" s="247"/>
    </row>
    <row r="24" spans="2:21" ht="12" customHeight="1">
      <c r="B24" s="35"/>
      <c r="C24" s="30" t="s">
        <v>459</v>
      </c>
      <c r="D24" s="4"/>
      <c r="E24" s="239">
        <v>72186</v>
      </c>
      <c r="F24" s="253">
        <v>1646</v>
      </c>
      <c r="G24" s="253">
        <v>2303</v>
      </c>
      <c r="H24" s="253">
        <v>5832</v>
      </c>
      <c r="I24" s="253">
        <v>6687</v>
      </c>
      <c r="J24" s="253">
        <v>3858</v>
      </c>
      <c r="K24" s="253">
        <v>5434</v>
      </c>
      <c r="L24" s="253">
        <v>1852</v>
      </c>
      <c r="M24" s="253">
        <v>5515</v>
      </c>
      <c r="N24" s="253">
        <v>906</v>
      </c>
      <c r="O24" s="253">
        <v>19522</v>
      </c>
      <c r="P24" s="253">
        <v>1165</v>
      </c>
      <c r="Q24" s="248">
        <v>17466</v>
      </c>
      <c r="R24" s="245" t="s">
        <v>31</v>
      </c>
      <c r="S24" s="245" t="s">
        <v>31</v>
      </c>
      <c r="T24" s="235"/>
      <c r="U24" s="247"/>
    </row>
    <row r="25" spans="2:21" ht="12" customHeight="1">
      <c r="B25" s="35"/>
      <c r="C25" s="30" t="s">
        <v>460</v>
      </c>
      <c r="D25" s="4"/>
      <c r="E25" s="239">
        <v>183649</v>
      </c>
      <c r="F25" s="253">
        <v>3562</v>
      </c>
      <c r="G25" s="253">
        <v>4694</v>
      </c>
      <c r="H25" s="253">
        <v>11348</v>
      </c>
      <c r="I25" s="253">
        <v>14819</v>
      </c>
      <c r="J25" s="253">
        <v>6797</v>
      </c>
      <c r="K25" s="253">
        <v>8681</v>
      </c>
      <c r="L25" s="253">
        <v>3483</v>
      </c>
      <c r="M25" s="253">
        <v>10929</v>
      </c>
      <c r="N25" s="253">
        <v>2183</v>
      </c>
      <c r="O25" s="253">
        <v>50155</v>
      </c>
      <c r="P25" s="253">
        <v>10634</v>
      </c>
      <c r="Q25" s="248">
        <v>48972</v>
      </c>
      <c r="R25" s="248">
        <v>7260</v>
      </c>
      <c r="S25" s="248">
        <v>132</v>
      </c>
      <c r="T25" s="235"/>
      <c r="U25" s="247"/>
    </row>
    <row r="26" spans="2:21" ht="12" customHeight="1">
      <c r="B26" s="35"/>
      <c r="C26" s="30" t="s">
        <v>461</v>
      </c>
      <c r="D26" s="4"/>
      <c r="E26" s="239">
        <v>74164</v>
      </c>
      <c r="F26" s="253">
        <v>1017</v>
      </c>
      <c r="G26" s="253">
        <v>1485</v>
      </c>
      <c r="H26" s="253">
        <v>3771</v>
      </c>
      <c r="I26" s="253">
        <v>5283</v>
      </c>
      <c r="J26" s="253">
        <v>3265</v>
      </c>
      <c r="K26" s="253">
        <v>6055</v>
      </c>
      <c r="L26" s="253">
        <v>1981</v>
      </c>
      <c r="M26" s="253">
        <v>5898</v>
      </c>
      <c r="N26" s="253">
        <v>952</v>
      </c>
      <c r="O26" s="253">
        <v>15623</v>
      </c>
      <c r="P26" s="253">
        <v>1186</v>
      </c>
      <c r="Q26" s="248">
        <v>27648</v>
      </c>
      <c r="R26" s="245" t="s">
        <v>31</v>
      </c>
      <c r="S26" s="245" t="s">
        <v>31</v>
      </c>
      <c r="T26" s="235"/>
      <c r="U26" s="247"/>
    </row>
    <row r="27" spans="2:21" ht="12" customHeight="1">
      <c r="B27" s="35"/>
      <c r="C27" s="30" t="s">
        <v>462</v>
      </c>
      <c r="D27" s="4"/>
      <c r="E27" s="239">
        <v>399977</v>
      </c>
      <c r="F27" s="253">
        <v>8142</v>
      </c>
      <c r="G27" s="253">
        <v>10708</v>
      </c>
      <c r="H27" s="253">
        <v>24137</v>
      </c>
      <c r="I27" s="253">
        <v>36174</v>
      </c>
      <c r="J27" s="253">
        <v>18772</v>
      </c>
      <c r="K27" s="253">
        <v>24678</v>
      </c>
      <c r="L27" s="253">
        <v>9113</v>
      </c>
      <c r="M27" s="253">
        <v>26811</v>
      </c>
      <c r="N27" s="253">
        <v>3943</v>
      </c>
      <c r="O27" s="253">
        <v>89396</v>
      </c>
      <c r="P27" s="253">
        <v>19869</v>
      </c>
      <c r="Q27" s="248">
        <v>119621</v>
      </c>
      <c r="R27" s="245" t="s">
        <v>31</v>
      </c>
      <c r="S27" s="248">
        <v>8613</v>
      </c>
      <c r="T27" s="235"/>
      <c r="U27" s="247"/>
    </row>
    <row r="28" spans="2:21" ht="12" customHeight="1">
      <c r="B28" s="35"/>
      <c r="C28" s="30" t="s">
        <v>463</v>
      </c>
      <c r="D28" s="4"/>
      <c r="E28" s="239">
        <v>359824</v>
      </c>
      <c r="F28" s="254">
        <v>9678</v>
      </c>
      <c r="G28" s="254">
        <v>8101</v>
      </c>
      <c r="H28" s="254">
        <v>20672</v>
      </c>
      <c r="I28" s="254">
        <v>34458</v>
      </c>
      <c r="J28" s="254">
        <v>14510</v>
      </c>
      <c r="K28" s="254">
        <v>15741</v>
      </c>
      <c r="L28" s="254">
        <v>6623</v>
      </c>
      <c r="M28" s="254">
        <v>18231</v>
      </c>
      <c r="N28" s="254">
        <v>3915</v>
      </c>
      <c r="O28" s="254">
        <v>59195</v>
      </c>
      <c r="P28" s="254">
        <v>24272</v>
      </c>
      <c r="Q28" s="255">
        <v>64813</v>
      </c>
      <c r="R28" s="245">
        <v>61111</v>
      </c>
      <c r="S28" s="248">
        <v>18504</v>
      </c>
      <c r="T28" s="235"/>
      <c r="U28" s="247"/>
    </row>
    <row r="29" spans="2:21" ht="12" customHeight="1">
      <c r="B29" s="35"/>
      <c r="C29" s="30" t="s">
        <v>464</v>
      </c>
      <c r="D29" s="4"/>
      <c r="E29" s="239">
        <v>340782</v>
      </c>
      <c r="F29" s="253">
        <v>4904</v>
      </c>
      <c r="G29" s="253">
        <v>6539</v>
      </c>
      <c r="H29" s="253">
        <v>12634</v>
      </c>
      <c r="I29" s="253">
        <v>18983</v>
      </c>
      <c r="J29" s="253">
        <v>10062</v>
      </c>
      <c r="K29" s="253">
        <v>12051</v>
      </c>
      <c r="L29" s="253">
        <v>5387</v>
      </c>
      <c r="M29" s="253">
        <v>12194</v>
      </c>
      <c r="N29" s="253">
        <v>2630</v>
      </c>
      <c r="O29" s="253">
        <v>68090</v>
      </c>
      <c r="P29" s="253">
        <v>11944</v>
      </c>
      <c r="Q29" s="256">
        <v>51828</v>
      </c>
      <c r="R29" s="248">
        <v>67929</v>
      </c>
      <c r="S29" s="248">
        <v>55607</v>
      </c>
      <c r="T29" s="235"/>
      <c r="U29" s="247"/>
    </row>
    <row r="30" spans="2:21" ht="12" customHeight="1">
      <c r="B30" s="35"/>
      <c r="C30" s="30" t="s">
        <v>465</v>
      </c>
      <c r="D30" s="4"/>
      <c r="E30" s="239">
        <v>41529</v>
      </c>
      <c r="F30" s="253">
        <v>855</v>
      </c>
      <c r="G30" s="253">
        <v>731</v>
      </c>
      <c r="H30" s="253">
        <v>1497</v>
      </c>
      <c r="I30" s="253">
        <v>2112</v>
      </c>
      <c r="J30" s="253">
        <v>1213</v>
      </c>
      <c r="K30" s="253">
        <v>1714</v>
      </c>
      <c r="L30" s="253">
        <v>768</v>
      </c>
      <c r="M30" s="253">
        <v>2274</v>
      </c>
      <c r="N30" s="253">
        <v>402</v>
      </c>
      <c r="O30" s="253">
        <v>9711</v>
      </c>
      <c r="P30" s="253">
        <v>1823</v>
      </c>
      <c r="Q30" s="248">
        <v>18429</v>
      </c>
      <c r="R30" s="245" t="s">
        <v>31</v>
      </c>
      <c r="S30" s="245" t="s">
        <v>31</v>
      </c>
      <c r="T30" s="235"/>
      <c r="U30" s="247"/>
    </row>
    <row r="31" spans="2:21" ht="12" customHeight="1">
      <c r="B31" s="35"/>
      <c r="C31" s="30" t="s">
        <v>466</v>
      </c>
      <c r="D31" s="4"/>
      <c r="E31" s="239">
        <v>258321</v>
      </c>
      <c r="F31" s="253">
        <v>5373</v>
      </c>
      <c r="G31" s="253">
        <v>6660</v>
      </c>
      <c r="H31" s="253">
        <v>14820</v>
      </c>
      <c r="I31" s="253">
        <v>18109</v>
      </c>
      <c r="J31" s="253">
        <v>9666</v>
      </c>
      <c r="K31" s="253">
        <v>9366</v>
      </c>
      <c r="L31" s="253">
        <v>4381</v>
      </c>
      <c r="M31" s="253">
        <v>14070</v>
      </c>
      <c r="N31" s="253">
        <v>2294</v>
      </c>
      <c r="O31" s="253">
        <v>65506</v>
      </c>
      <c r="P31" s="253">
        <v>15120</v>
      </c>
      <c r="Q31" s="248">
        <v>60122</v>
      </c>
      <c r="R31" s="248">
        <v>32733</v>
      </c>
      <c r="S31" s="248">
        <v>101</v>
      </c>
      <c r="T31" s="235"/>
      <c r="U31" s="247"/>
    </row>
    <row r="32" spans="2:21" ht="12" customHeight="1">
      <c r="B32" s="35"/>
      <c r="C32" s="30" t="s">
        <v>467</v>
      </c>
      <c r="D32" s="4"/>
      <c r="E32" s="239">
        <v>176766</v>
      </c>
      <c r="F32" s="253">
        <v>3768</v>
      </c>
      <c r="G32" s="253">
        <v>3892</v>
      </c>
      <c r="H32" s="253">
        <v>10099</v>
      </c>
      <c r="I32" s="253">
        <v>11035</v>
      </c>
      <c r="J32" s="253">
        <v>5565</v>
      </c>
      <c r="K32" s="253">
        <v>6758</v>
      </c>
      <c r="L32" s="253">
        <v>2618</v>
      </c>
      <c r="M32" s="253">
        <v>9234</v>
      </c>
      <c r="N32" s="253">
        <v>1490</v>
      </c>
      <c r="O32" s="253">
        <v>37887</v>
      </c>
      <c r="P32" s="253">
        <v>17115</v>
      </c>
      <c r="Q32" s="248">
        <v>57056</v>
      </c>
      <c r="R32" s="245" t="s">
        <v>31</v>
      </c>
      <c r="S32" s="248">
        <v>10249</v>
      </c>
      <c r="T32" s="235"/>
      <c r="U32" s="247"/>
    </row>
    <row r="33" spans="2:21" ht="12" customHeight="1">
      <c r="B33" s="35"/>
      <c r="C33" s="30" t="s">
        <v>468</v>
      </c>
      <c r="D33" s="4"/>
      <c r="E33" s="239">
        <v>79771</v>
      </c>
      <c r="F33" s="253">
        <v>2266</v>
      </c>
      <c r="G33" s="253">
        <v>2172</v>
      </c>
      <c r="H33" s="253">
        <v>6446</v>
      </c>
      <c r="I33" s="253">
        <v>7819</v>
      </c>
      <c r="J33" s="253">
        <v>4117</v>
      </c>
      <c r="K33" s="253">
        <v>4936</v>
      </c>
      <c r="L33" s="253">
        <v>2464</v>
      </c>
      <c r="M33" s="253">
        <v>6099</v>
      </c>
      <c r="N33" s="253">
        <v>1310</v>
      </c>
      <c r="O33" s="253">
        <v>18543</v>
      </c>
      <c r="P33" s="253">
        <v>7435</v>
      </c>
      <c r="Q33" s="248">
        <v>15625</v>
      </c>
      <c r="R33" s="245" t="s">
        <v>31</v>
      </c>
      <c r="S33" s="248">
        <v>539</v>
      </c>
      <c r="T33" s="235"/>
      <c r="U33" s="247"/>
    </row>
    <row r="34" spans="2:21" ht="12" customHeight="1">
      <c r="B34" s="35"/>
      <c r="C34" s="30" t="s">
        <v>469</v>
      </c>
      <c r="D34" s="4"/>
      <c r="E34" s="239">
        <v>89955</v>
      </c>
      <c r="F34" s="253">
        <v>1634</v>
      </c>
      <c r="G34" s="253">
        <v>1791</v>
      </c>
      <c r="H34" s="253">
        <v>4476</v>
      </c>
      <c r="I34" s="253">
        <v>7801</v>
      </c>
      <c r="J34" s="253">
        <v>3992</v>
      </c>
      <c r="K34" s="253">
        <v>6010</v>
      </c>
      <c r="L34" s="253">
        <v>1856</v>
      </c>
      <c r="M34" s="253">
        <v>4912</v>
      </c>
      <c r="N34" s="253">
        <v>1104</v>
      </c>
      <c r="O34" s="253">
        <v>22801</v>
      </c>
      <c r="P34" s="253">
        <v>2206</v>
      </c>
      <c r="Q34" s="248">
        <v>31325</v>
      </c>
      <c r="R34" s="245" t="s">
        <v>31</v>
      </c>
      <c r="S34" s="245">
        <v>47</v>
      </c>
      <c r="T34" s="235"/>
      <c r="U34" s="247"/>
    </row>
    <row r="35" spans="2:21" ht="12" customHeight="1">
      <c r="B35" s="35"/>
      <c r="C35" s="30" t="s">
        <v>470</v>
      </c>
      <c r="D35" s="4"/>
      <c r="E35" s="239">
        <v>145830</v>
      </c>
      <c r="F35" s="253">
        <v>3843</v>
      </c>
      <c r="G35" s="253">
        <v>2525</v>
      </c>
      <c r="H35" s="253">
        <v>8061</v>
      </c>
      <c r="I35" s="253">
        <v>10743</v>
      </c>
      <c r="J35" s="253">
        <v>6299</v>
      </c>
      <c r="K35" s="253">
        <v>9460</v>
      </c>
      <c r="L35" s="253">
        <v>3128</v>
      </c>
      <c r="M35" s="253">
        <v>14474</v>
      </c>
      <c r="N35" s="253">
        <v>1575</v>
      </c>
      <c r="O35" s="253">
        <v>41060</v>
      </c>
      <c r="P35" s="253">
        <v>5585</v>
      </c>
      <c r="Q35" s="248">
        <v>38540</v>
      </c>
      <c r="R35" s="245" t="s">
        <v>31</v>
      </c>
      <c r="S35" s="248">
        <v>537</v>
      </c>
      <c r="T35" s="235"/>
      <c r="U35" s="247"/>
    </row>
    <row r="36" spans="2:21" ht="12" customHeight="1">
      <c r="B36" s="35"/>
      <c r="C36" s="30" t="s">
        <v>471</v>
      </c>
      <c r="D36" s="4"/>
      <c r="E36" s="239">
        <v>133499</v>
      </c>
      <c r="F36" s="253">
        <v>3080</v>
      </c>
      <c r="G36" s="253">
        <v>4193</v>
      </c>
      <c r="H36" s="253">
        <v>7936</v>
      </c>
      <c r="I36" s="253">
        <v>14405</v>
      </c>
      <c r="J36" s="253">
        <v>7730</v>
      </c>
      <c r="K36" s="253">
        <v>9693</v>
      </c>
      <c r="L36" s="253">
        <v>3831</v>
      </c>
      <c r="M36" s="253">
        <v>11345</v>
      </c>
      <c r="N36" s="253">
        <v>1671</v>
      </c>
      <c r="O36" s="253">
        <v>37808</v>
      </c>
      <c r="P36" s="253">
        <v>2985</v>
      </c>
      <c r="Q36" s="248">
        <v>28822</v>
      </c>
      <c r="R36" s="245" t="s">
        <v>31</v>
      </c>
      <c r="S36" s="245" t="s">
        <v>31</v>
      </c>
      <c r="T36" s="235"/>
      <c r="U36" s="247"/>
    </row>
    <row r="37" spans="2:21" ht="12" customHeight="1">
      <c r="B37" s="35"/>
      <c r="C37" s="30" t="s">
        <v>472</v>
      </c>
      <c r="D37" s="4"/>
      <c r="E37" s="239">
        <v>79746</v>
      </c>
      <c r="F37" s="253">
        <v>752</v>
      </c>
      <c r="G37" s="253">
        <v>1129</v>
      </c>
      <c r="H37" s="253">
        <v>3533</v>
      </c>
      <c r="I37" s="253">
        <v>6103</v>
      </c>
      <c r="J37" s="253">
        <v>3309</v>
      </c>
      <c r="K37" s="253">
        <v>4420</v>
      </c>
      <c r="L37" s="253">
        <v>1628</v>
      </c>
      <c r="M37" s="253">
        <v>4510</v>
      </c>
      <c r="N37" s="253">
        <v>772</v>
      </c>
      <c r="O37" s="253">
        <v>21055</v>
      </c>
      <c r="P37" s="253">
        <v>1053</v>
      </c>
      <c r="Q37" s="248">
        <v>31482</v>
      </c>
      <c r="R37" s="245" t="s">
        <v>31</v>
      </c>
      <c r="S37" s="245" t="s">
        <v>31</v>
      </c>
      <c r="T37" s="235"/>
      <c r="U37" s="247"/>
    </row>
    <row r="38" spans="2:21" ht="12" customHeight="1">
      <c r="B38" s="35"/>
      <c r="C38" s="30" t="s">
        <v>89</v>
      </c>
      <c r="D38" s="4"/>
      <c r="E38" s="239">
        <v>12334</v>
      </c>
      <c r="F38" s="253">
        <v>185</v>
      </c>
      <c r="G38" s="253">
        <v>164</v>
      </c>
      <c r="H38" s="253">
        <v>458</v>
      </c>
      <c r="I38" s="253">
        <v>727</v>
      </c>
      <c r="J38" s="253">
        <v>1125</v>
      </c>
      <c r="K38" s="253">
        <v>1517</v>
      </c>
      <c r="L38" s="253">
        <v>710</v>
      </c>
      <c r="M38" s="253">
        <v>1675</v>
      </c>
      <c r="N38" s="253">
        <v>123</v>
      </c>
      <c r="O38" s="253">
        <v>2478</v>
      </c>
      <c r="P38" s="253">
        <v>300</v>
      </c>
      <c r="Q38" s="248">
        <v>581</v>
      </c>
      <c r="R38" s="245" t="s">
        <v>31</v>
      </c>
      <c r="S38" s="245">
        <v>2291</v>
      </c>
      <c r="T38" s="235"/>
      <c r="U38" s="247"/>
    </row>
    <row r="39" spans="2:21" ht="12" customHeight="1">
      <c r="B39" s="35"/>
      <c r="C39" s="30" t="s">
        <v>473</v>
      </c>
      <c r="D39" s="4"/>
      <c r="E39" s="239">
        <v>16086</v>
      </c>
      <c r="F39" s="253">
        <v>572</v>
      </c>
      <c r="G39" s="253">
        <v>740</v>
      </c>
      <c r="H39" s="253">
        <v>1103</v>
      </c>
      <c r="I39" s="253">
        <v>1709</v>
      </c>
      <c r="J39" s="253">
        <v>1199</v>
      </c>
      <c r="K39" s="253">
        <v>1201</v>
      </c>
      <c r="L39" s="253">
        <v>385</v>
      </c>
      <c r="M39" s="253">
        <v>1317</v>
      </c>
      <c r="N39" s="253">
        <v>384</v>
      </c>
      <c r="O39" s="253">
        <v>7476</v>
      </c>
      <c r="P39" s="245" t="s">
        <v>31</v>
      </c>
      <c r="Q39" s="245" t="s">
        <v>31</v>
      </c>
      <c r="R39" s="245" t="s">
        <v>31</v>
      </c>
      <c r="S39" s="245" t="s">
        <v>31</v>
      </c>
      <c r="T39" s="235"/>
      <c r="U39" s="247"/>
    </row>
    <row r="40" spans="2:21" ht="12" customHeight="1">
      <c r="B40" s="35"/>
      <c r="C40" s="30" t="s">
        <v>474</v>
      </c>
      <c r="D40" s="4"/>
      <c r="E40" s="239">
        <v>55605</v>
      </c>
      <c r="F40" s="253">
        <v>849</v>
      </c>
      <c r="G40" s="253">
        <v>1065</v>
      </c>
      <c r="H40" s="253">
        <v>2968</v>
      </c>
      <c r="I40" s="253">
        <v>3203</v>
      </c>
      <c r="J40" s="253">
        <v>1981</v>
      </c>
      <c r="K40" s="253">
        <v>2512</v>
      </c>
      <c r="L40" s="253">
        <v>921</v>
      </c>
      <c r="M40" s="253">
        <v>4694</v>
      </c>
      <c r="N40" s="253">
        <v>447</v>
      </c>
      <c r="O40" s="253">
        <v>14257</v>
      </c>
      <c r="P40" s="253">
        <v>2664</v>
      </c>
      <c r="Q40" s="248">
        <v>20044</v>
      </c>
      <c r="R40" s="245" t="s">
        <v>31</v>
      </c>
      <c r="S40" s="245" t="s">
        <v>31</v>
      </c>
      <c r="T40" s="235"/>
      <c r="U40" s="247"/>
    </row>
    <row r="41" spans="2:21" ht="12" customHeight="1">
      <c r="B41" s="35"/>
      <c r="C41" s="30" t="s">
        <v>475</v>
      </c>
      <c r="D41" s="4"/>
      <c r="E41" s="239">
        <v>129962</v>
      </c>
      <c r="F41" s="253">
        <v>2931</v>
      </c>
      <c r="G41" s="253">
        <v>3157</v>
      </c>
      <c r="H41" s="253">
        <v>8363</v>
      </c>
      <c r="I41" s="253">
        <v>11390</v>
      </c>
      <c r="J41" s="253">
        <v>6721</v>
      </c>
      <c r="K41" s="253">
        <v>7707</v>
      </c>
      <c r="L41" s="253">
        <v>3063</v>
      </c>
      <c r="M41" s="253">
        <v>9653</v>
      </c>
      <c r="N41" s="253">
        <v>1360</v>
      </c>
      <c r="O41" s="253">
        <v>16407</v>
      </c>
      <c r="P41" s="245" t="s">
        <v>31</v>
      </c>
      <c r="Q41" s="248">
        <v>39699</v>
      </c>
      <c r="R41" s="245" t="s">
        <v>31</v>
      </c>
      <c r="S41" s="248">
        <v>19511</v>
      </c>
      <c r="T41" s="235"/>
      <c r="U41" s="247"/>
    </row>
    <row r="42" spans="2:21" ht="12" customHeight="1">
      <c r="B42" s="35"/>
      <c r="C42" s="30" t="s">
        <v>476</v>
      </c>
      <c r="D42" s="4"/>
      <c r="E42" s="239">
        <v>45178</v>
      </c>
      <c r="F42" s="253">
        <v>1125</v>
      </c>
      <c r="G42" s="253">
        <v>1210</v>
      </c>
      <c r="H42" s="253">
        <v>2941</v>
      </c>
      <c r="I42" s="253">
        <v>2888</v>
      </c>
      <c r="J42" s="253">
        <v>1723</v>
      </c>
      <c r="K42" s="253">
        <v>1917</v>
      </c>
      <c r="L42" s="253">
        <v>542</v>
      </c>
      <c r="M42" s="253">
        <v>3815</v>
      </c>
      <c r="N42" s="253">
        <v>648</v>
      </c>
      <c r="O42" s="253">
        <v>13798</v>
      </c>
      <c r="P42" s="253">
        <v>1451</v>
      </c>
      <c r="Q42" s="248">
        <v>10344</v>
      </c>
      <c r="R42" s="245" t="s">
        <v>31</v>
      </c>
      <c r="S42" s="248">
        <v>2776</v>
      </c>
      <c r="T42" s="235"/>
      <c r="U42" s="247"/>
    </row>
    <row r="43" spans="2:21" ht="12" customHeight="1">
      <c r="B43" s="35"/>
      <c r="C43" s="30" t="s">
        <v>477</v>
      </c>
      <c r="D43" s="4"/>
      <c r="E43" s="239">
        <v>193344</v>
      </c>
      <c r="F43" s="253">
        <v>5231</v>
      </c>
      <c r="G43" s="253">
        <v>4735</v>
      </c>
      <c r="H43" s="253">
        <v>10629</v>
      </c>
      <c r="I43" s="253">
        <v>20685</v>
      </c>
      <c r="J43" s="253">
        <v>9154</v>
      </c>
      <c r="K43" s="253">
        <v>13922</v>
      </c>
      <c r="L43" s="253">
        <v>4892</v>
      </c>
      <c r="M43" s="253">
        <v>14225</v>
      </c>
      <c r="N43" s="253">
        <v>2045</v>
      </c>
      <c r="O43" s="253">
        <v>51434</v>
      </c>
      <c r="P43" s="253">
        <v>5416</v>
      </c>
      <c r="Q43" s="248">
        <v>49704</v>
      </c>
      <c r="R43" s="245" t="s">
        <v>31</v>
      </c>
      <c r="S43" s="248">
        <v>1272</v>
      </c>
      <c r="T43" s="235"/>
      <c r="U43" s="247"/>
    </row>
    <row r="44" spans="2:21" ht="12">
      <c r="B44" s="35"/>
      <c r="C44" s="30" t="s">
        <v>478</v>
      </c>
      <c r="D44" s="4"/>
      <c r="E44" s="239">
        <v>82388</v>
      </c>
      <c r="F44" s="253">
        <v>1529</v>
      </c>
      <c r="G44" s="253">
        <v>2047</v>
      </c>
      <c r="H44" s="253">
        <v>4252</v>
      </c>
      <c r="I44" s="253">
        <v>7013</v>
      </c>
      <c r="J44" s="253">
        <v>3289</v>
      </c>
      <c r="K44" s="253">
        <v>4709</v>
      </c>
      <c r="L44" s="253">
        <v>2020</v>
      </c>
      <c r="M44" s="253">
        <v>5110</v>
      </c>
      <c r="N44" s="253">
        <v>867</v>
      </c>
      <c r="O44" s="253">
        <v>19032</v>
      </c>
      <c r="P44" s="245" t="s">
        <v>31</v>
      </c>
      <c r="Q44" s="248">
        <v>25120</v>
      </c>
      <c r="R44" s="245" t="s">
        <v>31</v>
      </c>
      <c r="S44" s="248">
        <v>7400</v>
      </c>
      <c r="T44" s="235"/>
      <c r="U44" s="247"/>
    </row>
    <row r="45" spans="2:21" ht="12">
      <c r="B45" s="35"/>
      <c r="C45" s="30" t="s">
        <v>479</v>
      </c>
      <c r="D45" s="4"/>
      <c r="E45" s="239">
        <v>44520</v>
      </c>
      <c r="F45" s="253">
        <v>936</v>
      </c>
      <c r="G45" s="253">
        <v>855</v>
      </c>
      <c r="H45" s="253">
        <v>2672</v>
      </c>
      <c r="I45" s="253">
        <v>2641</v>
      </c>
      <c r="J45" s="253">
        <v>1836</v>
      </c>
      <c r="K45" s="253">
        <v>2327</v>
      </c>
      <c r="L45" s="253">
        <v>672</v>
      </c>
      <c r="M45" s="253">
        <v>2612</v>
      </c>
      <c r="N45" s="253">
        <v>549</v>
      </c>
      <c r="O45" s="253">
        <v>11685</v>
      </c>
      <c r="P45" s="253">
        <v>1017</v>
      </c>
      <c r="Q45" s="248">
        <v>15364</v>
      </c>
      <c r="R45" s="245" t="s">
        <v>31</v>
      </c>
      <c r="S45" s="248">
        <v>1354</v>
      </c>
      <c r="T45" s="235"/>
      <c r="U45" s="247"/>
    </row>
    <row r="46" spans="2:21" ht="12" customHeight="1">
      <c r="B46" s="35"/>
      <c r="C46" s="30" t="s">
        <v>480</v>
      </c>
      <c r="D46" s="4"/>
      <c r="E46" s="239">
        <v>137454</v>
      </c>
      <c r="F46" s="253">
        <v>3051</v>
      </c>
      <c r="G46" s="253">
        <v>3707</v>
      </c>
      <c r="H46" s="253">
        <v>8879</v>
      </c>
      <c r="I46" s="253">
        <v>15646</v>
      </c>
      <c r="J46" s="253">
        <v>7411</v>
      </c>
      <c r="K46" s="253">
        <v>7237</v>
      </c>
      <c r="L46" s="253">
        <v>3068</v>
      </c>
      <c r="M46" s="253">
        <v>8640</v>
      </c>
      <c r="N46" s="253">
        <v>1933</v>
      </c>
      <c r="O46" s="253">
        <v>28456</v>
      </c>
      <c r="P46" s="253">
        <v>9255</v>
      </c>
      <c r="Q46" s="248">
        <v>32942</v>
      </c>
      <c r="R46" s="245" t="s">
        <v>31</v>
      </c>
      <c r="S46" s="248">
        <v>7229</v>
      </c>
      <c r="T46" s="235"/>
      <c r="U46" s="247"/>
    </row>
    <row r="47" spans="2:21" s="257" customFormat="1" ht="12">
      <c r="B47" s="258"/>
      <c r="C47" s="259" t="s">
        <v>481</v>
      </c>
      <c r="D47" s="4"/>
      <c r="E47" s="239">
        <v>146619</v>
      </c>
      <c r="F47" s="253">
        <v>3465</v>
      </c>
      <c r="G47" s="253">
        <v>4672</v>
      </c>
      <c r="H47" s="253">
        <v>9913</v>
      </c>
      <c r="I47" s="253">
        <v>14810</v>
      </c>
      <c r="J47" s="253">
        <v>7241</v>
      </c>
      <c r="K47" s="253">
        <v>11073</v>
      </c>
      <c r="L47" s="253">
        <v>3896</v>
      </c>
      <c r="M47" s="253">
        <v>9850</v>
      </c>
      <c r="N47" s="253">
        <v>2123</v>
      </c>
      <c r="O47" s="253">
        <v>31058</v>
      </c>
      <c r="P47" s="253">
        <v>3485</v>
      </c>
      <c r="Q47" s="248">
        <v>34513</v>
      </c>
      <c r="R47" s="248">
        <v>6873</v>
      </c>
      <c r="S47" s="248">
        <v>3647</v>
      </c>
      <c r="T47" s="235"/>
      <c r="U47" s="247"/>
    </row>
    <row r="48" spans="4:19" ht="12">
      <c r="D48" s="260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</row>
    <row r="49" spans="2:19" ht="12">
      <c r="B49" s="18" t="s">
        <v>482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R49" s="257"/>
      <c r="S49" s="257"/>
    </row>
    <row r="50" spans="2:19" ht="12">
      <c r="B50" s="18" t="s">
        <v>483</v>
      </c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261"/>
      <c r="R50" s="257"/>
      <c r="S50" s="257"/>
    </row>
    <row r="51" spans="2:19" ht="12">
      <c r="B51" s="18" t="s">
        <v>484</v>
      </c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261"/>
      <c r="R51" s="257"/>
      <c r="S51" s="257"/>
    </row>
    <row r="52" spans="2:19" ht="12">
      <c r="B52" s="18" t="s">
        <v>485</v>
      </c>
      <c r="C52" s="18"/>
      <c r="D52" s="18"/>
      <c r="E52" s="18"/>
      <c r="F52" s="18"/>
      <c r="G52" s="18"/>
      <c r="H52" s="1"/>
      <c r="I52" s="1"/>
      <c r="J52" s="1"/>
      <c r="K52" s="1"/>
      <c r="L52" s="1"/>
      <c r="M52" s="1"/>
      <c r="N52" s="1"/>
      <c r="R52" s="257"/>
      <c r="S52" s="257"/>
    </row>
    <row r="53" spans="5:19" ht="12">
      <c r="E53" s="235"/>
      <c r="F53" s="235"/>
      <c r="G53" s="235"/>
      <c r="H53" s="235"/>
      <c r="I53" s="235"/>
      <c r="J53" s="235"/>
      <c r="K53" s="235"/>
      <c r="L53" s="235"/>
      <c r="M53" s="235"/>
      <c r="N53" s="235"/>
      <c r="O53" s="235"/>
      <c r="P53" s="235"/>
      <c r="Q53" s="235"/>
      <c r="R53" s="235"/>
      <c r="S53" s="235"/>
    </row>
    <row r="54" spans="5:19" ht="12">
      <c r="E54" s="235"/>
      <c r="F54" s="235"/>
      <c r="G54" s="235"/>
      <c r="H54" s="235"/>
      <c r="I54" s="235"/>
      <c r="J54" s="235"/>
      <c r="K54" s="235"/>
      <c r="L54" s="235"/>
      <c r="M54" s="235"/>
      <c r="N54" s="235"/>
      <c r="O54" s="235"/>
      <c r="P54" s="235"/>
      <c r="Q54" s="235"/>
      <c r="R54" s="235"/>
      <c r="S54" s="235"/>
    </row>
  </sheetData>
  <sheetProtection/>
  <mergeCells count="3">
    <mergeCell ref="B3:D3"/>
    <mergeCell ref="B5:D5"/>
    <mergeCell ref="B6:D6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B1:X60"/>
  <sheetViews>
    <sheetView zoomScalePageLayoutView="0" workbookViewId="0" topLeftCell="A1">
      <selection activeCell="I55" sqref="I55"/>
    </sheetView>
  </sheetViews>
  <sheetFormatPr defaultColWidth="9.00390625" defaultRowHeight="12" customHeight="1"/>
  <cols>
    <col min="1" max="1" width="2.625" style="232" customWidth="1"/>
    <col min="2" max="2" width="4.50390625" style="232" customWidth="1"/>
    <col min="3" max="3" width="18.625" style="232" bestFit="1" customWidth="1"/>
    <col min="4" max="4" width="3.00390625" style="232" customWidth="1"/>
    <col min="5" max="5" width="11.625" style="232" customWidth="1"/>
    <col min="6" max="6" width="9.25390625" style="232" bestFit="1" customWidth="1"/>
    <col min="7" max="8" width="9.75390625" style="232" customWidth="1"/>
    <col min="9" max="12" width="10.50390625" style="232" bestFit="1" customWidth="1"/>
    <col min="13" max="13" width="13.375" style="232" customWidth="1"/>
    <col min="14" max="14" width="9.25390625" style="232" bestFit="1" customWidth="1"/>
    <col min="15" max="15" width="12.875" style="232" bestFit="1" customWidth="1"/>
    <col min="16" max="16" width="8.375" style="232" customWidth="1"/>
    <col min="17" max="17" width="12.875" style="232" bestFit="1" customWidth="1"/>
    <col min="18" max="18" width="7.625" style="232" bestFit="1" customWidth="1"/>
    <col min="19" max="19" width="9.875" style="232" customWidth="1"/>
    <col min="20" max="20" width="9.75390625" style="232" bestFit="1" customWidth="1"/>
    <col min="21" max="16384" width="9.00390625" style="232" customWidth="1"/>
  </cols>
  <sheetData>
    <row r="1" spans="2:6" ht="12" customHeight="1">
      <c r="B1" s="2" t="s">
        <v>486</v>
      </c>
      <c r="C1" s="262"/>
      <c r="D1" s="262"/>
      <c r="E1" s="262"/>
      <c r="F1" s="263"/>
    </row>
    <row r="2" spans="5:19" ht="12" customHeight="1"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</row>
    <row r="3" spans="2:19" ht="12" customHeight="1">
      <c r="B3" s="500" t="s">
        <v>427</v>
      </c>
      <c r="C3" s="504"/>
      <c r="D3" s="501"/>
      <c r="E3" s="14" t="s">
        <v>38</v>
      </c>
      <c r="F3" s="14" t="s">
        <v>428</v>
      </c>
      <c r="G3" s="264" t="s">
        <v>429</v>
      </c>
      <c r="H3" s="264" t="s">
        <v>430</v>
      </c>
      <c r="I3" s="14" t="s">
        <v>431</v>
      </c>
      <c r="J3" s="14" t="s">
        <v>432</v>
      </c>
      <c r="K3" s="14" t="s">
        <v>433</v>
      </c>
      <c r="L3" s="14" t="s">
        <v>343</v>
      </c>
      <c r="M3" s="14" t="s">
        <v>434</v>
      </c>
      <c r="N3" s="14" t="s">
        <v>435</v>
      </c>
      <c r="O3" s="14" t="s">
        <v>436</v>
      </c>
      <c r="P3" s="14" t="s">
        <v>437</v>
      </c>
      <c r="Q3" s="14" t="s">
        <v>438</v>
      </c>
      <c r="R3" s="14" t="s">
        <v>487</v>
      </c>
      <c r="S3" s="14" t="s">
        <v>488</v>
      </c>
    </row>
    <row r="4" spans="2:19" ht="12" customHeight="1">
      <c r="B4" s="158"/>
      <c r="C4" s="238"/>
      <c r="D4" s="159"/>
      <c r="E4" s="6" t="s">
        <v>440</v>
      </c>
      <c r="F4" s="6" t="s">
        <v>440</v>
      </c>
      <c r="G4" s="6" t="s">
        <v>440</v>
      </c>
      <c r="H4" s="6" t="s">
        <v>440</v>
      </c>
      <c r="I4" s="6" t="s">
        <v>440</v>
      </c>
      <c r="J4" s="6" t="s">
        <v>440</v>
      </c>
      <c r="K4" s="6" t="s">
        <v>440</v>
      </c>
      <c r="L4" s="6" t="s">
        <v>440</v>
      </c>
      <c r="M4" s="6" t="s">
        <v>440</v>
      </c>
      <c r="N4" s="6" t="s">
        <v>440</v>
      </c>
      <c r="O4" s="6" t="s">
        <v>440</v>
      </c>
      <c r="P4" s="6" t="s">
        <v>440</v>
      </c>
      <c r="Q4" s="6" t="s">
        <v>440</v>
      </c>
      <c r="R4" s="6" t="s">
        <v>440</v>
      </c>
      <c r="S4" s="6" t="s">
        <v>440</v>
      </c>
    </row>
    <row r="5" spans="2:19" ht="12" customHeight="1">
      <c r="B5" s="354" t="s">
        <v>441</v>
      </c>
      <c r="C5" s="348"/>
      <c r="D5" s="340"/>
      <c r="E5" s="265">
        <v>9007102</v>
      </c>
      <c r="F5" s="265">
        <v>72196</v>
      </c>
      <c r="G5" s="265">
        <v>189152</v>
      </c>
      <c r="H5" s="265">
        <v>429648</v>
      </c>
      <c r="I5" s="265">
        <v>381364</v>
      </c>
      <c r="J5" s="265">
        <v>283554</v>
      </c>
      <c r="K5" s="265">
        <v>787810</v>
      </c>
      <c r="L5" s="265">
        <v>188394</v>
      </c>
      <c r="M5" s="265">
        <v>557716</v>
      </c>
      <c r="N5" s="265">
        <v>78847</v>
      </c>
      <c r="O5" s="265">
        <v>2080208</v>
      </c>
      <c r="P5" s="265">
        <v>34562</v>
      </c>
      <c r="Q5" s="265">
        <v>2946784</v>
      </c>
      <c r="R5" s="265">
        <v>7796</v>
      </c>
      <c r="S5" s="265">
        <v>969071</v>
      </c>
    </row>
    <row r="6" spans="2:20" s="241" customFormat="1" ht="12" customHeight="1">
      <c r="B6" s="342" t="s">
        <v>42</v>
      </c>
      <c r="C6" s="343"/>
      <c r="D6" s="344"/>
      <c r="E6" s="266">
        <v>8690610</v>
      </c>
      <c r="F6" s="266">
        <v>66460</v>
      </c>
      <c r="G6" s="266">
        <v>175169</v>
      </c>
      <c r="H6" s="266">
        <v>405373</v>
      </c>
      <c r="I6" s="266">
        <v>357476</v>
      </c>
      <c r="J6" s="266">
        <v>275131</v>
      </c>
      <c r="K6" s="266">
        <v>726230</v>
      </c>
      <c r="L6" s="266">
        <v>173832</v>
      </c>
      <c r="M6" s="266">
        <v>531078</v>
      </c>
      <c r="N6" s="266">
        <v>59001</v>
      </c>
      <c r="O6" s="266">
        <v>2014890</v>
      </c>
      <c r="P6" s="266">
        <v>36256</v>
      </c>
      <c r="Q6" s="266">
        <v>2742530</v>
      </c>
      <c r="R6" s="266">
        <v>7625</v>
      </c>
      <c r="S6" s="266">
        <v>877197</v>
      </c>
      <c r="T6" s="267"/>
    </row>
    <row r="7" spans="2:20" ht="12" customHeight="1">
      <c r="B7" s="35"/>
      <c r="C7" s="30" t="s">
        <v>442</v>
      </c>
      <c r="D7" s="30"/>
      <c r="E7" s="268">
        <v>277313</v>
      </c>
      <c r="F7" s="268">
        <v>5082</v>
      </c>
      <c r="G7" s="268">
        <v>10656</v>
      </c>
      <c r="H7" s="268">
        <v>19451</v>
      </c>
      <c r="I7" s="268">
        <v>27205</v>
      </c>
      <c r="J7" s="268">
        <v>13806</v>
      </c>
      <c r="K7" s="268">
        <v>16254</v>
      </c>
      <c r="L7" s="268">
        <v>7409</v>
      </c>
      <c r="M7" s="268">
        <v>19399</v>
      </c>
      <c r="N7" s="268">
        <v>3894</v>
      </c>
      <c r="O7" s="268">
        <v>41140</v>
      </c>
      <c r="P7" s="268">
        <v>6622</v>
      </c>
      <c r="Q7" s="268">
        <v>78587</v>
      </c>
      <c r="R7" s="268">
        <v>1277</v>
      </c>
      <c r="S7" s="268">
        <v>26531</v>
      </c>
      <c r="T7" s="267"/>
    </row>
    <row r="8" spans="2:23" ht="12" customHeight="1">
      <c r="B8" s="35"/>
      <c r="C8" s="30" t="s">
        <v>443</v>
      </c>
      <c r="D8" s="30"/>
      <c r="E8" s="268">
        <v>400299</v>
      </c>
      <c r="F8" s="268">
        <v>4515</v>
      </c>
      <c r="G8" s="268">
        <v>12686</v>
      </c>
      <c r="H8" s="268">
        <v>38140</v>
      </c>
      <c r="I8" s="268">
        <v>27237</v>
      </c>
      <c r="J8" s="268">
        <v>16629</v>
      </c>
      <c r="K8" s="268">
        <v>48228</v>
      </c>
      <c r="L8" s="268">
        <v>10475</v>
      </c>
      <c r="M8" s="268">
        <v>26342</v>
      </c>
      <c r="N8" s="268">
        <v>3638</v>
      </c>
      <c r="O8" s="268">
        <v>123042</v>
      </c>
      <c r="P8" s="268">
        <v>1116</v>
      </c>
      <c r="Q8" s="268">
        <v>656</v>
      </c>
      <c r="R8" s="268">
        <v>237</v>
      </c>
      <c r="S8" s="268">
        <v>87358</v>
      </c>
      <c r="T8" s="267"/>
      <c r="W8" s="269"/>
    </row>
    <row r="9" spans="2:23" ht="12" customHeight="1">
      <c r="B9" s="35"/>
      <c r="C9" s="30" t="s">
        <v>444</v>
      </c>
      <c r="D9" s="30"/>
      <c r="E9" s="268">
        <v>179157</v>
      </c>
      <c r="F9" s="268">
        <v>516</v>
      </c>
      <c r="G9" s="268">
        <v>295</v>
      </c>
      <c r="H9" s="268">
        <v>1954</v>
      </c>
      <c r="I9" s="268">
        <v>4377</v>
      </c>
      <c r="J9" s="268">
        <v>865</v>
      </c>
      <c r="K9" s="268">
        <v>6563</v>
      </c>
      <c r="L9" s="268">
        <v>494</v>
      </c>
      <c r="M9" s="268">
        <v>2264</v>
      </c>
      <c r="N9" s="268">
        <v>68</v>
      </c>
      <c r="O9" s="268">
        <v>1166</v>
      </c>
      <c r="P9" s="268">
        <v>273</v>
      </c>
      <c r="Q9" s="268">
        <v>152574</v>
      </c>
      <c r="R9" s="268">
        <v>982</v>
      </c>
      <c r="S9" s="268">
        <v>6766</v>
      </c>
      <c r="T9" s="267"/>
      <c r="W9" s="269"/>
    </row>
    <row r="10" spans="2:23" ht="12" customHeight="1">
      <c r="B10" s="35"/>
      <c r="C10" s="30" t="s">
        <v>445</v>
      </c>
      <c r="D10" s="30"/>
      <c r="E10" s="268">
        <v>1202732</v>
      </c>
      <c r="F10" s="268">
        <v>4621</v>
      </c>
      <c r="G10" s="268">
        <v>12095</v>
      </c>
      <c r="H10" s="268">
        <v>48001</v>
      </c>
      <c r="I10" s="268">
        <v>26107</v>
      </c>
      <c r="J10" s="268">
        <v>24078</v>
      </c>
      <c r="K10" s="268">
        <v>97776</v>
      </c>
      <c r="L10" s="268">
        <v>19037</v>
      </c>
      <c r="M10" s="268">
        <v>25404</v>
      </c>
      <c r="N10" s="268">
        <v>3720</v>
      </c>
      <c r="O10" s="268">
        <v>270404</v>
      </c>
      <c r="P10" s="268">
        <v>1833</v>
      </c>
      <c r="Q10" s="268">
        <v>419306</v>
      </c>
      <c r="R10" s="268">
        <v>11</v>
      </c>
      <c r="S10" s="268">
        <v>250339</v>
      </c>
      <c r="T10" s="267"/>
      <c r="W10" s="269"/>
    </row>
    <row r="11" spans="2:20" ht="12" customHeight="1">
      <c r="B11" s="35"/>
      <c r="C11" s="30" t="s">
        <v>446</v>
      </c>
      <c r="D11" s="30"/>
      <c r="E11" s="268">
        <v>1129660</v>
      </c>
      <c r="F11" s="268">
        <v>12729</v>
      </c>
      <c r="G11" s="268">
        <v>43401</v>
      </c>
      <c r="H11" s="268">
        <v>64040</v>
      </c>
      <c r="I11" s="268">
        <v>72772</v>
      </c>
      <c r="J11" s="268">
        <v>50723</v>
      </c>
      <c r="K11" s="268">
        <v>131851</v>
      </c>
      <c r="L11" s="268">
        <v>34091</v>
      </c>
      <c r="M11" s="268">
        <v>71775</v>
      </c>
      <c r="N11" s="268">
        <v>16063</v>
      </c>
      <c r="O11" s="268">
        <v>307718</v>
      </c>
      <c r="P11" s="268">
        <v>7845</v>
      </c>
      <c r="Q11" s="268">
        <v>266257</v>
      </c>
      <c r="R11" s="268">
        <v>711</v>
      </c>
      <c r="S11" s="268">
        <v>49684</v>
      </c>
      <c r="T11" s="267"/>
    </row>
    <row r="12" spans="2:20" ht="12" customHeight="1">
      <c r="B12" s="35"/>
      <c r="C12" s="30" t="s">
        <v>447</v>
      </c>
      <c r="D12" s="30"/>
      <c r="E12" s="268">
        <v>77872</v>
      </c>
      <c r="F12" s="268">
        <v>600</v>
      </c>
      <c r="G12" s="268">
        <v>1599</v>
      </c>
      <c r="H12" s="268">
        <v>2413</v>
      </c>
      <c r="I12" s="268">
        <v>2291</v>
      </c>
      <c r="J12" s="268">
        <v>2252</v>
      </c>
      <c r="K12" s="268">
        <v>7654</v>
      </c>
      <c r="L12" s="268">
        <v>1268</v>
      </c>
      <c r="M12" s="268">
        <v>4007</v>
      </c>
      <c r="N12" s="268">
        <v>337</v>
      </c>
      <c r="O12" s="268">
        <v>16793</v>
      </c>
      <c r="P12" s="268">
        <v>727</v>
      </c>
      <c r="Q12" s="268">
        <v>31212</v>
      </c>
      <c r="R12" s="268">
        <v>3</v>
      </c>
      <c r="S12" s="268">
        <v>6716</v>
      </c>
      <c r="T12" s="267"/>
    </row>
    <row r="13" spans="2:20" ht="12" customHeight="1">
      <c r="B13" s="35"/>
      <c r="C13" s="30" t="s">
        <v>448</v>
      </c>
      <c r="D13" s="30"/>
      <c r="E13" s="268">
        <v>207054</v>
      </c>
      <c r="F13" s="268">
        <v>1750</v>
      </c>
      <c r="G13" s="268">
        <v>3823</v>
      </c>
      <c r="H13" s="268">
        <v>7501</v>
      </c>
      <c r="I13" s="268">
        <v>6659</v>
      </c>
      <c r="J13" s="268">
        <v>6402</v>
      </c>
      <c r="K13" s="268">
        <v>16753</v>
      </c>
      <c r="L13" s="268">
        <v>3786</v>
      </c>
      <c r="M13" s="268">
        <v>8713</v>
      </c>
      <c r="N13" s="268">
        <v>1196</v>
      </c>
      <c r="O13" s="268">
        <v>55275</v>
      </c>
      <c r="P13" s="268">
        <v>1440</v>
      </c>
      <c r="Q13" s="268">
        <v>79098</v>
      </c>
      <c r="R13" s="268">
        <v>29</v>
      </c>
      <c r="S13" s="268">
        <v>14629</v>
      </c>
      <c r="T13" s="267"/>
    </row>
    <row r="14" spans="2:20" ht="12" customHeight="1">
      <c r="B14" s="35"/>
      <c r="C14" s="30" t="s">
        <v>449</v>
      </c>
      <c r="D14" s="30"/>
      <c r="E14" s="268">
        <v>119403</v>
      </c>
      <c r="F14" s="268">
        <v>933</v>
      </c>
      <c r="G14" s="268">
        <v>3152</v>
      </c>
      <c r="H14" s="268">
        <v>6480</v>
      </c>
      <c r="I14" s="268">
        <v>4961</v>
      </c>
      <c r="J14" s="268">
        <v>4100</v>
      </c>
      <c r="K14" s="268">
        <v>9887</v>
      </c>
      <c r="L14" s="268">
        <v>2076</v>
      </c>
      <c r="M14" s="268">
        <v>4785</v>
      </c>
      <c r="N14" s="268">
        <v>720</v>
      </c>
      <c r="O14" s="268">
        <v>27415</v>
      </c>
      <c r="P14" s="268">
        <v>1069</v>
      </c>
      <c r="Q14" s="268">
        <v>44030</v>
      </c>
      <c r="R14" s="268">
        <v>17</v>
      </c>
      <c r="S14" s="268">
        <v>9778</v>
      </c>
      <c r="T14" s="267"/>
    </row>
    <row r="15" spans="2:20" ht="12" customHeight="1">
      <c r="B15" s="35"/>
      <c r="C15" s="30" t="s">
        <v>450</v>
      </c>
      <c r="D15" s="30"/>
      <c r="E15" s="268">
        <v>57865</v>
      </c>
      <c r="F15" s="268">
        <v>264</v>
      </c>
      <c r="G15" s="268">
        <v>1056</v>
      </c>
      <c r="H15" s="268">
        <v>1646</v>
      </c>
      <c r="I15" s="268">
        <v>1497</v>
      </c>
      <c r="J15" s="268">
        <v>1173</v>
      </c>
      <c r="K15" s="268">
        <v>4211</v>
      </c>
      <c r="L15" s="268">
        <v>1031</v>
      </c>
      <c r="M15" s="268">
        <v>4675</v>
      </c>
      <c r="N15" s="268">
        <v>189</v>
      </c>
      <c r="O15" s="268">
        <v>15876</v>
      </c>
      <c r="P15" s="268">
        <v>373</v>
      </c>
      <c r="Q15" s="268">
        <v>22699</v>
      </c>
      <c r="R15" s="270" t="s">
        <v>489</v>
      </c>
      <c r="S15" s="268">
        <v>3175</v>
      </c>
      <c r="T15" s="267"/>
    </row>
    <row r="16" spans="2:20" ht="12" customHeight="1">
      <c r="B16" s="35"/>
      <c r="C16" s="250" t="s">
        <v>451</v>
      </c>
      <c r="D16" s="30"/>
      <c r="E16" s="268">
        <v>94374</v>
      </c>
      <c r="F16" s="271">
        <v>491</v>
      </c>
      <c r="G16" s="271">
        <v>1552</v>
      </c>
      <c r="H16" s="271">
        <v>2522</v>
      </c>
      <c r="I16" s="271">
        <v>2376</v>
      </c>
      <c r="J16" s="271">
        <v>1953</v>
      </c>
      <c r="K16" s="271">
        <v>4225</v>
      </c>
      <c r="L16" s="271">
        <v>1211</v>
      </c>
      <c r="M16" s="271">
        <v>1814</v>
      </c>
      <c r="N16" s="271">
        <v>404</v>
      </c>
      <c r="O16" s="271">
        <v>15857</v>
      </c>
      <c r="P16" s="271">
        <v>752</v>
      </c>
      <c r="Q16" s="268">
        <v>57133</v>
      </c>
      <c r="R16" s="270" t="s">
        <v>489</v>
      </c>
      <c r="S16" s="268">
        <v>4084</v>
      </c>
      <c r="T16" s="267"/>
    </row>
    <row r="17" spans="2:20" ht="12" customHeight="1">
      <c r="B17" s="35"/>
      <c r="C17" s="30" t="s">
        <v>452</v>
      </c>
      <c r="D17" s="30"/>
      <c r="E17" s="268">
        <v>249654</v>
      </c>
      <c r="F17" s="268">
        <v>2484</v>
      </c>
      <c r="G17" s="268">
        <v>6118</v>
      </c>
      <c r="H17" s="268">
        <v>14737</v>
      </c>
      <c r="I17" s="268">
        <v>11915</v>
      </c>
      <c r="J17" s="268">
        <v>9941</v>
      </c>
      <c r="K17" s="268">
        <v>23458</v>
      </c>
      <c r="L17" s="268">
        <v>5882</v>
      </c>
      <c r="M17" s="268">
        <v>20168</v>
      </c>
      <c r="N17" s="268">
        <v>1509</v>
      </c>
      <c r="O17" s="268">
        <v>76976</v>
      </c>
      <c r="P17" s="268">
        <v>1506</v>
      </c>
      <c r="Q17" s="268">
        <v>59781</v>
      </c>
      <c r="R17" s="268">
        <v>600</v>
      </c>
      <c r="S17" s="268">
        <v>14579</v>
      </c>
      <c r="T17" s="267"/>
    </row>
    <row r="18" spans="2:20" ht="12" customHeight="1">
      <c r="B18" s="35"/>
      <c r="C18" s="30" t="s">
        <v>453</v>
      </c>
      <c r="D18" s="30"/>
      <c r="E18" s="268">
        <v>68436</v>
      </c>
      <c r="F18" s="268">
        <v>508</v>
      </c>
      <c r="G18" s="268">
        <v>1254</v>
      </c>
      <c r="H18" s="268">
        <v>2411</v>
      </c>
      <c r="I18" s="268">
        <v>1864</v>
      </c>
      <c r="J18" s="268">
        <v>1568</v>
      </c>
      <c r="K18" s="268">
        <v>4319</v>
      </c>
      <c r="L18" s="268">
        <v>851</v>
      </c>
      <c r="M18" s="268">
        <v>5949</v>
      </c>
      <c r="N18" s="268">
        <v>189</v>
      </c>
      <c r="O18" s="268">
        <v>11783</v>
      </c>
      <c r="P18" s="268">
        <v>294</v>
      </c>
      <c r="Q18" s="268">
        <v>31592</v>
      </c>
      <c r="R18" s="270" t="s">
        <v>489</v>
      </c>
      <c r="S18" s="268">
        <v>5854</v>
      </c>
      <c r="T18" s="267"/>
    </row>
    <row r="19" spans="2:24" s="272" customFormat="1" ht="12" customHeight="1">
      <c r="B19" s="273"/>
      <c r="C19" s="30" t="s">
        <v>454</v>
      </c>
      <c r="D19" s="30"/>
      <c r="E19" s="268">
        <v>312437</v>
      </c>
      <c r="F19" s="268">
        <v>2411</v>
      </c>
      <c r="G19" s="268">
        <v>5767</v>
      </c>
      <c r="H19" s="268">
        <v>14451</v>
      </c>
      <c r="I19" s="268">
        <v>13249</v>
      </c>
      <c r="J19" s="268">
        <v>11461</v>
      </c>
      <c r="K19" s="268">
        <v>22837</v>
      </c>
      <c r="L19" s="268">
        <v>6144</v>
      </c>
      <c r="M19" s="268">
        <v>19124</v>
      </c>
      <c r="N19" s="268">
        <v>1675</v>
      </c>
      <c r="O19" s="268">
        <v>88028</v>
      </c>
      <c r="P19" s="268">
        <v>2972</v>
      </c>
      <c r="Q19" s="268">
        <v>113116</v>
      </c>
      <c r="R19" s="268">
        <v>447</v>
      </c>
      <c r="S19" s="268">
        <v>10755</v>
      </c>
      <c r="T19" s="267"/>
      <c r="X19" s="232"/>
    </row>
    <row r="20" spans="2:20" ht="12" customHeight="1">
      <c r="B20" s="35"/>
      <c r="C20" s="30" t="s">
        <v>455</v>
      </c>
      <c r="D20" s="30"/>
      <c r="E20" s="268">
        <v>94514</v>
      </c>
      <c r="F20" s="268">
        <v>644</v>
      </c>
      <c r="G20" s="268">
        <v>1216</v>
      </c>
      <c r="H20" s="268">
        <v>3712</v>
      </c>
      <c r="I20" s="268">
        <v>2865</v>
      </c>
      <c r="J20" s="268">
        <v>1841</v>
      </c>
      <c r="K20" s="268">
        <v>8595</v>
      </c>
      <c r="L20" s="268">
        <v>1426</v>
      </c>
      <c r="M20" s="268">
        <v>10630</v>
      </c>
      <c r="N20" s="268">
        <v>376</v>
      </c>
      <c r="O20" s="268">
        <v>14167</v>
      </c>
      <c r="P20" s="268">
        <v>336</v>
      </c>
      <c r="Q20" s="268">
        <v>42053</v>
      </c>
      <c r="R20" s="268">
        <v>8</v>
      </c>
      <c r="S20" s="268">
        <v>6645</v>
      </c>
      <c r="T20" s="267"/>
    </row>
    <row r="21" spans="2:20" ht="12" customHeight="1">
      <c r="B21" s="35"/>
      <c r="C21" s="30" t="s">
        <v>456</v>
      </c>
      <c r="D21" s="30"/>
      <c r="E21" s="268">
        <v>180408</v>
      </c>
      <c r="F21" s="268">
        <v>983</v>
      </c>
      <c r="G21" s="268">
        <v>3067</v>
      </c>
      <c r="H21" s="268">
        <v>8499</v>
      </c>
      <c r="I21" s="268">
        <v>6393</v>
      </c>
      <c r="J21" s="268">
        <v>4767</v>
      </c>
      <c r="K21" s="268">
        <v>17040</v>
      </c>
      <c r="L21" s="268">
        <v>3283</v>
      </c>
      <c r="M21" s="268">
        <v>19769</v>
      </c>
      <c r="N21" s="268">
        <v>791</v>
      </c>
      <c r="O21" s="268">
        <v>33657</v>
      </c>
      <c r="P21" s="268">
        <v>30</v>
      </c>
      <c r="Q21" s="268">
        <v>72867</v>
      </c>
      <c r="R21" s="268">
        <v>37</v>
      </c>
      <c r="S21" s="268">
        <v>9225</v>
      </c>
      <c r="T21" s="267"/>
    </row>
    <row r="22" spans="2:20" ht="12" customHeight="1">
      <c r="B22" s="35"/>
      <c r="C22" s="30" t="s">
        <v>457</v>
      </c>
      <c r="D22" s="30"/>
      <c r="E22" s="268">
        <v>122798</v>
      </c>
      <c r="F22" s="268">
        <v>1124</v>
      </c>
      <c r="G22" s="268">
        <v>2181</v>
      </c>
      <c r="H22" s="268">
        <v>6500</v>
      </c>
      <c r="I22" s="268">
        <v>5020</v>
      </c>
      <c r="J22" s="268">
        <v>4240</v>
      </c>
      <c r="K22" s="268">
        <v>10098</v>
      </c>
      <c r="L22" s="268">
        <v>2140</v>
      </c>
      <c r="M22" s="268">
        <v>5743</v>
      </c>
      <c r="N22" s="268">
        <v>583</v>
      </c>
      <c r="O22" s="268">
        <v>35676</v>
      </c>
      <c r="P22" s="268">
        <v>684</v>
      </c>
      <c r="Q22" s="268">
        <v>40055</v>
      </c>
      <c r="R22" s="268">
        <v>201</v>
      </c>
      <c r="S22" s="268">
        <v>8553</v>
      </c>
      <c r="T22" s="267"/>
    </row>
    <row r="23" spans="2:20" ht="12" customHeight="1">
      <c r="B23" s="35"/>
      <c r="C23" s="30" t="s">
        <v>458</v>
      </c>
      <c r="D23" s="30"/>
      <c r="E23" s="268">
        <v>409608</v>
      </c>
      <c r="F23" s="270">
        <v>3920</v>
      </c>
      <c r="G23" s="270">
        <v>8976</v>
      </c>
      <c r="H23" s="270">
        <v>25105</v>
      </c>
      <c r="I23" s="270">
        <v>20571</v>
      </c>
      <c r="J23" s="270">
        <v>16029</v>
      </c>
      <c r="K23" s="270">
        <v>37394</v>
      </c>
      <c r="L23" s="270">
        <v>10231</v>
      </c>
      <c r="M23" s="270">
        <v>21245</v>
      </c>
      <c r="N23" s="270">
        <v>4913</v>
      </c>
      <c r="O23" s="270">
        <v>111312</v>
      </c>
      <c r="P23" s="270" t="s">
        <v>489</v>
      </c>
      <c r="Q23" s="268">
        <v>139621</v>
      </c>
      <c r="R23" s="270">
        <v>1005</v>
      </c>
      <c r="S23" s="268">
        <v>9286</v>
      </c>
      <c r="T23" s="267"/>
    </row>
    <row r="24" spans="2:20" ht="12" customHeight="1">
      <c r="B24" s="35"/>
      <c r="C24" s="30" t="s">
        <v>459</v>
      </c>
      <c r="D24" s="30"/>
      <c r="E24" s="268">
        <v>76906</v>
      </c>
      <c r="F24" s="268">
        <v>724</v>
      </c>
      <c r="G24" s="268">
        <v>1278</v>
      </c>
      <c r="H24" s="268">
        <v>5480</v>
      </c>
      <c r="I24" s="268">
        <v>2787</v>
      </c>
      <c r="J24" s="268">
        <v>3946</v>
      </c>
      <c r="K24" s="268">
        <v>9073</v>
      </c>
      <c r="L24" s="268">
        <v>2190</v>
      </c>
      <c r="M24" s="268">
        <v>14103</v>
      </c>
      <c r="N24" s="268">
        <v>776</v>
      </c>
      <c r="O24" s="268">
        <v>3945</v>
      </c>
      <c r="P24" s="271">
        <v>5</v>
      </c>
      <c r="Q24" s="268">
        <v>25191</v>
      </c>
      <c r="R24" s="270" t="s">
        <v>489</v>
      </c>
      <c r="S24" s="268">
        <v>7408</v>
      </c>
      <c r="T24" s="267"/>
    </row>
    <row r="25" spans="2:20" ht="12" customHeight="1">
      <c r="B25" s="35"/>
      <c r="C25" s="30" t="s">
        <v>460</v>
      </c>
      <c r="D25" s="30"/>
      <c r="E25" s="268">
        <v>186083</v>
      </c>
      <c r="F25" s="268">
        <v>1235</v>
      </c>
      <c r="G25" s="268">
        <v>3995</v>
      </c>
      <c r="H25" s="268">
        <v>9661</v>
      </c>
      <c r="I25" s="268">
        <v>7212</v>
      </c>
      <c r="J25" s="268">
        <v>5927</v>
      </c>
      <c r="K25" s="268">
        <v>17993</v>
      </c>
      <c r="L25" s="268">
        <v>4261</v>
      </c>
      <c r="M25" s="268">
        <v>11985</v>
      </c>
      <c r="N25" s="268">
        <v>1538</v>
      </c>
      <c r="O25" s="268">
        <v>43410</v>
      </c>
      <c r="P25" s="268">
        <v>542</v>
      </c>
      <c r="Q25" s="268">
        <v>68666</v>
      </c>
      <c r="R25" s="268">
        <v>59</v>
      </c>
      <c r="S25" s="268">
        <v>9599</v>
      </c>
      <c r="T25" s="267"/>
    </row>
    <row r="26" spans="2:20" ht="12" customHeight="1">
      <c r="B26" s="35"/>
      <c r="C26" s="30" t="s">
        <v>461</v>
      </c>
      <c r="D26" s="30"/>
      <c r="E26" s="268">
        <v>87343</v>
      </c>
      <c r="F26" s="268">
        <v>599</v>
      </c>
      <c r="G26" s="268">
        <v>1544</v>
      </c>
      <c r="H26" s="268">
        <v>4402</v>
      </c>
      <c r="I26" s="268">
        <v>2973</v>
      </c>
      <c r="J26" s="268">
        <v>2734</v>
      </c>
      <c r="K26" s="268">
        <v>7421</v>
      </c>
      <c r="L26" s="268">
        <v>1986</v>
      </c>
      <c r="M26" s="268">
        <v>7536</v>
      </c>
      <c r="N26" s="268">
        <v>478</v>
      </c>
      <c r="O26" s="268">
        <v>18472</v>
      </c>
      <c r="P26" s="268">
        <v>1</v>
      </c>
      <c r="Q26" s="268">
        <v>28952</v>
      </c>
      <c r="R26" s="268">
        <v>1</v>
      </c>
      <c r="S26" s="268">
        <v>10244</v>
      </c>
      <c r="T26" s="267"/>
    </row>
    <row r="27" spans="2:21" s="233" customFormat="1" ht="12" customHeight="1">
      <c r="B27" s="35"/>
      <c r="C27" s="30" t="s">
        <v>490</v>
      </c>
      <c r="D27" s="30"/>
      <c r="E27" s="274">
        <v>281821</v>
      </c>
      <c r="F27" s="274">
        <v>2075</v>
      </c>
      <c r="G27" s="274">
        <v>4272</v>
      </c>
      <c r="H27" s="274">
        <v>11323</v>
      </c>
      <c r="I27" s="274">
        <v>9905</v>
      </c>
      <c r="J27" s="274">
        <v>9196</v>
      </c>
      <c r="K27" s="274">
        <v>23855</v>
      </c>
      <c r="L27" s="274">
        <v>5265</v>
      </c>
      <c r="M27" s="274">
        <v>28281</v>
      </c>
      <c r="N27" s="274">
        <v>1663</v>
      </c>
      <c r="O27" s="274">
        <v>68091</v>
      </c>
      <c r="P27" s="275" t="s">
        <v>31</v>
      </c>
      <c r="Q27" s="274">
        <v>104849</v>
      </c>
      <c r="R27" s="276" t="s">
        <v>31</v>
      </c>
      <c r="S27" s="274">
        <v>13046</v>
      </c>
      <c r="T27" s="277"/>
      <c r="U27" s="278"/>
    </row>
    <row r="28" spans="2:20" ht="12" customHeight="1">
      <c r="B28" s="35"/>
      <c r="C28" s="30" t="s">
        <v>463</v>
      </c>
      <c r="D28" s="30"/>
      <c r="E28" s="268">
        <v>213065</v>
      </c>
      <c r="F28" s="270">
        <v>1717</v>
      </c>
      <c r="G28" s="270">
        <v>3816</v>
      </c>
      <c r="H28" s="270">
        <v>8347</v>
      </c>
      <c r="I28" s="270">
        <v>7640</v>
      </c>
      <c r="J28" s="270">
        <v>6622</v>
      </c>
      <c r="K28" s="270">
        <v>13931</v>
      </c>
      <c r="L28" s="270">
        <v>3596</v>
      </c>
      <c r="M28" s="270">
        <v>9559</v>
      </c>
      <c r="N28" s="270">
        <v>1368</v>
      </c>
      <c r="O28" s="270">
        <v>61630</v>
      </c>
      <c r="P28" s="270">
        <v>53</v>
      </c>
      <c r="Q28" s="268">
        <v>85828</v>
      </c>
      <c r="R28" s="270">
        <v>112</v>
      </c>
      <c r="S28" s="268">
        <v>8846</v>
      </c>
      <c r="T28" s="267"/>
    </row>
    <row r="29" spans="2:20" ht="12" customHeight="1">
      <c r="B29" s="35"/>
      <c r="C29" s="30" t="s">
        <v>464</v>
      </c>
      <c r="D29" s="30"/>
      <c r="E29" s="268">
        <v>218440</v>
      </c>
      <c r="F29" s="268">
        <v>1333</v>
      </c>
      <c r="G29" s="268">
        <v>4309</v>
      </c>
      <c r="H29" s="268">
        <v>8775</v>
      </c>
      <c r="I29" s="268">
        <v>9141</v>
      </c>
      <c r="J29" s="268">
        <v>7092</v>
      </c>
      <c r="K29" s="268">
        <v>15166</v>
      </c>
      <c r="L29" s="268">
        <v>4273</v>
      </c>
      <c r="M29" s="268">
        <v>11441</v>
      </c>
      <c r="N29" s="268">
        <v>1517</v>
      </c>
      <c r="O29" s="268">
        <v>78094</v>
      </c>
      <c r="P29" s="268">
        <v>1136</v>
      </c>
      <c r="Q29" s="268">
        <v>67487</v>
      </c>
      <c r="R29" s="271" t="s">
        <v>31</v>
      </c>
      <c r="S29" s="268">
        <v>8676</v>
      </c>
      <c r="T29" s="267"/>
    </row>
    <row r="30" spans="2:20" ht="12" customHeight="1">
      <c r="B30" s="35"/>
      <c r="C30" s="30" t="s">
        <v>465</v>
      </c>
      <c r="D30" s="30"/>
      <c r="E30" s="268">
        <v>18198</v>
      </c>
      <c r="F30" s="268">
        <v>50</v>
      </c>
      <c r="G30" s="268">
        <v>202</v>
      </c>
      <c r="H30" s="268">
        <v>279</v>
      </c>
      <c r="I30" s="268">
        <v>244</v>
      </c>
      <c r="J30" s="268">
        <v>245</v>
      </c>
      <c r="K30" s="268">
        <v>992</v>
      </c>
      <c r="L30" s="268">
        <v>206</v>
      </c>
      <c r="M30" s="268">
        <v>696</v>
      </c>
      <c r="N30" s="268">
        <v>64</v>
      </c>
      <c r="O30" s="268">
        <v>3540</v>
      </c>
      <c r="P30" s="268">
        <v>73</v>
      </c>
      <c r="Q30" s="268">
        <v>10517</v>
      </c>
      <c r="R30" s="270" t="s">
        <v>489</v>
      </c>
      <c r="S30" s="268">
        <v>1090</v>
      </c>
      <c r="T30" s="267"/>
    </row>
    <row r="31" spans="2:20" ht="12" customHeight="1">
      <c r="B31" s="35"/>
      <c r="C31" s="30" t="s">
        <v>466</v>
      </c>
      <c r="D31" s="30"/>
      <c r="E31" s="268">
        <v>276031</v>
      </c>
      <c r="F31" s="268">
        <v>1346</v>
      </c>
      <c r="G31" s="268">
        <v>4277</v>
      </c>
      <c r="H31" s="268">
        <v>10815</v>
      </c>
      <c r="I31" s="268">
        <v>9549</v>
      </c>
      <c r="J31" s="268">
        <v>7312</v>
      </c>
      <c r="K31" s="268">
        <v>15767</v>
      </c>
      <c r="L31" s="268">
        <v>4167</v>
      </c>
      <c r="M31" s="268">
        <v>14769</v>
      </c>
      <c r="N31" s="268">
        <v>1098</v>
      </c>
      <c r="O31" s="268">
        <v>71802</v>
      </c>
      <c r="P31" s="268">
        <v>1072</v>
      </c>
      <c r="Q31" s="268">
        <v>115148</v>
      </c>
      <c r="R31" s="268">
        <v>23</v>
      </c>
      <c r="S31" s="268">
        <v>18886</v>
      </c>
      <c r="T31" s="267"/>
    </row>
    <row r="32" spans="2:20" ht="12" customHeight="1">
      <c r="B32" s="35"/>
      <c r="C32" s="30" t="s">
        <v>467</v>
      </c>
      <c r="D32" s="30"/>
      <c r="E32" s="268">
        <v>190400</v>
      </c>
      <c r="F32" s="268">
        <v>842</v>
      </c>
      <c r="G32" s="268">
        <v>2474</v>
      </c>
      <c r="H32" s="268">
        <v>8172</v>
      </c>
      <c r="I32" s="268">
        <v>6580</v>
      </c>
      <c r="J32" s="268">
        <v>6082</v>
      </c>
      <c r="K32" s="268">
        <v>12581</v>
      </c>
      <c r="L32" s="268">
        <v>3135</v>
      </c>
      <c r="M32" s="268">
        <v>4900</v>
      </c>
      <c r="N32" s="268">
        <v>906</v>
      </c>
      <c r="O32" s="268">
        <v>43046</v>
      </c>
      <c r="P32" s="268">
        <v>1878</v>
      </c>
      <c r="Q32" s="268">
        <v>76677</v>
      </c>
      <c r="R32" s="268">
        <v>142</v>
      </c>
      <c r="S32" s="268">
        <v>22985</v>
      </c>
      <c r="T32" s="267"/>
    </row>
    <row r="33" spans="2:20" ht="12" customHeight="1">
      <c r="B33" s="35"/>
      <c r="C33" s="30" t="s">
        <v>468</v>
      </c>
      <c r="D33" s="30"/>
      <c r="E33" s="268">
        <v>79038</v>
      </c>
      <c r="F33" s="268">
        <v>561</v>
      </c>
      <c r="G33" s="268">
        <v>1662</v>
      </c>
      <c r="H33" s="268">
        <v>4446</v>
      </c>
      <c r="I33" s="268">
        <v>3074</v>
      </c>
      <c r="J33" s="268">
        <v>4564</v>
      </c>
      <c r="K33" s="268">
        <v>7333</v>
      </c>
      <c r="L33" s="268">
        <v>2098</v>
      </c>
      <c r="M33" s="268">
        <v>5589</v>
      </c>
      <c r="N33" s="268">
        <v>707</v>
      </c>
      <c r="O33" s="268">
        <v>30719</v>
      </c>
      <c r="P33" s="268">
        <v>3</v>
      </c>
      <c r="Q33" s="268">
        <v>13059</v>
      </c>
      <c r="R33" s="270" t="s">
        <v>489</v>
      </c>
      <c r="S33" s="268">
        <v>5223</v>
      </c>
      <c r="T33" s="267"/>
    </row>
    <row r="34" spans="2:20" ht="12" customHeight="1">
      <c r="B34" s="35"/>
      <c r="C34" s="30" t="s">
        <v>469</v>
      </c>
      <c r="D34" s="30"/>
      <c r="E34" s="268">
        <v>102089</v>
      </c>
      <c r="F34" s="268">
        <v>445</v>
      </c>
      <c r="G34" s="268">
        <v>1391</v>
      </c>
      <c r="H34" s="268">
        <v>3505</v>
      </c>
      <c r="I34" s="268">
        <v>2987</v>
      </c>
      <c r="J34" s="268">
        <v>2606</v>
      </c>
      <c r="K34" s="268">
        <v>9097</v>
      </c>
      <c r="L34" s="268">
        <v>2317</v>
      </c>
      <c r="M34" s="268">
        <v>3287</v>
      </c>
      <c r="N34" s="268">
        <v>343</v>
      </c>
      <c r="O34" s="268">
        <v>28877</v>
      </c>
      <c r="P34" s="268">
        <v>94</v>
      </c>
      <c r="Q34" s="268">
        <v>39645</v>
      </c>
      <c r="R34" s="270" t="s">
        <v>489</v>
      </c>
      <c r="S34" s="268">
        <v>7495</v>
      </c>
      <c r="T34" s="267"/>
    </row>
    <row r="35" spans="2:20" ht="12" customHeight="1">
      <c r="B35" s="35"/>
      <c r="C35" s="30" t="s">
        <v>470</v>
      </c>
      <c r="D35" s="30"/>
      <c r="E35" s="268">
        <v>240163</v>
      </c>
      <c r="F35" s="268">
        <v>1874</v>
      </c>
      <c r="G35" s="268">
        <v>3357</v>
      </c>
      <c r="H35" s="268">
        <v>10496</v>
      </c>
      <c r="I35" s="268">
        <v>6224</v>
      </c>
      <c r="J35" s="268">
        <v>5140</v>
      </c>
      <c r="K35" s="268">
        <v>21721</v>
      </c>
      <c r="L35" s="268">
        <v>4992</v>
      </c>
      <c r="M35" s="268">
        <v>49881</v>
      </c>
      <c r="N35" s="268">
        <v>1021</v>
      </c>
      <c r="O35" s="268">
        <v>45518</v>
      </c>
      <c r="P35" s="268">
        <v>165</v>
      </c>
      <c r="Q35" s="268">
        <v>75509</v>
      </c>
      <c r="R35" s="268">
        <v>273</v>
      </c>
      <c r="S35" s="268">
        <v>13992</v>
      </c>
      <c r="T35" s="267"/>
    </row>
    <row r="36" spans="2:20" ht="12" customHeight="1">
      <c r="B36" s="35"/>
      <c r="C36" s="30" t="s">
        <v>471</v>
      </c>
      <c r="D36" s="30"/>
      <c r="E36" s="268">
        <v>163622</v>
      </c>
      <c r="F36" s="268">
        <v>1793</v>
      </c>
      <c r="G36" s="268">
        <v>2467</v>
      </c>
      <c r="H36" s="268">
        <v>7585</v>
      </c>
      <c r="I36" s="268">
        <v>5887</v>
      </c>
      <c r="J36" s="268">
        <v>4692</v>
      </c>
      <c r="K36" s="268">
        <v>12709</v>
      </c>
      <c r="L36" s="268">
        <v>2769</v>
      </c>
      <c r="M36" s="268">
        <v>31968</v>
      </c>
      <c r="N36" s="268">
        <v>710</v>
      </c>
      <c r="O36" s="268">
        <v>35238</v>
      </c>
      <c r="P36" s="268">
        <v>13</v>
      </c>
      <c r="Q36" s="268">
        <v>45909</v>
      </c>
      <c r="R36" s="270" t="s">
        <v>489</v>
      </c>
      <c r="S36" s="268">
        <v>11882</v>
      </c>
      <c r="T36" s="267"/>
    </row>
    <row r="37" spans="2:20" ht="12" customHeight="1">
      <c r="B37" s="35"/>
      <c r="C37" s="30" t="s">
        <v>472</v>
      </c>
      <c r="D37" s="30"/>
      <c r="E37" s="268">
        <v>148636</v>
      </c>
      <c r="F37" s="268">
        <v>577</v>
      </c>
      <c r="G37" s="268">
        <v>1622</v>
      </c>
      <c r="H37" s="268">
        <v>4399</v>
      </c>
      <c r="I37" s="268">
        <v>4319</v>
      </c>
      <c r="J37" s="268">
        <v>4117</v>
      </c>
      <c r="K37" s="268">
        <v>10762</v>
      </c>
      <c r="L37" s="268">
        <v>2574</v>
      </c>
      <c r="M37" s="268">
        <v>11512</v>
      </c>
      <c r="N37" s="268">
        <v>664</v>
      </c>
      <c r="O37" s="268">
        <v>24500</v>
      </c>
      <c r="P37" s="268">
        <v>19</v>
      </c>
      <c r="Q37" s="268">
        <v>73115</v>
      </c>
      <c r="R37" s="271" t="s">
        <v>31</v>
      </c>
      <c r="S37" s="268">
        <v>10456</v>
      </c>
      <c r="T37" s="267"/>
    </row>
    <row r="38" spans="2:20" ht="12" customHeight="1">
      <c r="B38" s="35"/>
      <c r="C38" s="30" t="s">
        <v>89</v>
      </c>
      <c r="D38" s="30"/>
      <c r="E38" s="268">
        <v>9739</v>
      </c>
      <c r="F38" s="268">
        <v>70</v>
      </c>
      <c r="G38" s="268">
        <v>81</v>
      </c>
      <c r="H38" s="268">
        <v>255</v>
      </c>
      <c r="I38" s="268">
        <v>167</v>
      </c>
      <c r="J38" s="268">
        <v>301</v>
      </c>
      <c r="K38" s="268">
        <v>910</v>
      </c>
      <c r="L38" s="268">
        <v>208</v>
      </c>
      <c r="M38" s="268">
        <v>1914</v>
      </c>
      <c r="N38" s="268">
        <v>49</v>
      </c>
      <c r="O38" s="268">
        <v>1697</v>
      </c>
      <c r="P38" s="270" t="s">
        <v>489</v>
      </c>
      <c r="Q38" s="270" t="s">
        <v>489</v>
      </c>
      <c r="R38" s="270" t="s">
        <v>489</v>
      </c>
      <c r="S38" s="268">
        <v>4087</v>
      </c>
      <c r="T38" s="267"/>
    </row>
    <row r="39" spans="2:20" ht="12" customHeight="1">
      <c r="B39" s="35"/>
      <c r="C39" s="30" t="s">
        <v>473</v>
      </c>
      <c r="D39" s="30"/>
      <c r="E39" s="268">
        <v>4993</v>
      </c>
      <c r="F39" s="268">
        <v>21</v>
      </c>
      <c r="G39" s="268">
        <v>127</v>
      </c>
      <c r="H39" s="268">
        <v>134</v>
      </c>
      <c r="I39" s="268">
        <v>108</v>
      </c>
      <c r="J39" s="268">
        <v>216</v>
      </c>
      <c r="K39" s="268">
        <v>249</v>
      </c>
      <c r="L39" s="268">
        <v>33</v>
      </c>
      <c r="M39" s="268">
        <v>544</v>
      </c>
      <c r="N39" s="268">
        <v>77</v>
      </c>
      <c r="O39" s="268">
        <v>3484</v>
      </c>
      <c r="P39" s="270" t="s">
        <v>489</v>
      </c>
      <c r="Q39" s="270" t="s">
        <v>489</v>
      </c>
      <c r="R39" s="270" t="s">
        <v>489</v>
      </c>
      <c r="S39" s="270" t="s">
        <v>489</v>
      </c>
      <c r="T39" s="267"/>
    </row>
    <row r="40" spans="2:20" ht="12" customHeight="1">
      <c r="B40" s="35"/>
      <c r="C40" s="30" t="s">
        <v>474</v>
      </c>
      <c r="D40" s="30"/>
      <c r="E40" s="268">
        <v>89483</v>
      </c>
      <c r="F40" s="268">
        <v>273</v>
      </c>
      <c r="G40" s="268">
        <v>826</v>
      </c>
      <c r="H40" s="268">
        <v>1946</v>
      </c>
      <c r="I40" s="268">
        <v>1545</v>
      </c>
      <c r="J40" s="268">
        <v>1626</v>
      </c>
      <c r="K40" s="268">
        <v>4137</v>
      </c>
      <c r="L40" s="268">
        <v>928</v>
      </c>
      <c r="M40" s="268">
        <v>15089</v>
      </c>
      <c r="N40" s="268">
        <v>300</v>
      </c>
      <c r="O40" s="268">
        <v>17403</v>
      </c>
      <c r="P40" s="268">
        <v>328</v>
      </c>
      <c r="Q40" s="268">
        <v>41799</v>
      </c>
      <c r="R40" s="270" t="s">
        <v>489</v>
      </c>
      <c r="S40" s="268">
        <v>3283</v>
      </c>
      <c r="T40" s="267"/>
    </row>
    <row r="41" spans="2:20" ht="12" customHeight="1">
      <c r="B41" s="35"/>
      <c r="C41" s="30" t="s">
        <v>475</v>
      </c>
      <c r="D41" s="30"/>
      <c r="E41" s="268">
        <v>216514</v>
      </c>
      <c r="F41" s="268" t="s">
        <v>27</v>
      </c>
      <c r="G41" s="268" t="s">
        <v>27</v>
      </c>
      <c r="H41" s="268" t="s">
        <v>27</v>
      </c>
      <c r="I41" s="268" t="s">
        <v>27</v>
      </c>
      <c r="J41" s="268" t="s">
        <v>27</v>
      </c>
      <c r="K41" s="268" t="s">
        <v>27</v>
      </c>
      <c r="L41" s="268" t="s">
        <v>27</v>
      </c>
      <c r="M41" s="268" t="s">
        <v>27</v>
      </c>
      <c r="N41" s="268" t="s">
        <v>27</v>
      </c>
      <c r="O41" s="268" t="s">
        <v>27</v>
      </c>
      <c r="P41" s="268" t="s">
        <v>27</v>
      </c>
      <c r="Q41" s="268" t="s">
        <v>27</v>
      </c>
      <c r="R41" s="271" t="s">
        <v>27</v>
      </c>
      <c r="S41" s="268" t="s">
        <v>27</v>
      </c>
      <c r="T41" s="267"/>
    </row>
    <row r="42" spans="2:20" ht="12" customHeight="1">
      <c r="B42" s="35"/>
      <c r="C42" s="30" t="s">
        <v>476</v>
      </c>
      <c r="D42" s="30"/>
      <c r="E42" s="268">
        <v>31392</v>
      </c>
      <c r="F42" s="268" t="s">
        <v>27</v>
      </c>
      <c r="G42" s="268" t="s">
        <v>27</v>
      </c>
      <c r="H42" s="268" t="s">
        <v>27</v>
      </c>
      <c r="I42" s="268" t="s">
        <v>27</v>
      </c>
      <c r="J42" s="268" t="s">
        <v>27</v>
      </c>
      <c r="K42" s="268" t="s">
        <v>27</v>
      </c>
      <c r="L42" s="268" t="s">
        <v>27</v>
      </c>
      <c r="M42" s="268" t="s">
        <v>27</v>
      </c>
      <c r="N42" s="268" t="s">
        <v>27</v>
      </c>
      <c r="O42" s="268" t="s">
        <v>27</v>
      </c>
      <c r="P42" s="268">
        <v>242</v>
      </c>
      <c r="Q42" s="268">
        <v>5288</v>
      </c>
      <c r="R42" s="268">
        <v>14</v>
      </c>
      <c r="S42" s="268" t="s">
        <v>27</v>
      </c>
      <c r="T42" s="267"/>
    </row>
    <row r="43" spans="2:20" ht="12" customHeight="1">
      <c r="B43" s="35"/>
      <c r="C43" s="30" t="s">
        <v>477</v>
      </c>
      <c r="D43" s="30"/>
      <c r="E43" s="268">
        <v>285913</v>
      </c>
      <c r="F43" s="268">
        <v>2067</v>
      </c>
      <c r="G43" s="268">
        <v>5599</v>
      </c>
      <c r="H43" s="268">
        <v>10140</v>
      </c>
      <c r="I43" s="268">
        <v>13069</v>
      </c>
      <c r="J43" s="268">
        <v>9632</v>
      </c>
      <c r="K43" s="268">
        <v>27770</v>
      </c>
      <c r="L43" s="268">
        <v>5131</v>
      </c>
      <c r="M43" s="268">
        <v>10987</v>
      </c>
      <c r="N43" s="268">
        <v>1723</v>
      </c>
      <c r="O43" s="268">
        <v>77990</v>
      </c>
      <c r="P43" s="268">
        <v>2115</v>
      </c>
      <c r="Q43" s="268">
        <v>36882</v>
      </c>
      <c r="R43" s="268">
        <v>297</v>
      </c>
      <c r="S43" s="268">
        <v>82511</v>
      </c>
      <c r="T43" s="267"/>
    </row>
    <row r="44" spans="2:20" ht="12" customHeight="1">
      <c r="B44" s="35"/>
      <c r="C44" s="30" t="s">
        <v>478</v>
      </c>
      <c r="D44" s="30"/>
      <c r="E44" s="268">
        <v>45266</v>
      </c>
      <c r="F44" s="268">
        <v>255</v>
      </c>
      <c r="G44" s="268">
        <v>590</v>
      </c>
      <c r="H44" s="268">
        <v>1353</v>
      </c>
      <c r="I44" s="268">
        <v>1605</v>
      </c>
      <c r="J44" s="268">
        <v>1099</v>
      </c>
      <c r="K44" s="268">
        <v>2864</v>
      </c>
      <c r="L44" s="268">
        <v>885</v>
      </c>
      <c r="M44" s="268">
        <v>1595</v>
      </c>
      <c r="N44" s="268">
        <v>257</v>
      </c>
      <c r="O44" s="268">
        <v>12946</v>
      </c>
      <c r="P44" s="268">
        <v>29</v>
      </c>
      <c r="Q44" s="268">
        <v>19652</v>
      </c>
      <c r="R44" s="271" t="s">
        <v>31</v>
      </c>
      <c r="S44" s="268">
        <v>2136</v>
      </c>
      <c r="T44" s="267"/>
    </row>
    <row r="45" spans="2:20" ht="12" customHeight="1">
      <c r="B45" s="35"/>
      <c r="C45" s="30" t="s">
        <v>479</v>
      </c>
      <c r="D45" s="30"/>
      <c r="E45" s="268">
        <v>26279</v>
      </c>
      <c r="F45" s="268">
        <v>66</v>
      </c>
      <c r="G45" s="268">
        <v>1156</v>
      </c>
      <c r="H45" s="268">
        <v>1134</v>
      </c>
      <c r="I45" s="268">
        <v>944</v>
      </c>
      <c r="J45" s="268">
        <v>1078</v>
      </c>
      <c r="K45" s="268">
        <v>1913</v>
      </c>
      <c r="L45" s="268">
        <v>440</v>
      </c>
      <c r="M45" s="268">
        <v>2318</v>
      </c>
      <c r="N45" s="268">
        <v>145</v>
      </c>
      <c r="O45" s="268">
        <v>3979</v>
      </c>
      <c r="P45" s="268">
        <v>51</v>
      </c>
      <c r="Q45" s="268">
        <v>10378</v>
      </c>
      <c r="R45" s="270" t="s">
        <v>489</v>
      </c>
      <c r="S45" s="268">
        <v>2677</v>
      </c>
      <c r="T45" s="267"/>
    </row>
    <row r="46" spans="2:20" ht="12" customHeight="1">
      <c r="B46" s="279"/>
      <c r="C46" s="30" t="s">
        <v>480</v>
      </c>
      <c r="D46" s="30"/>
      <c r="E46" s="268">
        <v>229326</v>
      </c>
      <c r="F46" s="268">
        <v>1743</v>
      </c>
      <c r="G46" s="268">
        <v>4917</v>
      </c>
      <c r="H46" s="268">
        <v>11162</v>
      </c>
      <c r="I46" s="268">
        <v>12297</v>
      </c>
      <c r="J46" s="268">
        <v>8098</v>
      </c>
      <c r="K46" s="268">
        <v>17105</v>
      </c>
      <c r="L46" s="268">
        <v>4865</v>
      </c>
      <c r="M46" s="268">
        <v>9055</v>
      </c>
      <c r="N46" s="268">
        <v>1990</v>
      </c>
      <c r="O46" s="268">
        <v>39846</v>
      </c>
      <c r="P46" s="268">
        <v>489</v>
      </c>
      <c r="Q46" s="268">
        <v>62738</v>
      </c>
      <c r="R46" s="268">
        <v>1139</v>
      </c>
      <c r="S46" s="268">
        <v>53882</v>
      </c>
      <c r="T46" s="267"/>
    </row>
    <row r="47" spans="2:20" ht="12" customHeight="1">
      <c r="B47" s="3"/>
      <c r="C47" s="259" t="s">
        <v>481</v>
      </c>
      <c r="D47" s="259"/>
      <c r="E47" s="268">
        <v>286286</v>
      </c>
      <c r="F47" s="268">
        <v>3219</v>
      </c>
      <c r="G47" s="268">
        <v>6313</v>
      </c>
      <c r="H47" s="268">
        <v>14001</v>
      </c>
      <c r="I47" s="268">
        <v>11860</v>
      </c>
      <c r="J47" s="268">
        <v>10978</v>
      </c>
      <c r="K47" s="268">
        <v>25738</v>
      </c>
      <c r="L47" s="268">
        <v>6678</v>
      </c>
      <c r="M47" s="268">
        <v>12263</v>
      </c>
      <c r="N47" s="268">
        <v>1342</v>
      </c>
      <c r="O47" s="268">
        <v>54378</v>
      </c>
      <c r="P47" s="268">
        <v>76</v>
      </c>
      <c r="Q47" s="268">
        <v>84604</v>
      </c>
      <c r="R47" s="270" t="s">
        <v>489</v>
      </c>
      <c r="S47" s="268">
        <v>54836</v>
      </c>
      <c r="T47" s="267"/>
    </row>
    <row r="48" spans="5:19" ht="12" customHeight="1">
      <c r="E48" s="280"/>
      <c r="F48" s="280"/>
      <c r="G48" s="280"/>
      <c r="H48" s="280"/>
      <c r="I48" s="280"/>
      <c r="J48" s="280"/>
      <c r="K48" s="280"/>
      <c r="L48" s="280"/>
      <c r="M48" s="280"/>
      <c r="N48" s="280"/>
      <c r="O48" s="280"/>
      <c r="P48" s="280"/>
      <c r="Q48" s="280"/>
      <c r="R48" s="280"/>
      <c r="S48" s="280"/>
    </row>
    <row r="49" spans="2:16" ht="12" customHeight="1">
      <c r="B49" s="18" t="s">
        <v>482</v>
      </c>
      <c r="C49" s="18"/>
      <c r="D49" s="18"/>
      <c r="E49" s="185"/>
      <c r="F49" s="18"/>
      <c r="G49" s="18"/>
      <c r="P49" s="281"/>
    </row>
    <row r="50" spans="2:16" ht="12" customHeight="1">
      <c r="B50" s="18" t="s">
        <v>491</v>
      </c>
      <c r="C50" s="18"/>
      <c r="D50" s="18"/>
      <c r="E50" s="18"/>
      <c r="F50" s="18"/>
      <c r="G50" s="18"/>
      <c r="H50" s="261"/>
      <c r="P50" s="281"/>
    </row>
    <row r="51" spans="2:14" ht="12" customHeight="1">
      <c r="B51" s="18" t="s">
        <v>492</v>
      </c>
      <c r="C51" s="18"/>
      <c r="D51" s="18"/>
      <c r="E51" s="18"/>
      <c r="F51" s="18"/>
      <c r="G51" s="18"/>
      <c r="H51" s="261"/>
      <c r="I51" s="261"/>
      <c r="J51" s="261"/>
      <c r="K51" s="261"/>
      <c r="L51" s="261"/>
      <c r="M51" s="261"/>
      <c r="N51" s="261"/>
    </row>
    <row r="52" spans="2:8" ht="12" customHeight="1">
      <c r="B52" s="18" t="s">
        <v>493</v>
      </c>
      <c r="C52" s="18"/>
      <c r="D52" s="18"/>
      <c r="E52" s="18"/>
      <c r="F52" s="18"/>
      <c r="G52" s="18"/>
      <c r="H52" s="261"/>
    </row>
    <row r="53" spans="2:7" ht="12" customHeight="1">
      <c r="B53" s="18" t="s">
        <v>494</v>
      </c>
      <c r="C53" s="18"/>
      <c r="D53" s="18"/>
      <c r="E53" s="18"/>
      <c r="F53" s="18"/>
      <c r="G53" s="18"/>
    </row>
    <row r="54" spans="2:8" ht="12" customHeight="1">
      <c r="B54" s="282" t="s">
        <v>495</v>
      </c>
      <c r="C54" s="282"/>
      <c r="D54" s="282"/>
      <c r="E54" s="282"/>
      <c r="F54" s="18"/>
      <c r="G54" s="18"/>
      <c r="H54" s="261"/>
    </row>
    <row r="55" spans="2:8" ht="12" customHeight="1">
      <c r="B55" s="282" t="s">
        <v>496</v>
      </c>
      <c r="C55" s="282"/>
      <c r="D55" s="282"/>
      <c r="E55" s="282"/>
      <c r="F55" s="18"/>
      <c r="G55" s="18"/>
      <c r="H55" s="261"/>
    </row>
    <row r="56" spans="5:19" ht="12" customHeight="1">
      <c r="E56" s="281"/>
      <c r="F56" s="281"/>
      <c r="G56" s="281"/>
      <c r="H56" s="281"/>
      <c r="I56" s="281"/>
      <c r="J56" s="281"/>
      <c r="K56" s="281"/>
      <c r="L56" s="281"/>
      <c r="M56" s="281"/>
      <c r="N56" s="281"/>
      <c r="O56" s="281"/>
      <c r="P56" s="281"/>
      <c r="Q56" s="281"/>
      <c r="R56" s="281"/>
      <c r="S56" s="281"/>
    </row>
    <row r="58" spans="5:19" ht="12" customHeight="1">
      <c r="E58" s="281"/>
      <c r="F58" s="281"/>
      <c r="G58" s="281"/>
      <c r="H58" s="281"/>
      <c r="I58" s="281"/>
      <c r="J58" s="281"/>
      <c r="K58" s="281"/>
      <c r="L58" s="281"/>
      <c r="M58" s="281"/>
      <c r="N58" s="281"/>
      <c r="O58" s="281"/>
      <c r="P58" s="281"/>
      <c r="Q58" s="281"/>
      <c r="R58" s="281"/>
      <c r="S58" s="281"/>
    </row>
    <row r="60" ht="12" customHeight="1">
      <c r="P60" s="281"/>
    </row>
  </sheetData>
  <sheetProtection/>
  <mergeCells count="3">
    <mergeCell ref="B3:D3"/>
    <mergeCell ref="B5:D5"/>
    <mergeCell ref="B6:D6"/>
  </mergeCells>
  <printOptions/>
  <pageMargins left="0.7" right="0.7" top="0.75" bottom="0.75" header="0.3" footer="0.3"/>
  <pageSetup orientation="portrait" paperSize="9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B1:M58"/>
  <sheetViews>
    <sheetView zoomScalePageLayoutView="0" workbookViewId="0" topLeftCell="A1">
      <selection activeCell="L48" sqref="L48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18.375" style="1" bestFit="1" customWidth="1"/>
    <col min="4" max="4" width="3.00390625" style="1" customWidth="1"/>
    <col min="5" max="5" width="17.75390625" style="1" customWidth="1"/>
    <col min="6" max="6" width="10.375" style="1" bestFit="1" customWidth="1"/>
    <col min="7" max="7" width="10.375" style="1" hidden="1" customWidth="1"/>
    <col min="8" max="8" width="8.375" style="1" customWidth="1"/>
    <col min="9" max="9" width="11.375" style="1" customWidth="1"/>
    <col min="10" max="10" width="11.375" style="1" hidden="1" customWidth="1"/>
    <col min="11" max="11" width="7.50390625" style="1" customWidth="1"/>
    <col min="12" max="12" width="8.00390625" style="1" customWidth="1"/>
    <col min="13" max="13" width="9.125" style="1" customWidth="1"/>
    <col min="14" max="15" width="9.00390625" style="1" customWidth="1"/>
    <col min="16" max="16" width="10.375" style="1" bestFit="1" customWidth="1"/>
    <col min="17" max="19" width="9.00390625" style="1" customWidth="1"/>
    <col min="20" max="20" width="11.375" style="1" bestFit="1" customWidth="1"/>
    <col min="21" max="16384" width="9.00390625" style="1" customWidth="1"/>
  </cols>
  <sheetData>
    <row r="1" ht="14.25">
      <c r="B1" s="2" t="s">
        <v>497</v>
      </c>
    </row>
    <row r="2" spans="5:13" ht="12">
      <c r="E2" s="283"/>
      <c r="F2" s="48"/>
      <c r="G2" s="48"/>
      <c r="H2" s="48"/>
      <c r="K2" s="48"/>
      <c r="L2" s="48"/>
      <c r="M2" s="48"/>
    </row>
    <row r="3" spans="2:13" ht="12">
      <c r="B3" s="388" t="s">
        <v>427</v>
      </c>
      <c r="C3" s="389"/>
      <c r="D3" s="390"/>
      <c r="E3" s="284" t="s">
        <v>498</v>
      </c>
      <c r="F3" s="363" t="s">
        <v>499</v>
      </c>
      <c r="G3" s="424"/>
      <c r="H3" s="364"/>
      <c r="I3" s="363" t="s">
        <v>500</v>
      </c>
      <c r="J3" s="424"/>
      <c r="K3" s="364"/>
      <c r="L3" s="363" t="s">
        <v>501</v>
      </c>
      <c r="M3" s="364"/>
    </row>
    <row r="4" spans="2:13" ht="12">
      <c r="B4" s="394"/>
      <c r="C4" s="395"/>
      <c r="D4" s="396"/>
      <c r="E4" s="14" t="s">
        <v>38</v>
      </c>
      <c r="F4" s="14" t="s">
        <v>38</v>
      </c>
      <c r="G4" s="14" t="s">
        <v>502</v>
      </c>
      <c r="H4" s="284" t="s">
        <v>503</v>
      </c>
      <c r="I4" s="14" t="s">
        <v>38</v>
      </c>
      <c r="J4" s="14" t="s">
        <v>502</v>
      </c>
      <c r="K4" s="284" t="s">
        <v>503</v>
      </c>
      <c r="L4" s="284" t="s">
        <v>504</v>
      </c>
      <c r="M4" s="284" t="s">
        <v>505</v>
      </c>
    </row>
    <row r="5" spans="2:13" ht="12">
      <c r="B5" s="158"/>
      <c r="C5" s="238"/>
      <c r="D5" s="159"/>
      <c r="E5" s="6" t="s">
        <v>9</v>
      </c>
      <c r="F5" s="6" t="s">
        <v>9</v>
      </c>
      <c r="G5" s="6"/>
      <c r="H5" s="6" t="s">
        <v>9</v>
      </c>
      <c r="I5" s="6" t="s">
        <v>440</v>
      </c>
      <c r="J5" s="6"/>
      <c r="K5" s="6" t="s">
        <v>440</v>
      </c>
      <c r="L5" s="6" t="s">
        <v>506</v>
      </c>
      <c r="M5" s="6" t="s">
        <v>440</v>
      </c>
    </row>
    <row r="6" spans="2:13" ht="12" customHeight="1">
      <c r="B6" s="354" t="s">
        <v>441</v>
      </c>
      <c r="C6" s="348"/>
      <c r="D6" s="348"/>
      <c r="E6" s="285">
        <v>1005531</v>
      </c>
      <c r="F6" s="285">
        <v>2888468</v>
      </c>
      <c r="G6" s="285"/>
      <c r="H6" s="179">
        <v>8858.59470366861</v>
      </c>
      <c r="I6" s="285">
        <v>11320816</v>
      </c>
      <c r="J6" s="285"/>
      <c r="K6" s="179">
        <v>34067.23912032467</v>
      </c>
      <c r="L6" s="285">
        <v>2068</v>
      </c>
      <c r="M6" s="285">
        <v>207141</v>
      </c>
    </row>
    <row r="7" spans="2:13" ht="12" customHeight="1">
      <c r="B7" s="342" t="s">
        <v>42</v>
      </c>
      <c r="C7" s="343"/>
      <c r="D7" s="343"/>
      <c r="E7" s="286">
        <v>1064543</v>
      </c>
      <c r="F7" s="286">
        <v>2670590</v>
      </c>
      <c r="G7" s="287"/>
      <c r="H7" s="287">
        <v>8130.48882682766</v>
      </c>
      <c r="I7" s="287">
        <v>10944862</v>
      </c>
      <c r="J7" s="287"/>
      <c r="K7" s="286">
        <v>32919.581783318805</v>
      </c>
      <c r="L7" s="286">
        <v>2141</v>
      </c>
      <c r="M7" s="288">
        <v>212121</v>
      </c>
    </row>
    <row r="8" spans="2:13" ht="12" customHeight="1">
      <c r="B8" s="35"/>
      <c r="C8" s="30" t="s">
        <v>442</v>
      </c>
      <c r="D8" s="30"/>
      <c r="E8" s="289">
        <v>123283</v>
      </c>
      <c r="F8" s="290">
        <v>98978</v>
      </c>
      <c r="G8" s="291">
        <v>284</v>
      </c>
      <c r="H8" s="291">
        <v>348.51408450704224</v>
      </c>
      <c r="I8" s="289">
        <v>411804</v>
      </c>
      <c r="J8" s="289">
        <v>284</v>
      </c>
      <c r="K8" s="290">
        <v>1450.0140845070423</v>
      </c>
      <c r="L8" s="292">
        <v>111</v>
      </c>
      <c r="M8" s="293">
        <v>42626</v>
      </c>
    </row>
    <row r="9" spans="2:13" ht="12" customHeight="1">
      <c r="B9" s="35"/>
      <c r="C9" s="30" t="s">
        <v>443</v>
      </c>
      <c r="D9" s="30"/>
      <c r="E9" s="292">
        <v>115291</v>
      </c>
      <c r="F9" s="294">
        <v>115628</v>
      </c>
      <c r="G9" s="289">
        <v>293</v>
      </c>
      <c r="H9" s="291">
        <v>394.6348122866894</v>
      </c>
      <c r="I9" s="289">
        <v>534927</v>
      </c>
      <c r="J9" s="289">
        <v>293</v>
      </c>
      <c r="K9" s="290">
        <v>1825.6894197952217</v>
      </c>
      <c r="L9" s="294" t="s">
        <v>31</v>
      </c>
      <c r="M9" s="294" t="s">
        <v>31</v>
      </c>
    </row>
    <row r="10" spans="2:13" ht="12" customHeight="1">
      <c r="B10" s="35"/>
      <c r="C10" s="30" t="s">
        <v>444</v>
      </c>
      <c r="D10" s="30"/>
      <c r="E10" s="290" t="s">
        <v>31</v>
      </c>
      <c r="F10" s="294">
        <v>34569</v>
      </c>
      <c r="G10" s="289">
        <v>333</v>
      </c>
      <c r="H10" s="291">
        <v>103.8108108108108</v>
      </c>
      <c r="I10" s="289">
        <v>211181</v>
      </c>
      <c r="J10" s="289">
        <v>333</v>
      </c>
      <c r="K10" s="290">
        <v>634.1771771771772</v>
      </c>
      <c r="L10" s="294" t="s">
        <v>31</v>
      </c>
      <c r="M10" s="294" t="s">
        <v>31</v>
      </c>
    </row>
    <row r="11" spans="2:13" ht="12" customHeight="1">
      <c r="B11" s="35"/>
      <c r="C11" s="30" t="s">
        <v>445</v>
      </c>
      <c r="D11" s="30"/>
      <c r="E11" s="290" t="s">
        <v>31</v>
      </c>
      <c r="F11" s="294">
        <v>283092</v>
      </c>
      <c r="G11" s="289">
        <v>4081</v>
      </c>
      <c r="H11" s="291">
        <v>69.36829208527321</v>
      </c>
      <c r="I11" s="289">
        <v>1316348</v>
      </c>
      <c r="J11" s="289">
        <v>4081</v>
      </c>
      <c r="K11" s="290">
        <v>322.55525606469</v>
      </c>
      <c r="L11" s="290">
        <v>36</v>
      </c>
      <c r="M11" s="290">
        <v>347</v>
      </c>
    </row>
    <row r="12" spans="2:13" ht="12" customHeight="1">
      <c r="B12" s="35"/>
      <c r="C12" s="30" t="s">
        <v>446</v>
      </c>
      <c r="D12" s="30"/>
      <c r="E12" s="292">
        <v>131499</v>
      </c>
      <c r="F12" s="294">
        <v>442616</v>
      </c>
      <c r="G12" s="289">
        <v>329</v>
      </c>
      <c r="H12" s="291">
        <v>1345.337386018237</v>
      </c>
      <c r="I12" s="289">
        <v>1711076</v>
      </c>
      <c r="J12" s="289">
        <v>329</v>
      </c>
      <c r="K12" s="290">
        <v>5200.838905775076</v>
      </c>
      <c r="L12" s="294">
        <v>49</v>
      </c>
      <c r="M12" s="294">
        <v>2419</v>
      </c>
    </row>
    <row r="13" spans="2:13" ht="12" customHeight="1">
      <c r="B13" s="35"/>
      <c r="C13" s="30" t="s">
        <v>447</v>
      </c>
      <c r="D13" s="30"/>
      <c r="E13" s="292">
        <v>4312</v>
      </c>
      <c r="F13" s="294">
        <v>20396</v>
      </c>
      <c r="G13" s="289">
        <v>284</v>
      </c>
      <c r="H13" s="291">
        <v>71.8169014084507</v>
      </c>
      <c r="I13" s="289">
        <v>95092</v>
      </c>
      <c r="J13" s="289">
        <v>284</v>
      </c>
      <c r="K13" s="290">
        <v>334.83098591549293</v>
      </c>
      <c r="L13" s="294">
        <v>9</v>
      </c>
      <c r="M13" s="294">
        <v>732</v>
      </c>
    </row>
    <row r="14" spans="2:13" ht="12" customHeight="1">
      <c r="B14" s="35"/>
      <c r="C14" s="30" t="s">
        <v>448</v>
      </c>
      <c r="D14" s="30"/>
      <c r="E14" s="292">
        <v>9995</v>
      </c>
      <c r="F14" s="294">
        <v>48352</v>
      </c>
      <c r="G14" s="291">
        <v>283</v>
      </c>
      <c r="H14" s="291">
        <v>170.85512367491165</v>
      </c>
      <c r="I14" s="289">
        <v>239450</v>
      </c>
      <c r="J14" s="289">
        <v>283</v>
      </c>
      <c r="K14" s="290">
        <v>846.113074204947</v>
      </c>
      <c r="L14" s="294">
        <v>20</v>
      </c>
      <c r="M14" s="294">
        <v>1852</v>
      </c>
    </row>
    <row r="15" spans="2:13" ht="12" customHeight="1">
      <c r="B15" s="35"/>
      <c r="C15" s="30" t="s">
        <v>449</v>
      </c>
      <c r="D15" s="30"/>
      <c r="E15" s="290">
        <v>6009</v>
      </c>
      <c r="F15" s="294">
        <v>31254</v>
      </c>
      <c r="G15" s="289">
        <v>284</v>
      </c>
      <c r="H15" s="291">
        <v>110.04929577464789</v>
      </c>
      <c r="I15" s="289">
        <v>148267</v>
      </c>
      <c r="J15" s="289">
        <v>284</v>
      </c>
      <c r="K15" s="290">
        <v>522.0669014084507</v>
      </c>
      <c r="L15" s="294">
        <v>7</v>
      </c>
      <c r="M15" s="294">
        <v>410</v>
      </c>
    </row>
    <row r="16" spans="2:13" ht="12" customHeight="1">
      <c r="B16" s="35"/>
      <c r="C16" s="30" t="s">
        <v>507</v>
      </c>
      <c r="D16" s="30"/>
      <c r="E16" s="292">
        <v>4119</v>
      </c>
      <c r="F16" s="294">
        <v>15199</v>
      </c>
      <c r="G16" s="289">
        <v>282</v>
      </c>
      <c r="H16" s="291">
        <v>53.89716312056738</v>
      </c>
      <c r="I16" s="289">
        <v>66513</v>
      </c>
      <c r="J16" s="289">
        <v>282</v>
      </c>
      <c r="K16" s="290">
        <v>235.86170212765958</v>
      </c>
      <c r="L16" s="294">
        <v>15</v>
      </c>
      <c r="M16" s="294">
        <v>906</v>
      </c>
    </row>
    <row r="17" spans="2:13" ht="12" customHeight="1">
      <c r="B17" s="35"/>
      <c r="C17" s="295" t="s">
        <v>451</v>
      </c>
      <c r="D17" s="30"/>
      <c r="E17" s="289">
        <v>3712</v>
      </c>
      <c r="F17" s="294">
        <v>21534</v>
      </c>
      <c r="G17" s="289">
        <v>282</v>
      </c>
      <c r="H17" s="291">
        <v>76.36170212765957</v>
      </c>
      <c r="I17" s="289">
        <v>108591</v>
      </c>
      <c r="J17" s="289">
        <v>282</v>
      </c>
      <c r="K17" s="290">
        <v>385.0744680851064</v>
      </c>
      <c r="L17" s="296">
        <v>17</v>
      </c>
      <c r="M17" s="296">
        <v>3509</v>
      </c>
    </row>
    <row r="18" spans="2:13" ht="12" customHeight="1">
      <c r="B18" s="35"/>
      <c r="C18" s="30" t="s">
        <v>452</v>
      </c>
      <c r="D18" s="30"/>
      <c r="E18" s="292">
        <v>56858</v>
      </c>
      <c r="F18" s="294">
        <v>77832</v>
      </c>
      <c r="G18" s="289">
        <v>287</v>
      </c>
      <c r="H18" s="291">
        <v>271.191637630662</v>
      </c>
      <c r="I18" s="289">
        <v>281772</v>
      </c>
      <c r="J18" s="289">
        <v>287</v>
      </c>
      <c r="K18" s="290">
        <v>981.7839721254355</v>
      </c>
      <c r="L18" s="294">
        <v>165</v>
      </c>
      <c r="M18" s="294">
        <v>14282</v>
      </c>
    </row>
    <row r="19" spans="2:13" ht="12" customHeight="1">
      <c r="B19" s="35"/>
      <c r="C19" s="30" t="s">
        <v>453</v>
      </c>
      <c r="D19" s="30"/>
      <c r="E19" s="290" t="s">
        <v>31</v>
      </c>
      <c r="F19" s="294">
        <v>18638</v>
      </c>
      <c r="G19" s="289">
        <v>286</v>
      </c>
      <c r="H19" s="291">
        <v>65.16783216783217</v>
      </c>
      <c r="I19" s="289">
        <v>78081</v>
      </c>
      <c r="J19" s="289">
        <v>286</v>
      </c>
      <c r="K19" s="290">
        <v>273.0104895104895</v>
      </c>
      <c r="L19" s="294">
        <v>48</v>
      </c>
      <c r="M19" s="294">
        <v>646</v>
      </c>
    </row>
    <row r="20" spans="2:13" ht="12" customHeight="1">
      <c r="B20" s="35"/>
      <c r="C20" s="30" t="s">
        <v>454</v>
      </c>
      <c r="D20" s="30"/>
      <c r="E20" s="292">
        <v>39509</v>
      </c>
      <c r="F20" s="294">
        <v>133435</v>
      </c>
      <c r="G20" s="289">
        <v>281</v>
      </c>
      <c r="H20" s="291">
        <v>474.8576512455516</v>
      </c>
      <c r="I20" s="289">
        <v>497025</v>
      </c>
      <c r="J20" s="289">
        <v>281</v>
      </c>
      <c r="K20" s="290">
        <v>1768.7722419928825</v>
      </c>
      <c r="L20" s="294">
        <v>43</v>
      </c>
      <c r="M20" s="294">
        <v>6621</v>
      </c>
    </row>
    <row r="21" spans="2:13" ht="12" customHeight="1">
      <c r="B21" s="35"/>
      <c r="C21" s="30" t="s">
        <v>455</v>
      </c>
      <c r="D21" s="30"/>
      <c r="E21" s="292">
        <v>7000</v>
      </c>
      <c r="F21" s="294">
        <v>31649</v>
      </c>
      <c r="G21" s="289">
        <v>314</v>
      </c>
      <c r="H21" s="291">
        <v>100.79299363057325</v>
      </c>
      <c r="I21" s="289">
        <v>113797</v>
      </c>
      <c r="J21" s="289">
        <v>314</v>
      </c>
      <c r="K21" s="290">
        <v>362.4108280254777</v>
      </c>
      <c r="L21" s="294">
        <v>29</v>
      </c>
      <c r="M21" s="294">
        <v>2619</v>
      </c>
    </row>
    <row r="22" spans="2:13" ht="12" customHeight="1">
      <c r="B22" s="35"/>
      <c r="C22" s="30" t="s">
        <v>456</v>
      </c>
      <c r="D22" s="30"/>
      <c r="E22" s="292">
        <v>15961</v>
      </c>
      <c r="F22" s="294">
        <v>57029</v>
      </c>
      <c r="G22" s="289">
        <v>282</v>
      </c>
      <c r="H22" s="291">
        <v>202.2304964539007</v>
      </c>
      <c r="I22" s="289">
        <v>214228</v>
      </c>
      <c r="J22" s="289">
        <v>282</v>
      </c>
      <c r="K22" s="290">
        <v>759.6737588652483</v>
      </c>
      <c r="L22" s="294">
        <v>15</v>
      </c>
      <c r="M22" s="294">
        <v>2354</v>
      </c>
    </row>
    <row r="23" spans="2:13" ht="12" customHeight="1">
      <c r="B23" s="35"/>
      <c r="C23" s="30" t="s">
        <v>457</v>
      </c>
      <c r="D23" s="30"/>
      <c r="E23" s="292">
        <v>10082</v>
      </c>
      <c r="F23" s="294">
        <v>42220</v>
      </c>
      <c r="G23" s="289">
        <v>282</v>
      </c>
      <c r="H23" s="291">
        <v>149.7163120567376</v>
      </c>
      <c r="I23" s="289">
        <v>148542</v>
      </c>
      <c r="J23" s="289">
        <v>282</v>
      </c>
      <c r="K23" s="290">
        <v>526.7446808510638</v>
      </c>
      <c r="L23" s="294">
        <v>14</v>
      </c>
      <c r="M23" s="294">
        <v>1725</v>
      </c>
    </row>
    <row r="24" spans="2:13" ht="12" customHeight="1">
      <c r="B24" s="35"/>
      <c r="C24" s="30" t="s">
        <v>458</v>
      </c>
      <c r="D24" s="30"/>
      <c r="E24" s="292">
        <v>39913</v>
      </c>
      <c r="F24" s="294">
        <v>153698</v>
      </c>
      <c r="G24" s="289">
        <v>332</v>
      </c>
      <c r="H24" s="291">
        <v>462.9457831325301</v>
      </c>
      <c r="I24" s="289">
        <v>475798</v>
      </c>
      <c r="J24" s="289">
        <v>332</v>
      </c>
      <c r="K24" s="290">
        <v>1433.1265060240964</v>
      </c>
      <c r="L24" s="294">
        <v>27</v>
      </c>
      <c r="M24" s="294">
        <v>2616</v>
      </c>
    </row>
    <row r="25" spans="2:13" ht="12" customHeight="1">
      <c r="B25" s="35"/>
      <c r="C25" s="30" t="s">
        <v>459</v>
      </c>
      <c r="D25" s="30"/>
      <c r="E25" s="292">
        <v>7001</v>
      </c>
      <c r="F25" s="294">
        <v>26038</v>
      </c>
      <c r="G25" s="289">
        <v>287</v>
      </c>
      <c r="H25" s="291">
        <v>90.72473867595819</v>
      </c>
      <c r="I25" s="289">
        <v>92377</v>
      </c>
      <c r="J25" s="289">
        <v>287</v>
      </c>
      <c r="K25" s="290">
        <v>321.87108013937285</v>
      </c>
      <c r="L25" s="294">
        <v>37</v>
      </c>
      <c r="M25" s="294">
        <v>277</v>
      </c>
    </row>
    <row r="26" spans="2:13" ht="12" customHeight="1">
      <c r="B26" s="35"/>
      <c r="C26" s="30" t="s">
        <v>460</v>
      </c>
      <c r="D26" s="30"/>
      <c r="E26" s="292">
        <v>10957</v>
      </c>
      <c r="F26" s="294">
        <v>61294</v>
      </c>
      <c r="G26" s="289">
        <v>280</v>
      </c>
      <c r="H26" s="291">
        <v>218.90714285714284</v>
      </c>
      <c r="I26" s="289">
        <v>230388</v>
      </c>
      <c r="J26" s="289">
        <v>280</v>
      </c>
      <c r="K26" s="290">
        <v>822.8142857142857</v>
      </c>
      <c r="L26" s="294">
        <v>82</v>
      </c>
      <c r="M26" s="294">
        <v>9365</v>
      </c>
    </row>
    <row r="27" spans="2:13" ht="12" customHeight="1">
      <c r="B27" s="35"/>
      <c r="C27" s="30" t="s">
        <v>461</v>
      </c>
      <c r="D27" s="30"/>
      <c r="E27" s="292">
        <v>8156</v>
      </c>
      <c r="F27" s="294">
        <v>28454</v>
      </c>
      <c r="G27" s="289">
        <v>282</v>
      </c>
      <c r="H27" s="291">
        <v>100.90070921985816</v>
      </c>
      <c r="I27" s="289">
        <v>99996</v>
      </c>
      <c r="J27" s="289">
        <v>282</v>
      </c>
      <c r="K27" s="290">
        <v>354.59574468085106</v>
      </c>
      <c r="L27" s="294">
        <v>16</v>
      </c>
      <c r="M27" s="294">
        <v>1954</v>
      </c>
    </row>
    <row r="28" spans="2:13" ht="12" customHeight="1">
      <c r="B28" s="35"/>
      <c r="C28" s="30" t="s">
        <v>462</v>
      </c>
      <c r="D28" s="30"/>
      <c r="E28" s="292">
        <v>44188</v>
      </c>
      <c r="F28" s="294">
        <v>91284</v>
      </c>
      <c r="G28" s="289">
        <v>281</v>
      </c>
      <c r="H28" s="291">
        <v>324.8540925266904</v>
      </c>
      <c r="I28" s="289">
        <v>327826</v>
      </c>
      <c r="J28" s="289">
        <v>281</v>
      </c>
      <c r="K28" s="290">
        <v>1166.6405693950178</v>
      </c>
      <c r="L28" s="294">
        <v>105</v>
      </c>
      <c r="M28" s="294">
        <v>10386</v>
      </c>
    </row>
    <row r="29" spans="2:13" ht="12" customHeight="1">
      <c r="B29" s="35"/>
      <c r="C29" s="30" t="s">
        <v>463</v>
      </c>
      <c r="D29" s="30"/>
      <c r="E29" s="292">
        <v>57521</v>
      </c>
      <c r="F29" s="294">
        <v>56659</v>
      </c>
      <c r="G29" s="289">
        <v>285</v>
      </c>
      <c r="H29" s="291">
        <v>198.8035087719298</v>
      </c>
      <c r="I29" s="289">
        <v>231564</v>
      </c>
      <c r="J29" s="289">
        <v>285</v>
      </c>
      <c r="K29" s="290">
        <v>812.5052631578948</v>
      </c>
      <c r="L29" s="294">
        <v>37</v>
      </c>
      <c r="M29" s="294">
        <v>9848</v>
      </c>
    </row>
    <row r="30" spans="2:13" ht="12" customHeight="1">
      <c r="B30" s="35"/>
      <c r="C30" s="30" t="s">
        <v>464</v>
      </c>
      <c r="D30" s="30"/>
      <c r="E30" s="292">
        <v>29269</v>
      </c>
      <c r="F30" s="294">
        <v>121112</v>
      </c>
      <c r="G30" s="289">
        <v>285</v>
      </c>
      <c r="H30" s="291">
        <v>424.95438596491226</v>
      </c>
      <c r="I30" s="289">
        <v>336013</v>
      </c>
      <c r="J30" s="289">
        <v>285</v>
      </c>
      <c r="K30" s="290">
        <v>1178.9929824561405</v>
      </c>
      <c r="L30" s="294">
        <v>86</v>
      </c>
      <c r="M30" s="294">
        <v>2253</v>
      </c>
    </row>
    <row r="31" spans="2:13" ht="12" customHeight="1">
      <c r="B31" s="35"/>
      <c r="C31" s="30" t="s">
        <v>465</v>
      </c>
      <c r="D31" s="30"/>
      <c r="E31" s="292">
        <v>1232</v>
      </c>
      <c r="F31" s="294">
        <v>6486</v>
      </c>
      <c r="G31" s="289">
        <v>270</v>
      </c>
      <c r="H31" s="291">
        <v>24.022222222222222</v>
      </c>
      <c r="I31" s="289">
        <v>19931</v>
      </c>
      <c r="J31" s="291">
        <v>270</v>
      </c>
      <c r="K31" s="290">
        <v>73.81851851851852</v>
      </c>
      <c r="L31" s="294">
        <v>79</v>
      </c>
      <c r="M31" s="294">
        <v>866</v>
      </c>
    </row>
    <row r="32" spans="2:13" ht="12" customHeight="1">
      <c r="B32" s="35"/>
      <c r="C32" s="30" t="s">
        <v>466</v>
      </c>
      <c r="D32" s="30"/>
      <c r="E32" s="290">
        <v>52338</v>
      </c>
      <c r="F32" s="294">
        <v>105971</v>
      </c>
      <c r="G32" s="289">
        <v>300</v>
      </c>
      <c r="H32" s="291">
        <v>353.2366666666667</v>
      </c>
      <c r="I32" s="289">
        <v>399340</v>
      </c>
      <c r="J32" s="289">
        <v>300</v>
      </c>
      <c r="K32" s="290">
        <v>1331.1333333333334</v>
      </c>
      <c r="L32" s="294">
        <v>115</v>
      </c>
      <c r="M32" s="294">
        <v>19166</v>
      </c>
    </row>
    <row r="33" spans="2:13" ht="12" customHeight="1">
      <c r="B33" s="35"/>
      <c r="C33" s="30" t="s">
        <v>467</v>
      </c>
      <c r="D33" s="30"/>
      <c r="E33" s="290">
        <v>35705</v>
      </c>
      <c r="F33" s="294">
        <v>59779</v>
      </c>
      <c r="G33" s="289">
        <v>290</v>
      </c>
      <c r="H33" s="291">
        <v>206.1344827586207</v>
      </c>
      <c r="I33" s="289">
        <v>196332</v>
      </c>
      <c r="J33" s="289">
        <v>290</v>
      </c>
      <c r="K33" s="290">
        <v>677.0068965517241</v>
      </c>
      <c r="L33" s="294">
        <v>190</v>
      </c>
      <c r="M33" s="294">
        <v>3245</v>
      </c>
    </row>
    <row r="34" spans="2:13" ht="12" customHeight="1">
      <c r="B34" s="35"/>
      <c r="C34" s="30" t="s">
        <v>468</v>
      </c>
      <c r="D34" s="30"/>
      <c r="E34" s="290">
        <v>11211</v>
      </c>
      <c r="F34" s="294">
        <v>23755</v>
      </c>
      <c r="G34" s="289">
        <v>294</v>
      </c>
      <c r="H34" s="291">
        <v>80.79931972789116</v>
      </c>
      <c r="I34" s="289">
        <v>79545</v>
      </c>
      <c r="J34" s="289">
        <v>294</v>
      </c>
      <c r="K34" s="290">
        <v>270.5612244897959</v>
      </c>
      <c r="L34" s="290">
        <v>104</v>
      </c>
      <c r="M34" s="294">
        <v>280</v>
      </c>
    </row>
    <row r="35" spans="2:13" ht="12" customHeight="1">
      <c r="B35" s="35"/>
      <c r="C35" s="30" t="s">
        <v>469</v>
      </c>
      <c r="D35" s="30"/>
      <c r="E35" s="290">
        <v>8935</v>
      </c>
      <c r="F35" s="294">
        <v>29002</v>
      </c>
      <c r="G35" s="289">
        <v>292</v>
      </c>
      <c r="H35" s="291">
        <v>99.32191780821918</v>
      </c>
      <c r="I35" s="291">
        <v>113279</v>
      </c>
      <c r="J35" s="291">
        <v>292</v>
      </c>
      <c r="K35" s="290">
        <v>387.9417808219178</v>
      </c>
      <c r="L35" s="294">
        <v>61</v>
      </c>
      <c r="M35" s="294">
        <v>778</v>
      </c>
    </row>
    <row r="36" spans="2:13" ht="12" customHeight="1">
      <c r="B36" s="35"/>
      <c r="C36" s="30" t="s">
        <v>470</v>
      </c>
      <c r="D36" s="30"/>
      <c r="E36" s="290">
        <v>28931</v>
      </c>
      <c r="F36" s="294">
        <v>60638</v>
      </c>
      <c r="G36" s="289">
        <v>288</v>
      </c>
      <c r="H36" s="291">
        <v>210.54861111111111</v>
      </c>
      <c r="I36" s="289">
        <v>286114</v>
      </c>
      <c r="J36" s="289">
        <v>288</v>
      </c>
      <c r="K36" s="290">
        <v>993.4513888888889</v>
      </c>
      <c r="L36" s="294">
        <v>117</v>
      </c>
      <c r="M36" s="294">
        <v>3334</v>
      </c>
    </row>
    <row r="37" spans="2:13" ht="12" customHeight="1">
      <c r="B37" s="35"/>
      <c r="C37" s="30" t="s">
        <v>471</v>
      </c>
      <c r="D37" s="30"/>
      <c r="E37" s="290">
        <v>19628</v>
      </c>
      <c r="F37" s="294">
        <v>48477</v>
      </c>
      <c r="G37" s="289">
        <v>288</v>
      </c>
      <c r="H37" s="291">
        <v>168.32291666666666</v>
      </c>
      <c r="I37" s="289">
        <v>217995</v>
      </c>
      <c r="J37" s="289">
        <v>288</v>
      </c>
      <c r="K37" s="290">
        <v>756.9270833333334</v>
      </c>
      <c r="L37" s="294">
        <v>12</v>
      </c>
      <c r="M37" s="294">
        <v>8071</v>
      </c>
    </row>
    <row r="38" spans="2:13" ht="12" customHeight="1">
      <c r="B38" s="35"/>
      <c r="C38" s="30" t="s">
        <v>472</v>
      </c>
      <c r="D38" s="30"/>
      <c r="E38" s="292">
        <v>19289</v>
      </c>
      <c r="F38" s="294">
        <v>48246</v>
      </c>
      <c r="G38" s="289">
        <v>275</v>
      </c>
      <c r="H38" s="291">
        <v>175.44</v>
      </c>
      <c r="I38" s="289">
        <v>175953</v>
      </c>
      <c r="J38" s="289">
        <v>275</v>
      </c>
      <c r="K38" s="290">
        <v>639.829090909091</v>
      </c>
      <c r="L38" s="294">
        <v>72</v>
      </c>
      <c r="M38" s="294">
        <v>6406</v>
      </c>
    </row>
    <row r="39" spans="2:13" ht="12" customHeight="1">
      <c r="B39" s="35"/>
      <c r="C39" s="30" t="s">
        <v>89</v>
      </c>
      <c r="D39" s="30"/>
      <c r="E39" s="292">
        <v>511</v>
      </c>
      <c r="F39" s="294" t="s">
        <v>27</v>
      </c>
      <c r="G39" s="289">
        <v>292</v>
      </c>
      <c r="H39" s="291" t="s">
        <v>31</v>
      </c>
      <c r="I39" s="289">
        <v>9739</v>
      </c>
      <c r="J39" s="289">
        <v>292</v>
      </c>
      <c r="K39" s="290">
        <v>33.352739726027394</v>
      </c>
      <c r="L39" s="294" t="s">
        <v>27</v>
      </c>
      <c r="M39" s="294">
        <v>462</v>
      </c>
    </row>
    <row r="40" spans="2:13" ht="12" customHeight="1">
      <c r="B40" s="35"/>
      <c r="C40" s="30" t="s">
        <v>473</v>
      </c>
      <c r="D40" s="30"/>
      <c r="E40" s="292">
        <v>1185</v>
      </c>
      <c r="F40" s="294">
        <v>1467</v>
      </c>
      <c r="G40" s="289">
        <v>235</v>
      </c>
      <c r="H40" s="291">
        <v>6.242553191489361</v>
      </c>
      <c r="I40" s="289">
        <v>4993</v>
      </c>
      <c r="J40" s="289">
        <v>235</v>
      </c>
      <c r="K40" s="290">
        <v>21.2468085106383</v>
      </c>
      <c r="L40" s="290" t="s">
        <v>31</v>
      </c>
      <c r="M40" s="290" t="s">
        <v>31</v>
      </c>
    </row>
    <row r="41" spans="2:13" ht="12" customHeight="1">
      <c r="B41" s="35"/>
      <c r="C41" s="30" t="s">
        <v>474</v>
      </c>
      <c r="D41" s="30"/>
      <c r="E41" s="292">
        <v>7950</v>
      </c>
      <c r="F41" s="294">
        <v>23203</v>
      </c>
      <c r="G41" s="289">
        <v>297</v>
      </c>
      <c r="H41" s="291">
        <v>78.12457912457913</v>
      </c>
      <c r="I41" s="289">
        <v>89483</v>
      </c>
      <c r="J41" s="289">
        <v>297</v>
      </c>
      <c r="K41" s="290">
        <v>301.2895622895623</v>
      </c>
      <c r="L41" s="294">
        <v>20</v>
      </c>
      <c r="M41" s="294">
        <v>2332</v>
      </c>
    </row>
    <row r="42" spans="2:13" ht="12" customHeight="1">
      <c r="B42" s="35"/>
      <c r="C42" s="297" t="s">
        <v>475</v>
      </c>
      <c r="D42" s="30"/>
      <c r="E42" s="292">
        <v>21384</v>
      </c>
      <c r="F42" s="294">
        <v>57260</v>
      </c>
      <c r="G42" s="289">
        <v>285</v>
      </c>
      <c r="H42" s="291">
        <v>200.91228070175438</v>
      </c>
      <c r="I42" s="289">
        <v>259967</v>
      </c>
      <c r="J42" s="289">
        <v>285</v>
      </c>
      <c r="K42" s="290">
        <v>912.1649122807017</v>
      </c>
      <c r="L42" s="294" t="s">
        <v>31</v>
      </c>
      <c r="M42" s="290" t="s">
        <v>31</v>
      </c>
    </row>
    <row r="43" spans="2:13" ht="12" customHeight="1">
      <c r="B43" s="35"/>
      <c r="C43" s="30" t="s">
        <v>476</v>
      </c>
      <c r="D43" s="30"/>
      <c r="E43" s="292">
        <v>12111</v>
      </c>
      <c r="F43" s="294" t="s">
        <v>27</v>
      </c>
      <c r="G43" s="291">
        <v>285</v>
      </c>
      <c r="H43" s="291" t="s">
        <v>31</v>
      </c>
      <c r="I43" s="291">
        <v>31392</v>
      </c>
      <c r="J43" s="291">
        <v>285</v>
      </c>
      <c r="K43" s="290">
        <v>110.14736842105263</v>
      </c>
      <c r="L43" s="294" t="s">
        <v>31</v>
      </c>
      <c r="M43" s="294" t="s">
        <v>31</v>
      </c>
    </row>
    <row r="44" spans="2:13" ht="12">
      <c r="B44" s="35"/>
      <c r="C44" s="30" t="s">
        <v>477</v>
      </c>
      <c r="D44" s="30"/>
      <c r="E44" s="292">
        <v>39027</v>
      </c>
      <c r="F44" s="294">
        <v>68654</v>
      </c>
      <c r="G44" s="289">
        <v>274</v>
      </c>
      <c r="H44" s="291">
        <v>250.56204379562044</v>
      </c>
      <c r="I44" s="289">
        <v>385884</v>
      </c>
      <c r="J44" s="289">
        <v>274</v>
      </c>
      <c r="K44" s="290">
        <v>1408.3357664233577</v>
      </c>
      <c r="L44" s="294">
        <v>62</v>
      </c>
      <c r="M44" s="294">
        <v>3226</v>
      </c>
    </row>
    <row r="45" spans="2:13" ht="12">
      <c r="B45" s="35"/>
      <c r="C45" s="30" t="s">
        <v>478</v>
      </c>
      <c r="D45" s="30"/>
      <c r="E45" s="292">
        <v>10004</v>
      </c>
      <c r="F45" s="294">
        <v>19024</v>
      </c>
      <c r="G45" s="289">
        <v>291</v>
      </c>
      <c r="H45" s="291">
        <v>65.37457044673539</v>
      </c>
      <c r="I45" s="289">
        <v>55889</v>
      </c>
      <c r="J45" s="289">
        <v>291</v>
      </c>
      <c r="K45" s="290">
        <v>192.05841924398626</v>
      </c>
      <c r="L45" s="294">
        <v>6</v>
      </c>
      <c r="M45" s="294">
        <v>937</v>
      </c>
    </row>
    <row r="46" spans="2:13" ht="12">
      <c r="B46" s="35"/>
      <c r="C46" s="297" t="s">
        <v>479</v>
      </c>
      <c r="D46" s="30"/>
      <c r="E46" s="292">
        <v>4407</v>
      </c>
      <c r="F46" s="294">
        <v>7344</v>
      </c>
      <c r="G46" s="289">
        <v>245</v>
      </c>
      <c r="H46" s="291">
        <v>29.975510204081633</v>
      </c>
      <c r="I46" s="289">
        <v>30845</v>
      </c>
      <c r="J46" s="289">
        <v>245</v>
      </c>
      <c r="K46" s="290">
        <v>125.89795918367346</v>
      </c>
      <c r="L46" s="290">
        <v>15</v>
      </c>
      <c r="M46" s="290">
        <v>1481</v>
      </c>
    </row>
    <row r="47" spans="2:13" ht="12" customHeight="1">
      <c r="B47" s="279"/>
      <c r="C47" s="30" t="s">
        <v>480</v>
      </c>
      <c r="D47" s="30"/>
      <c r="E47" s="292">
        <v>24718</v>
      </c>
      <c r="F47" s="294">
        <v>24718</v>
      </c>
      <c r="G47" s="289">
        <v>283</v>
      </c>
      <c r="H47" s="291">
        <v>87.34275618374558</v>
      </c>
      <c r="I47" s="289">
        <v>255836</v>
      </c>
      <c r="J47" s="289">
        <v>283</v>
      </c>
      <c r="K47" s="290">
        <v>904.0141342756184</v>
      </c>
      <c r="L47" s="294">
        <v>57</v>
      </c>
      <c r="M47" s="294">
        <v>2214</v>
      </c>
    </row>
    <row r="48" spans="2:13" ht="12" customHeight="1">
      <c r="B48" s="3"/>
      <c r="C48" s="259" t="s">
        <v>481</v>
      </c>
      <c r="D48" s="259"/>
      <c r="E48" s="292">
        <v>41342</v>
      </c>
      <c r="F48" s="294">
        <v>75606</v>
      </c>
      <c r="G48" s="289">
        <v>287</v>
      </c>
      <c r="H48" s="291">
        <v>263.4355400696864</v>
      </c>
      <c r="I48" s="289">
        <v>361689</v>
      </c>
      <c r="J48" s="289">
        <v>287</v>
      </c>
      <c r="K48" s="290">
        <v>1260.240418118467</v>
      </c>
      <c r="L48" s="294">
        <v>263</v>
      </c>
      <c r="M48" s="294">
        <v>41576</v>
      </c>
    </row>
    <row r="49" spans="2:10" ht="12">
      <c r="B49" s="18"/>
      <c r="G49" s="15"/>
      <c r="H49" s="15"/>
      <c r="I49" s="15"/>
      <c r="J49" s="15"/>
    </row>
    <row r="50" spans="2:10" ht="12">
      <c r="B50" s="18" t="s">
        <v>482</v>
      </c>
      <c r="G50" s="15"/>
      <c r="H50" s="15"/>
      <c r="I50" s="15"/>
      <c r="J50" s="15"/>
    </row>
    <row r="51" spans="2:5" ht="12">
      <c r="B51" s="18" t="s">
        <v>508</v>
      </c>
      <c r="C51" s="18"/>
      <c r="D51" s="18"/>
      <c r="E51" s="18"/>
    </row>
    <row r="52" spans="2:5" ht="12">
      <c r="B52" s="18" t="s">
        <v>509</v>
      </c>
      <c r="C52" s="18"/>
      <c r="D52" s="18"/>
      <c r="E52" s="18"/>
    </row>
    <row r="53" ht="12">
      <c r="B53" s="18" t="s">
        <v>510</v>
      </c>
    </row>
    <row r="54" ht="12">
      <c r="B54" s="18" t="s">
        <v>511</v>
      </c>
    </row>
    <row r="55" spans="2:13" ht="12">
      <c r="B55" s="18" t="s">
        <v>512</v>
      </c>
      <c r="M55" s="17"/>
    </row>
    <row r="56" ht="12">
      <c r="B56" s="18" t="s">
        <v>513</v>
      </c>
    </row>
    <row r="57" spans="5:13" ht="12">
      <c r="E57" s="17"/>
      <c r="F57" s="17"/>
      <c r="G57" s="17"/>
      <c r="H57" s="17"/>
      <c r="I57" s="17"/>
      <c r="J57" s="17"/>
      <c r="K57" s="17"/>
      <c r="L57" s="17"/>
      <c r="M57" s="17"/>
    </row>
    <row r="58" spans="5:13" ht="12">
      <c r="E58" s="17"/>
      <c r="F58" s="17"/>
      <c r="G58" s="17"/>
      <c r="H58" s="17"/>
      <c r="I58" s="17"/>
      <c r="J58" s="17"/>
      <c r="K58" s="17"/>
      <c r="L58" s="17"/>
      <c r="M58" s="17"/>
    </row>
  </sheetData>
  <sheetProtection/>
  <mergeCells count="6">
    <mergeCell ref="B3:D4"/>
    <mergeCell ref="F3:H3"/>
    <mergeCell ref="I3:K3"/>
    <mergeCell ref="L3:M3"/>
    <mergeCell ref="B6:D6"/>
    <mergeCell ref="B7:D7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B1:L85"/>
  <sheetViews>
    <sheetView zoomScalePageLayoutView="0" workbookViewId="0" topLeftCell="A1">
      <selection activeCell="L38" sqref="L38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18.375" style="1" bestFit="1" customWidth="1"/>
    <col min="4" max="4" width="3.00390625" style="1" customWidth="1"/>
    <col min="5" max="5" width="11.25390625" style="1" customWidth="1"/>
    <col min="6" max="9" width="10.375" style="298" customWidth="1"/>
    <col min="10" max="10" width="3.875" style="1" customWidth="1"/>
    <col min="11" max="11" width="9.50390625" style="1" customWidth="1"/>
    <col min="12" max="16384" width="9.00390625" style="1" customWidth="1"/>
  </cols>
  <sheetData>
    <row r="1" ht="14.25">
      <c r="B1" s="2" t="s">
        <v>514</v>
      </c>
    </row>
    <row r="2" spans="5:7" ht="12">
      <c r="E2" s="48"/>
      <c r="G2" s="299"/>
    </row>
    <row r="3" spans="2:9" ht="12">
      <c r="B3" s="500" t="s">
        <v>427</v>
      </c>
      <c r="C3" s="504"/>
      <c r="D3" s="501"/>
      <c r="E3" s="14" t="s">
        <v>502</v>
      </c>
      <c r="F3" s="237" t="s">
        <v>38</v>
      </c>
      <c r="G3" s="237" t="s">
        <v>515</v>
      </c>
      <c r="H3" s="237" t="s">
        <v>516</v>
      </c>
      <c r="I3" s="237" t="s">
        <v>517</v>
      </c>
    </row>
    <row r="4" spans="2:9" ht="12">
      <c r="B4" s="158"/>
      <c r="C4" s="238"/>
      <c r="D4" s="159"/>
      <c r="E4" s="6" t="s">
        <v>518</v>
      </c>
      <c r="F4" s="179" t="s">
        <v>9</v>
      </c>
      <c r="G4" s="179" t="s">
        <v>9</v>
      </c>
      <c r="H4" s="179" t="s">
        <v>9</v>
      </c>
      <c r="I4" s="179" t="s">
        <v>9</v>
      </c>
    </row>
    <row r="5" spans="2:9" ht="12" customHeight="1">
      <c r="B5" s="354" t="s">
        <v>441</v>
      </c>
      <c r="C5" s="348"/>
      <c r="D5" s="340"/>
      <c r="E5" s="300">
        <v>11423</v>
      </c>
      <c r="F5" s="301">
        <v>2729565</v>
      </c>
      <c r="G5" s="301">
        <v>2128102</v>
      </c>
      <c r="H5" s="301">
        <v>145886</v>
      </c>
      <c r="I5" s="301">
        <v>455577</v>
      </c>
    </row>
    <row r="6" spans="2:9" ht="12" customHeight="1">
      <c r="B6" s="342" t="s">
        <v>42</v>
      </c>
      <c r="C6" s="343"/>
      <c r="D6" s="344"/>
      <c r="E6" s="302">
        <v>11489</v>
      </c>
      <c r="F6" s="302">
        <v>2538286</v>
      </c>
      <c r="G6" s="302">
        <v>1989118</v>
      </c>
      <c r="H6" s="302">
        <v>131798</v>
      </c>
      <c r="I6" s="303">
        <v>417370</v>
      </c>
    </row>
    <row r="7" spans="2:12" ht="12" customHeight="1">
      <c r="B7" s="35"/>
      <c r="C7" s="30" t="s">
        <v>442</v>
      </c>
      <c r="D7" s="30"/>
      <c r="E7" s="246">
        <v>284</v>
      </c>
      <c r="F7" s="246">
        <v>98978</v>
      </c>
      <c r="G7" s="246">
        <v>90008</v>
      </c>
      <c r="H7" s="246">
        <v>2848</v>
      </c>
      <c r="I7" s="246">
        <v>6122</v>
      </c>
      <c r="K7" s="17"/>
      <c r="L7" s="17"/>
    </row>
    <row r="8" spans="2:12" ht="12" customHeight="1">
      <c r="B8" s="35"/>
      <c r="C8" s="30" t="s">
        <v>443</v>
      </c>
      <c r="D8" s="30"/>
      <c r="E8" s="304">
        <v>293</v>
      </c>
      <c r="F8" s="246">
        <v>110654</v>
      </c>
      <c r="G8" s="304">
        <v>103554</v>
      </c>
      <c r="H8" s="304">
        <v>3571</v>
      </c>
      <c r="I8" s="304">
        <v>3529</v>
      </c>
      <c r="K8" s="17"/>
      <c r="L8" s="17"/>
    </row>
    <row r="9" spans="2:12" ht="12" customHeight="1">
      <c r="B9" s="35"/>
      <c r="C9" s="30" t="s">
        <v>444</v>
      </c>
      <c r="D9" s="30"/>
      <c r="E9" s="304">
        <v>333</v>
      </c>
      <c r="F9" s="305">
        <v>34569</v>
      </c>
      <c r="G9" s="305">
        <v>20754</v>
      </c>
      <c r="H9" s="305">
        <v>1665</v>
      </c>
      <c r="I9" s="305">
        <v>12150</v>
      </c>
      <c r="K9" s="17"/>
      <c r="L9" s="17"/>
    </row>
    <row r="10" spans="2:12" ht="12" customHeight="1">
      <c r="B10" s="35"/>
      <c r="C10" s="30" t="s">
        <v>445</v>
      </c>
      <c r="D10" s="30"/>
      <c r="E10" s="304" t="s">
        <v>86</v>
      </c>
      <c r="F10" s="246">
        <v>283092</v>
      </c>
      <c r="G10" s="305">
        <v>218896</v>
      </c>
      <c r="H10" s="305">
        <v>11503</v>
      </c>
      <c r="I10" s="305">
        <v>52693</v>
      </c>
      <c r="K10" s="17"/>
      <c r="L10" s="17"/>
    </row>
    <row r="11" spans="2:12" ht="12" customHeight="1">
      <c r="B11" s="35"/>
      <c r="C11" s="30" t="s">
        <v>446</v>
      </c>
      <c r="D11" s="30"/>
      <c r="E11" s="304">
        <v>329</v>
      </c>
      <c r="F11" s="246">
        <v>399229</v>
      </c>
      <c r="G11" s="304">
        <v>344310</v>
      </c>
      <c r="H11" s="304">
        <v>25167</v>
      </c>
      <c r="I11" s="304">
        <v>29752</v>
      </c>
      <c r="K11" s="17"/>
      <c r="L11" s="17"/>
    </row>
    <row r="12" spans="2:12" ht="12" customHeight="1">
      <c r="B12" s="35"/>
      <c r="C12" s="30" t="s">
        <v>447</v>
      </c>
      <c r="D12" s="30"/>
      <c r="E12" s="304">
        <v>284</v>
      </c>
      <c r="F12" s="246">
        <v>20396</v>
      </c>
      <c r="G12" s="304">
        <v>16863</v>
      </c>
      <c r="H12" s="304">
        <v>936</v>
      </c>
      <c r="I12" s="304">
        <v>2597</v>
      </c>
      <c r="K12" s="17"/>
      <c r="L12" s="17"/>
    </row>
    <row r="13" spans="2:12" ht="12" customHeight="1">
      <c r="B13" s="35"/>
      <c r="C13" s="30" t="s">
        <v>448</v>
      </c>
      <c r="D13" s="30"/>
      <c r="E13" s="304">
        <v>283</v>
      </c>
      <c r="F13" s="246">
        <v>48352</v>
      </c>
      <c r="G13" s="304">
        <v>41201</v>
      </c>
      <c r="H13" s="304">
        <v>2442</v>
      </c>
      <c r="I13" s="304">
        <v>4709</v>
      </c>
      <c r="K13" s="17"/>
      <c r="L13" s="17"/>
    </row>
    <row r="14" spans="2:12" ht="12" customHeight="1">
      <c r="B14" s="35"/>
      <c r="C14" s="30" t="s">
        <v>449</v>
      </c>
      <c r="D14" s="30"/>
      <c r="E14" s="304">
        <v>284</v>
      </c>
      <c r="F14" s="246">
        <v>31254</v>
      </c>
      <c r="G14" s="304">
        <v>26381</v>
      </c>
      <c r="H14" s="304">
        <v>1346</v>
      </c>
      <c r="I14" s="304">
        <v>3527</v>
      </c>
      <c r="K14" s="17"/>
      <c r="L14" s="17"/>
    </row>
    <row r="15" spans="2:12" ht="12" customHeight="1">
      <c r="B15" s="35"/>
      <c r="C15" s="30" t="s">
        <v>507</v>
      </c>
      <c r="D15" s="30"/>
      <c r="E15" s="304">
        <v>282</v>
      </c>
      <c r="F15" s="246">
        <v>15199</v>
      </c>
      <c r="G15" s="304">
        <v>12447</v>
      </c>
      <c r="H15" s="304">
        <v>814</v>
      </c>
      <c r="I15" s="304">
        <v>1938</v>
      </c>
      <c r="K15" s="17"/>
      <c r="L15" s="17"/>
    </row>
    <row r="16" spans="2:12" ht="12" customHeight="1">
      <c r="B16" s="35"/>
      <c r="C16" s="295" t="s">
        <v>451</v>
      </c>
      <c r="D16" s="30"/>
      <c r="E16" s="306">
        <v>282</v>
      </c>
      <c r="F16" s="246">
        <v>21534</v>
      </c>
      <c r="G16" s="304">
        <v>15657</v>
      </c>
      <c r="H16" s="304">
        <v>809</v>
      </c>
      <c r="I16" s="304">
        <v>5068</v>
      </c>
      <c r="K16" s="17"/>
      <c r="L16" s="17"/>
    </row>
    <row r="17" spans="2:12" ht="12" customHeight="1">
      <c r="B17" s="35"/>
      <c r="C17" s="30" t="s">
        <v>452</v>
      </c>
      <c r="D17" s="30"/>
      <c r="E17" s="304">
        <v>287</v>
      </c>
      <c r="F17" s="246">
        <v>71739</v>
      </c>
      <c r="G17" s="304">
        <v>63653</v>
      </c>
      <c r="H17" s="304">
        <v>2086</v>
      </c>
      <c r="I17" s="304">
        <v>6000</v>
      </c>
      <c r="K17" s="17"/>
      <c r="L17" s="17"/>
    </row>
    <row r="18" spans="2:12" ht="12" customHeight="1">
      <c r="B18" s="35"/>
      <c r="C18" s="30" t="s">
        <v>453</v>
      </c>
      <c r="D18" s="30"/>
      <c r="E18" s="304">
        <v>286</v>
      </c>
      <c r="F18" s="246">
        <v>18638</v>
      </c>
      <c r="G18" s="304">
        <v>14524</v>
      </c>
      <c r="H18" s="304">
        <v>658</v>
      </c>
      <c r="I18" s="304">
        <v>3456</v>
      </c>
      <c r="K18" s="17"/>
      <c r="L18" s="17"/>
    </row>
    <row r="19" spans="2:12" ht="12" customHeight="1">
      <c r="B19" s="35"/>
      <c r="C19" s="30" t="s">
        <v>454</v>
      </c>
      <c r="D19" s="30"/>
      <c r="E19" s="304">
        <v>281</v>
      </c>
      <c r="F19" s="246">
        <v>98016</v>
      </c>
      <c r="G19" s="304">
        <v>75426</v>
      </c>
      <c r="H19" s="304">
        <v>4372</v>
      </c>
      <c r="I19" s="304">
        <v>18218</v>
      </c>
      <c r="K19" s="17"/>
      <c r="L19" s="17"/>
    </row>
    <row r="20" spans="2:12" ht="12" customHeight="1">
      <c r="B20" s="35"/>
      <c r="C20" s="30" t="s">
        <v>455</v>
      </c>
      <c r="D20" s="30"/>
      <c r="E20" s="304">
        <v>314</v>
      </c>
      <c r="F20" s="246">
        <v>31649</v>
      </c>
      <c r="G20" s="304">
        <v>19746</v>
      </c>
      <c r="H20" s="304">
        <v>1665</v>
      </c>
      <c r="I20" s="304">
        <v>10238</v>
      </c>
      <c r="K20" s="17"/>
      <c r="L20" s="17"/>
    </row>
    <row r="21" spans="2:12" ht="12" customHeight="1">
      <c r="B21" s="35"/>
      <c r="C21" s="30" t="s">
        <v>456</v>
      </c>
      <c r="D21" s="30"/>
      <c r="E21" s="304">
        <v>282</v>
      </c>
      <c r="F21" s="246">
        <v>57029</v>
      </c>
      <c r="G21" s="304">
        <v>39367</v>
      </c>
      <c r="H21" s="304">
        <v>2586</v>
      </c>
      <c r="I21" s="304">
        <v>15076</v>
      </c>
      <c r="K21" s="17"/>
      <c r="L21" s="17"/>
    </row>
    <row r="22" spans="2:12" ht="12" customHeight="1">
      <c r="B22" s="35"/>
      <c r="C22" s="30" t="s">
        <v>457</v>
      </c>
      <c r="D22" s="30"/>
      <c r="E22" s="304">
        <v>282</v>
      </c>
      <c r="F22" s="246">
        <v>42220</v>
      </c>
      <c r="G22" s="304">
        <v>32729</v>
      </c>
      <c r="H22" s="304">
        <v>1789</v>
      </c>
      <c r="I22" s="304">
        <v>7702</v>
      </c>
      <c r="K22" s="17"/>
      <c r="L22" s="17"/>
    </row>
    <row r="23" spans="2:12" ht="12" customHeight="1">
      <c r="B23" s="35"/>
      <c r="C23" s="30" t="s">
        <v>458</v>
      </c>
      <c r="D23" s="30"/>
      <c r="E23" s="307">
        <v>332</v>
      </c>
      <c r="F23" s="246">
        <v>153698</v>
      </c>
      <c r="G23" s="307">
        <v>119039</v>
      </c>
      <c r="H23" s="307">
        <v>9203</v>
      </c>
      <c r="I23" s="307">
        <v>25456</v>
      </c>
      <c r="K23" s="17"/>
      <c r="L23" s="17"/>
    </row>
    <row r="24" spans="2:12" ht="12" customHeight="1">
      <c r="B24" s="35"/>
      <c r="C24" s="30" t="s">
        <v>459</v>
      </c>
      <c r="D24" s="30"/>
      <c r="E24" s="304">
        <v>287</v>
      </c>
      <c r="F24" s="246">
        <v>26038</v>
      </c>
      <c r="G24" s="304">
        <v>20266</v>
      </c>
      <c r="H24" s="304">
        <v>1470</v>
      </c>
      <c r="I24" s="304">
        <v>4302</v>
      </c>
      <c r="K24" s="17"/>
      <c r="L24" s="17"/>
    </row>
    <row r="25" spans="2:12" ht="12" customHeight="1">
      <c r="B25" s="35"/>
      <c r="C25" s="30" t="s">
        <v>460</v>
      </c>
      <c r="D25" s="30"/>
      <c r="E25" s="304">
        <v>280</v>
      </c>
      <c r="F25" s="246">
        <v>61294</v>
      </c>
      <c r="G25" s="304">
        <v>46856</v>
      </c>
      <c r="H25" s="304">
        <v>3268</v>
      </c>
      <c r="I25" s="304">
        <v>11170</v>
      </c>
      <c r="K25" s="17"/>
      <c r="L25" s="17"/>
    </row>
    <row r="26" spans="2:12" ht="12" customHeight="1">
      <c r="B26" s="35"/>
      <c r="C26" s="30" t="s">
        <v>461</v>
      </c>
      <c r="D26" s="30"/>
      <c r="E26" s="304">
        <v>282</v>
      </c>
      <c r="F26" s="246">
        <v>28454</v>
      </c>
      <c r="G26" s="304">
        <v>20975</v>
      </c>
      <c r="H26" s="304">
        <v>1707</v>
      </c>
      <c r="I26" s="304">
        <v>5772</v>
      </c>
      <c r="K26" s="17"/>
      <c r="L26" s="17"/>
    </row>
    <row r="27" spans="2:12" ht="12" customHeight="1">
      <c r="B27" s="35"/>
      <c r="C27" s="30" t="s">
        <v>462</v>
      </c>
      <c r="D27" s="30"/>
      <c r="E27" s="304">
        <v>281</v>
      </c>
      <c r="F27" s="246">
        <v>86040</v>
      </c>
      <c r="G27" s="304">
        <v>61613</v>
      </c>
      <c r="H27" s="304">
        <v>3202</v>
      </c>
      <c r="I27" s="304">
        <v>21225</v>
      </c>
      <c r="K27" s="17"/>
      <c r="L27" s="17"/>
    </row>
    <row r="28" spans="2:12" ht="12" customHeight="1">
      <c r="B28" s="35"/>
      <c r="C28" s="30" t="s">
        <v>463</v>
      </c>
      <c r="D28" s="30"/>
      <c r="E28" s="307">
        <v>285</v>
      </c>
      <c r="F28" s="246">
        <v>56659</v>
      </c>
      <c r="G28" s="307">
        <v>47614</v>
      </c>
      <c r="H28" s="307">
        <v>2462</v>
      </c>
      <c r="I28" s="307">
        <v>6583</v>
      </c>
      <c r="K28" s="17"/>
      <c r="L28" s="17"/>
    </row>
    <row r="29" spans="2:12" ht="12" customHeight="1">
      <c r="B29" s="35"/>
      <c r="C29" s="30" t="s">
        <v>464</v>
      </c>
      <c r="D29" s="30"/>
      <c r="E29" s="304">
        <v>285</v>
      </c>
      <c r="F29" s="246">
        <v>99899</v>
      </c>
      <c r="G29" s="304">
        <v>77570</v>
      </c>
      <c r="H29" s="304">
        <v>4879</v>
      </c>
      <c r="I29" s="304">
        <v>17450</v>
      </c>
      <c r="K29" s="17"/>
      <c r="L29" s="17"/>
    </row>
    <row r="30" spans="2:12" ht="12" customHeight="1">
      <c r="B30" s="35"/>
      <c r="C30" s="30" t="s">
        <v>465</v>
      </c>
      <c r="D30" s="30"/>
      <c r="E30" s="304">
        <v>270</v>
      </c>
      <c r="F30" s="246">
        <v>6486</v>
      </c>
      <c r="G30" s="304">
        <v>3733</v>
      </c>
      <c r="H30" s="304">
        <v>279</v>
      </c>
      <c r="I30" s="304">
        <v>2474</v>
      </c>
      <c r="K30" s="17"/>
      <c r="L30" s="17"/>
    </row>
    <row r="31" spans="2:12" ht="12" customHeight="1">
      <c r="B31" s="35"/>
      <c r="C31" s="30" t="s">
        <v>466</v>
      </c>
      <c r="D31" s="30"/>
      <c r="E31" s="304">
        <v>300</v>
      </c>
      <c r="F31" s="246">
        <v>89997</v>
      </c>
      <c r="G31" s="304">
        <v>69244</v>
      </c>
      <c r="H31" s="304">
        <v>3831</v>
      </c>
      <c r="I31" s="304">
        <v>16922</v>
      </c>
      <c r="K31" s="17"/>
      <c r="L31" s="17"/>
    </row>
    <row r="32" spans="2:12" ht="12" customHeight="1">
      <c r="B32" s="35"/>
      <c r="C32" s="30" t="s">
        <v>467</v>
      </c>
      <c r="D32" s="30"/>
      <c r="E32" s="304">
        <v>290</v>
      </c>
      <c r="F32" s="246">
        <v>59779</v>
      </c>
      <c r="G32" s="304">
        <v>41187</v>
      </c>
      <c r="H32" s="304">
        <v>4189</v>
      </c>
      <c r="I32" s="304">
        <v>14403</v>
      </c>
      <c r="K32" s="17"/>
      <c r="L32" s="17"/>
    </row>
    <row r="33" spans="2:12" ht="12" customHeight="1">
      <c r="B33" s="35"/>
      <c r="C33" s="30" t="s">
        <v>468</v>
      </c>
      <c r="D33" s="30"/>
      <c r="E33" s="304">
        <v>294</v>
      </c>
      <c r="F33" s="246">
        <v>23755</v>
      </c>
      <c r="G33" s="304">
        <v>17150</v>
      </c>
      <c r="H33" s="304">
        <v>1065</v>
      </c>
      <c r="I33" s="304">
        <v>5540</v>
      </c>
      <c r="K33" s="17"/>
      <c r="L33" s="17"/>
    </row>
    <row r="34" spans="2:12" ht="12" customHeight="1">
      <c r="B34" s="35"/>
      <c r="C34" s="30" t="s">
        <v>469</v>
      </c>
      <c r="D34" s="30"/>
      <c r="E34" s="304">
        <v>292</v>
      </c>
      <c r="F34" s="246">
        <v>29002</v>
      </c>
      <c r="G34" s="304">
        <v>20812</v>
      </c>
      <c r="H34" s="304">
        <v>2100</v>
      </c>
      <c r="I34" s="304">
        <v>6090</v>
      </c>
      <c r="K34" s="17"/>
      <c r="L34" s="17"/>
    </row>
    <row r="35" spans="2:12" ht="12" customHeight="1">
      <c r="B35" s="35"/>
      <c r="C35" s="30" t="s">
        <v>470</v>
      </c>
      <c r="D35" s="30"/>
      <c r="E35" s="304">
        <v>288</v>
      </c>
      <c r="F35" s="246">
        <v>60638</v>
      </c>
      <c r="G35" s="304">
        <v>37454</v>
      </c>
      <c r="H35" s="304">
        <v>4228</v>
      </c>
      <c r="I35" s="304">
        <v>18956</v>
      </c>
      <c r="K35" s="17"/>
      <c r="L35" s="17"/>
    </row>
    <row r="36" spans="2:12" ht="12" customHeight="1">
      <c r="B36" s="35"/>
      <c r="C36" s="30" t="s">
        <v>471</v>
      </c>
      <c r="D36" s="30"/>
      <c r="E36" s="304">
        <v>288</v>
      </c>
      <c r="F36" s="246">
        <v>48477</v>
      </c>
      <c r="G36" s="304">
        <v>35692</v>
      </c>
      <c r="H36" s="304">
        <v>3247</v>
      </c>
      <c r="I36" s="304">
        <v>9538</v>
      </c>
      <c r="K36" s="17"/>
      <c r="L36" s="17"/>
    </row>
    <row r="37" spans="2:12" ht="12" customHeight="1">
      <c r="B37" s="35"/>
      <c r="C37" s="30" t="s">
        <v>472</v>
      </c>
      <c r="D37" s="30"/>
      <c r="E37" s="304">
        <v>275</v>
      </c>
      <c r="F37" s="246">
        <v>48246</v>
      </c>
      <c r="G37" s="304">
        <v>30039</v>
      </c>
      <c r="H37" s="304">
        <v>2900</v>
      </c>
      <c r="I37" s="304">
        <v>15307</v>
      </c>
      <c r="K37" s="17"/>
      <c r="L37" s="17"/>
    </row>
    <row r="38" spans="2:12" ht="12" customHeight="1">
      <c r="B38" s="35"/>
      <c r="C38" s="30" t="s">
        <v>89</v>
      </c>
      <c r="D38" s="30"/>
      <c r="E38" s="304">
        <v>292</v>
      </c>
      <c r="F38" s="246" t="s">
        <v>27</v>
      </c>
      <c r="G38" s="304" t="s">
        <v>27</v>
      </c>
      <c r="H38" s="304" t="s">
        <v>27</v>
      </c>
      <c r="I38" s="304" t="s">
        <v>27</v>
      </c>
      <c r="K38" s="17"/>
      <c r="L38" s="17"/>
    </row>
    <row r="39" spans="2:12" ht="12" customHeight="1">
      <c r="B39" s="35"/>
      <c r="C39" s="30" t="s">
        <v>473</v>
      </c>
      <c r="D39" s="30"/>
      <c r="E39" s="304">
        <v>235</v>
      </c>
      <c r="F39" s="246">
        <v>1467</v>
      </c>
      <c r="G39" s="304">
        <v>897</v>
      </c>
      <c r="H39" s="304">
        <v>15</v>
      </c>
      <c r="I39" s="304">
        <v>555</v>
      </c>
      <c r="K39" s="17"/>
      <c r="L39" s="17"/>
    </row>
    <row r="40" spans="2:12" ht="12" customHeight="1">
      <c r="B40" s="35"/>
      <c r="C40" s="30" t="s">
        <v>474</v>
      </c>
      <c r="D40" s="30"/>
      <c r="E40" s="304">
        <v>297</v>
      </c>
      <c r="F40" s="246">
        <v>23203</v>
      </c>
      <c r="G40" s="304">
        <v>14018</v>
      </c>
      <c r="H40" s="304">
        <v>1911</v>
      </c>
      <c r="I40" s="304">
        <v>7274</v>
      </c>
      <c r="K40" s="17"/>
      <c r="L40" s="17"/>
    </row>
    <row r="41" spans="2:12" ht="12" customHeight="1">
      <c r="B41" s="35"/>
      <c r="C41" s="297" t="s">
        <v>475</v>
      </c>
      <c r="D41" s="30"/>
      <c r="E41" s="304">
        <v>285</v>
      </c>
      <c r="F41" s="246">
        <v>57260</v>
      </c>
      <c r="G41" s="304">
        <v>37720</v>
      </c>
      <c r="H41" s="304">
        <v>4912</v>
      </c>
      <c r="I41" s="304">
        <v>14628</v>
      </c>
      <c r="K41" s="17"/>
      <c r="L41" s="17"/>
    </row>
    <row r="42" spans="2:12" ht="12" customHeight="1">
      <c r="B42" s="35"/>
      <c r="C42" s="30" t="s">
        <v>476</v>
      </c>
      <c r="D42" s="30"/>
      <c r="E42" s="304">
        <v>285</v>
      </c>
      <c r="F42" s="246" t="s">
        <v>27</v>
      </c>
      <c r="G42" s="305" t="s">
        <v>27</v>
      </c>
      <c r="H42" s="305" t="s">
        <v>27</v>
      </c>
      <c r="I42" s="305" t="s">
        <v>27</v>
      </c>
      <c r="K42" s="17"/>
      <c r="L42" s="17"/>
    </row>
    <row r="43" spans="2:12" ht="12">
      <c r="B43" s="35"/>
      <c r="C43" s="30" t="s">
        <v>477</v>
      </c>
      <c r="D43" s="30"/>
      <c r="E43" s="304">
        <v>274</v>
      </c>
      <c r="F43" s="246">
        <v>68654</v>
      </c>
      <c r="G43" s="304">
        <v>53309</v>
      </c>
      <c r="H43" s="304">
        <v>5393</v>
      </c>
      <c r="I43" s="304">
        <v>9952</v>
      </c>
      <c r="K43" s="17"/>
      <c r="L43" s="17"/>
    </row>
    <row r="44" spans="2:12" ht="12">
      <c r="B44" s="35"/>
      <c r="C44" s="30" t="s">
        <v>478</v>
      </c>
      <c r="D44" s="30"/>
      <c r="E44" s="304">
        <v>291</v>
      </c>
      <c r="F44" s="246">
        <v>19024</v>
      </c>
      <c r="G44" s="304">
        <v>13032</v>
      </c>
      <c r="H44" s="304">
        <v>832</v>
      </c>
      <c r="I44" s="304">
        <v>5160</v>
      </c>
      <c r="K44" s="17"/>
      <c r="L44" s="17"/>
    </row>
    <row r="45" spans="2:12" ht="12">
      <c r="B45" s="35"/>
      <c r="C45" s="297" t="s">
        <v>479</v>
      </c>
      <c r="D45" s="30"/>
      <c r="E45" s="304">
        <v>245</v>
      </c>
      <c r="F45" s="246">
        <v>7344</v>
      </c>
      <c r="G45" s="304">
        <v>5510</v>
      </c>
      <c r="H45" s="304">
        <v>255</v>
      </c>
      <c r="I45" s="304">
        <v>1579</v>
      </c>
      <c r="K45" s="17"/>
      <c r="L45" s="17"/>
    </row>
    <row r="46" spans="2:12" ht="12" customHeight="1">
      <c r="B46" s="279"/>
      <c r="C46" s="30" t="s">
        <v>480</v>
      </c>
      <c r="D46" s="30"/>
      <c r="E46" s="304">
        <v>283</v>
      </c>
      <c r="F46" s="246">
        <v>24718</v>
      </c>
      <c r="G46" s="304">
        <v>18560</v>
      </c>
      <c r="H46" s="304">
        <v>1860</v>
      </c>
      <c r="I46" s="304">
        <v>4298</v>
      </c>
      <c r="K46" s="17"/>
      <c r="L46" s="17"/>
    </row>
    <row r="47" spans="2:12" ht="12" customHeight="1">
      <c r="B47" s="3"/>
      <c r="C47" s="259" t="s">
        <v>481</v>
      </c>
      <c r="D47" s="259"/>
      <c r="E47" s="304">
        <v>287</v>
      </c>
      <c r="F47" s="246">
        <v>75606</v>
      </c>
      <c r="G47" s="304">
        <v>61312</v>
      </c>
      <c r="H47" s="304">
        <v>4333</v>
      </c>
      <c r="I47" s="304">
        <v>9961</v>
      </c>
      <c r="K47" s="17"/>
      <c r="L47" s="17"/>
    </row>
    <row r="48" spans="6:9" ht="12">
      <c r="F48" s="308"/>
      <c r="G48" s="308"/>
      <c r="H48" s="308"/>
      <c r="I48" s="308"/>
    </row>
    <row r="49" spans="2:9" ht="12">
      <c r="B49" s="18" t="s">
        <v>482</v>
      </c>
      <c r="F49" s="308"/>
      <c r="G49" s="308"/>
      <c r="H49" s="308"/>
      <c r="I49" s="308"/>
    </row>
    <row r="50" spans="2:9" ht="12">
      <c r="B50" s="18" t="s">
        <v>519</v>
      </c>
      <c r="F50" s="308"/>
      <c r="G50" s="308"/>
      <c r="H50" s="308"/>
      <c r="I50" s="308"/>
    </row>
    <row r="51" spans="2:9" ht="12">
      <c r="B51" s="507" t="s">
        <v>520</v>
      </c>
      <c r="C51" s="507"/>
      <c r="D51" s="507"/>
      <c r="E51" s="507"/>
      <c r="F51" s="507"/>
      <c r="G51" s="308"/>
      <c r="H51" s="308"/>
      <c r="I51" s="308"/>
    </row>
    <row r="52" spans="5:9" ht="12">
      <c r="E52" s="17"/>
      <c r="F52" s="17"/>
      <c r="G52" s="17"/>
      <c r="H52" s="17"/>
      <c r="I52" s="17"/>
    </row>
    <row r="53" spans="6:9" ht="12">
      <c r="F53" s="1"/>
      <c r="G53" s="1"/>
      <c r="H53" s="1"/>
      <c r="I53" s="1"/>
    </row>
    <row r="54" spans="5:9" ht="12">
      <c r="E54" s="17"/>
      <c r="F54" s="17"/>
      <c r="G54" s="17"/>
      <c r="H54" s="17"/>
      <c r="I54" s="17"/>
    </row>
    <row r="55" spans="6:9" ht="12">
      <c r="F55" s="1"/>
      <c r="G55" s="1"/>
      <c r="H55" s="1"/>
      <c r="I55" s="1"/>
    </row>
    <row r="56" spans="6:9" ht="12">
      <c r="F56" s="1"/>
      <c r="G56" s="1"/>
      <c r="H56" s="1"/>
      <c r="I56" s="1"/>
    </row>
    <row r="57" spans="6:9" ht="12">
      <c r="F57" s="1"/>
      <c r="G57" s="1"/>
      <c r="H57" s="1"/>
      <c r="I57" s="1"/>
    </row>
    <row r="58" spans="6:9" ht="12">
      <c r="F58" s="1"/>
      <c r="G58" s="1"/>
      <c r="H58" s="1"/>
      <c r="I58" s="1"/>
    </row>
    <row r="59" spans="6:9" ht="12">
      <c r="F59" s="1"/>
      <c r="G59" s="1"/>
      <c r="H59" s="1"/>
      <c r="I59" s="1"/>
    </row>
    <row r="60" spans="6:9" ht="12">
      <c r="F60" s="1"/>
      <c r="G60" s="1"/>
      <c r="H60" s="1"/>
      <c r="I60" s="1"/>
    </row>
    <row r="61" spans="6:9" ht="12">
      <c r="F61" s="1"/>
      <c r="G61" s="1"/>
      <c r="H61" s="1"/>
      <c r="I61" s="1"/>
    </row>
    <row r="62" spans="6:9" ht="12">
      <c r="F62" s="1"/>
      <c r="G62" s="1"/>
      <c r="H62" s="1"/>
      <c r="I62" s="1"/>
    </row>
    <row r="63" spans="6:9" ht="12">
      <c r="F63" s="1"/>
      <c r="G63" s="1"/>
      <c r="H63" s="1"/>
      <c r="I63" s="1"/>
    </row>
    <row r="64" spans="6:9" ht="12">
      <c r="F64" s="1"/>
      <c r="G64" s="1"/>
      <c r="H64" s="1"/>
      <c r="I64" s="1"/>
    </row>
    <row r="65" spans="6:9" ht="12">
      <c r="F65" s="1"/>
      <c r="G65" s="1"/>
      <c r="H65" s="1"/>
      <c r="I65" s="1"/>
    </row>
    <row r="66" spans="6:9" ht="12">
      <c r="F66" s="1"/>
      <c r="G66" s="1"/>
      <c r="H66" s="1"/>
      <c r="I66" s="1"/>
    </row>
    <row r="67" spans="6:9" ht="12">
      <c r="F67" s="1"/>
      <c r="G67" s="1"/>
      <c r="H67" s="1"/>
      <c r="I67" s="1"/>
    </row>
    <row r="68" spans="6:9" ht="12">
      <c r="F68" s="1"/>
      <c r="G68" s="1"/>
      <c r="H68" s="1"/>
      <c r="I68" s="1"/>
    </row>
    <row r="69" spans="6:9" ht="12">
      <c r="F69" s="1"/>
      <c r="G69" s="1"/>
      <c r="H69" s="1"/>
      <c r="I69" s="1"/>
    </row>
    <row r="70" spans="6:9" ht="12">
      <c r="F70" s="1"/>
      <c r="G70" s="1"/>
      <c r="H70" s="1"/>
      <c r="I70" s="1"/>
    </row>
    <row r="71" spans="6:9" ht="12">
      <c r="F71" s="1"/>
      <c r="G71" s="1"/>
      <c r="H71" s="1"/>
      <c r="I71" s="1"/>
    </row>
    <row r="72" spans="6:9" ht="12">
      <c r="F72" s="1"/>
      <c r="G72" s="1"/>
      <c r="H72" s="1"/>
      <c r="I72" s="1"/>
    </row>
    <row r="73" spans="6:9" ht="12">
      <c r="F73" s="1"/>
      <c r="G73" s="1"/>
      <c r="H73" s="1"/>
      <c r="I73" s="1"/>
    </row>
    <row r="74" spans="6:9" ht="12">
      <c r="F74" s="1"/>
      <c r="G74" s="1"/>
      <c r="H74" s="1"/>
      <c r="I74" s="1"/>
    </row>
    <row r="75" spans="6:9" ht="12">
      <c r="F75" s="1"/>
      <c r="G75" s="1"/>
      <c r="H75" s="1"/>
      <c r="I75" s="1"/>
    </row>
    <row r="76" spans="6:9" ht="12">
      <c r="F76" s="1"/>
      <c r="G76" s="1"/>
      <c r="H76" s="1"/>
      <c r="I76" s="1"/>
    </row>
    <row r="77" spans="6:9" ht="12">
      <c r="F77" s="1"/>
      <c r="G77" s="1"/>
      <c r="H77" s="1"/>
      <c r="I77" s="1"/>
    </row>
    <row r="78" spans="6:9" ht="12">
      <c r="F78" s="1"/>
      <c r="G78" s="1"/>
      <c r="H78" s="1"/>
      <c r="I78" s="1"/>
    </row>
    <row r="79" spans="6:9" ht="12">
      <c r="F79" s="1"/>
      <c r="G79" s="1"/>
      <c r="H79" s="1"/>
      <c r="I79" s="1"/>
    </row>
    <row r="80" spans="6:9" ht="12">
      <c r="F80" s="1"/>
      <c r="G80" s="1"/>
      <c r="H80" s="1"/>
      <c r="I80" s="1"/>
    </row>
    <row r="81" spans="6:9" ht="12">
      <c r="F81" s="1"/>
      <c r="G81" s="1"/>
      <c r="H81" s="1"/>
      <c r="I81" s="1"/>
    </row>
    <row r="82" spans="6:9" ht="12">
      <c r="F82" s="1"/>
      <c r="G82" s="1"/>
      <c r="H82" s="1"/>
      <c r="I82" s="1"/>
    </row>
    <row r="83" spans="6:9" ht="12">
      <c r="F83" s="1"/>
      <c r="G83" s="1"/>
      <c r="H83" s="1"/>
      <c r="I83" s="1"/>
    </row>
    <row r="84" spans="6:9" ht="12">
      <c r="F84" s="1"/>
      <c r="G84" s="1"/>
      <c r="H84" s="1"/>
      <c r="I84" s="1"/>
    </row>
    <row r="85" spans="6:9" ht="12">
      <c r="F85" s="1"/>
      <c r="G85" s="1"/>
      <c r="H85" s="1"/>
      <c r="I85" s="1"/>
    </row>
  </sheetData>
  <sheetProtection/>
  <mergeCells count="4">
    <mergeCell ref="B3:D3"/>
    <mergeCell ref="B5:D5"/>
    <mergeCell ref="B6:D6"/>
    <mergeCell ref="B51:F51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B1:N35"/>
  <sheetViews>
    <sheetView zoomScalePageLayoutView="0" workbookViewId="0" topLeftCell="A1">
      <selection activeCell="L42" sqref="L42"/>
    </sheetView>
  </sheetViews>
  <sheetFormatPr defaultColWidth="9.00390625" defaultRowHeight="13.5"/>
  <cols>
    <col min="1" max="1" width="2.625" style="1" customWidth="1"/>
    <col min="2" max="3" width="1.875" style="1" customWidth="1"/>
    <col min="4" max="4" width="8.625" style="1" customWidth="1"/>
    <col min="5" max="9" width="7.75390625" style="1" customWidth="1"/>
    <col min="10" max="16384" width="9.00390625" style="1" customWidth="1"/>
  </cols>
  <sheetData>
    <row r="1" ht="14.25">
      <c r="B1" s="2" t="s">
        <v>521</v>
      </c>
    </row>
    <row r="2" spans="5:10" ht="12">
      <c r="E2" s="48"/>
      <c r="F2" s="48"/>
      <c r="G2" s="48"/>
      <c r="H2" s="48"/>
      <c r="I2" s="48"/>
      <c r="J2" s="309"/>
    </row>
    <row r="3" spans="2:9" ht="12" customHeight="1">
      <c r="B3" s="388" t="s">
        <v>392</v>
      </c>
      <c r="C3" s="389"/>
      <c r="D3" s="390"/>
      <c r="E3" s="368" t="s">
        <v>38</v>
      </c>
      <c r="F3" s="368" t="s">
        <v>522</v>
      </c>
      <c r="G3" s="368" t="s">
        <v>523</v>
      </c>
      <c r="H3" s="361" t="s">
        <v>524</v>
      </c>
      <c r="I3" s="368" t="s">
        <v>525</v>
      </c>
    </row>
    <row r="4" spans="2:9" ht="12">
      <c r="B4" s="394"/>
      <c r="C4" s="395"/>
      <c r="D4" s="396"/>
      <c r="E4" s="369"/>
      <c r="F4" s="369"/>
      <c r="G4" s="369"/>
      <c r="H4" s="510"/>
      <c r="I4" s="369"/>
    </row>
    <row r="5" spans="2:9" ht="12" customHeight="1">
      <c r="B5" s="354" t="s">
        <v>526</v>
      </c>
      <c r="C5" s="348"/>
      <c r="D5" s="340"/>
      <c r="E5" s="160">
        <v>2675</v>
      </c>
      <c r="F5" s="160">
        <v>1253</v>
      </c>
      <c r="G5" s="160">
        <v>1202</v>
      </c>
      <c r="H5" s="160">
        <v>51</v>
      </c>
      <c r="I5" s="160">
        <v>169</v>
      </c>
    </row>
    <row r="6" spans="2:14" ht="12" customHeight="1">
      <c r="B6" s="342" t="s">
        <v>527</v>
      </c>
      <c r="C6" s="343"/>
      <c r="D6" s="344"/>
      <c r="E6" s="161">
        <v>2673</v>
      </c>
      <c r="F6" s="161">
        <v>1253</v>
      </c>
      <c r="G6" s="161">
        <v>1203</v>
      </c>
      <c r="H6" s="161">
        <v>51</v>
      </c>
      <c r="I6" s="161">
        <v>166</v>
      </c>
      <c r="J6" s="48"/>
      <c r="K6" s="48"/>
      <c r="L6" s="48"/>
      <c r="M6" s="48"/>
      <c r="N6" s="48"/>
    </row>
    <row r="7" spans="2:14" ht="12" customHeight="1">
      <c r="B7" s="66"/>
      <c r="C7" s="343" t="s">
        <v>406</v>
      </c>
      <c r="D7" s="344"/>
      <c r="E7" s="161">
        <v>2046</v>
      </c>
      <c r="F7" s="161">
        <v>944</v>
      </c>
      <c r="G7" s="161">
        <v>930</v>
      </c>
      <c r="H7" s="161">
        <v>47</v>
      </c>
      <c r="I7" s="161">
        <v>125</v>
      </c>
      <c r="J7" s="48"/>
      <c r="K7" s="48"/>
      <c r="L7" s="48"/>
      <c r="M7" s="48"/>
      <c r="N7" s="48"/>
    </row>
    <row r="8" spans="2:10" ht="12" customHeight="1">
      <c r="B8" s="3"/>
      <c r="C8" s="37"/>
      <c r="D8" s="30" t="s">
        <v>47</v>
      </c>
      <c r="E8" s="160">
        <v>314</v>
      </c>
      <c r="F8" s="310">
        <v>165</v>
      </c>
      <c r="G8" s="310">
        <v>116</v>
      </c>
      <c r="H8" s="310">
        <v>10</v>
      </c>
      <c r="I8" s="310">
        <v>23</v>
      </c>
      <c r="J8" s="48"/>
    </row>
    <row r="9" spans="2:10" ht="12" customHeight="1">
      <c r="B9" s="3"/>
      <c r="C9" s="37"/>
      <c r="D9" s="30" t="s">
        <v>48</v>
      </c>
      <c r="E9" s="160">
        <v>432</v>
      </c>
      <c r="F9" s="310">
        <v>203</v>
      </c>
      <c r="G9" s="310">
        <v>193</v>
      </c>
      <c r="H9" s="310">
        <v>6</v>
      </c>
      <c r="I9" s="310">
        <v>30</v>
      </c>
      <c r="J9" s="48"/>
    </row>
    <row r="10" spans="2:10" ht="12" customHeight="1">
      <c r="B10" s="3"/>
      <c r="C10" s="37"/>
      <c r="D10" s="30" t="s">
        <v>49</v>
      </c>
      <c r="E10" s="160">
        <v>151</v>
      </c>
      <c r="F10" s="310">
        <v>60</v>
      </c>
      <c r="G10" s="310">
        <v>76</v>
      </c>
      <c r="H10" s="310">
        <v>6</v>
      </c>
      <c r="I10" s="310">
        <v>9</v>
      </c>
      <c r="J10" s="48"/>
    </row>
    <row r="11" spans="2:10" ht="12" customHeight="1">
      <c r="B11" s="3"/>
      <c r="C11" s="37"/>
      <c r="D11" s="30" t="s">
        <v>50</v>
      </c>
      <c r="E11" s="160">
        <v>154</v>
      </c>
      <c r="F11" s="310">
        <v>66</v>
      </c>
      <c r="G11" s="310">
        <v>71</v>
      </c>
      <c r="H11" s="310">
        <v>6</v>
      </c>
      <c r="I11" s="310">
        <v>11</v>
      </c>
      <c r="J11" s="48"/>
    </row>
    <row r="12" spans="2:10" ht="12" customHeight="1">
      <c r="B12" s="3"/>
      <c r="C12" s="37"/>
      <c r="D12" s="30" t="s">
        <v>51</v>
      </c>
      <c r="E12" s="160">
        <v>270</v>
      </c>
      <c r="F12" s="310">
        <v>122</v>
      </c>
      <c r="G12" s="310">
        <v>125</v>
      </c>
      <c r="H12" s="310">
        <v>5</v>
      </c>
      <c r="I12" s="310">
        <v>18</v>
      </c>
      <c r="J12" s="48"/>
    </row>
    <row r="13" spans="2:10" ht="12" customHeight="1">
      <c r="B13" s="3"/>
      <c r="C13" s="37"/>
      <c r="D13" s="30" t="s">
        <v>52</v>
      </c>
      <c r="E13" s="160">
        <v>112</v>
      </c>
      <c r="F13" s="310">
        <v>46</v>
      </c>
      <c r="G13" s="310">
        <v>56</v>
      </c>
      <c r="H13" s="310">
        <v>3</v>
      </c>
      <c r="I13" s="310">
        <v>7</v>
      </c>
      <c r="J13" s="48"/>
    </row>
    <row r="14" spans="2:10" ht="12" customHeight="1">
      <c r="B14" s="3"/>
      <c r="C14" s="37"/>
      <c r="D14" s="30" t="s">
        <v>53</v>
      </c>
      <c r="E14" s="160">
        <v>90</v>
      </c>
      <c r="F14" s="310">
        <v>40</v>
      </c>
      <c r="G14" s="310">
        <v>42</v>
      </c>
      <c r="H14" s="310">
        <v>1</v>
      </c>
      <c r="I14" s="310">
        <v>7</v>
      </c>
      <c r="J14" s="48"/>
    </row>
    <row r="15" spans="2:10" ht="12" customHeight="1">
      <c r="B15" s="3"/>
      <c r="C15" s="37"/>
      <c r="D15" s="30" t="s">
        <v>54</v>
      </c>
      <c r="E15" s="160">
        <v>119</v>
      </c>
      <c r="F15" s="310">
        <v>62</v>
      </c>
      <c r="G15" s="310">
        <v>45</v>
      </c>
      <c r="H15" s="310">
        <v>4</v>
      </c>
      <c r="I15" s="310">
        <v>8</v>
      </c>
      <c r="J15" s="48"/>
    </row>
    <row r="16" spans="2:10" ht="12" customHeight="1">
      <c r="B16" s="3"/>
      <c r="C16" s="37"/>
      <c r="D16" s="30" t="s">
        <v>55</v>
      </c>
      <c r="E16" s="160">
        <v>132</v>
      </c>
      <c r="F16" s="310">
        <v>58</v>
      </c>
      <c r="G16" s="310">
        <v>67</v>
      </c>
      <c r="H16" s="310">
        <v>1</v>
      </c>
      <c r="I16" s="310">
        <v>6</v>
      </c>
      <c r="J16" s="48"/>
    </row>
    <row r="17" spans="2:10" ht="12" customHeight="1">
      <c r="B17" s="3"/>
      <c r="C17" s="37"/>
      <c r="D17" s="30" t="s">
        <v>56</v>
      </c>
      <c r="E17" s="160">
        <v>80</v>
      </c>
      <c r="F17" s="310">
        <v>39</v>
      </c>
      <c r="G17" s="310">
        <v>38</v>
      </c>
      <c r="H17" s="310">
        <v>1</v>
      </c>
      <c r="I17" s="310">
        <v>2</v>
      </c>
      <c r="J17" s="48"/>
    </row>
    <row r="18" spans="2:10" ht="12" customHeight="1">
      <c r="B18" s="3"/>
      <c r="C18" s="37"/>
      <c r="D18" s="30" t="s">
        <v>57</v>
      </c>
      <c r="E18" s="160">
        <v>124</v>
      </c>
      <c r="F18" s="310">
        <v>47</v>
      </c>
      <c r="G18" s="310">
        <v>71</v>
      </c>
      <c r="H18" s="310">
        <v>3</v>
      </c>
      <c r="I18" s="310">
        <v>3</v>
      </c>
      <c r="J18" s="48"/>
    </row>
    <row r="19" spans="2:10" ht="12" customHeight="1">
      <c r="B19" s="3"/>
      <c r="C19" s="37"/>
      <c r="D19" s="30" t="s">
        <v>58</v>
      </c>
      <c r="E19" s="160">
        <v>68</v>
      </c>
      <c r="F19" s="310">
        <v>36</v>
      </c>
      <c r="G19" s="310">
        <v>30</v>
      </c>
      <c r="H19" s="310">
        <v>1</v>
      </c>
      <c r="I19" s="310">
        <v>1</v>
      </c>
      <c r="J19" s="48"/>
    </row>
    <row r="20" spans="2:14" ht="12" customHeight="1">
      <c r="B20" s="66"/>
      <c r="C20" s="343" t="s">
        <v>528</v>
      </c>
      <c r="D20" s="344"/>
      <c r="E20" s="161">
        <v>627</v>
      </c>
      <c r="F20" s="161">
        <v>309</v>
      </c>
      <c r="G20" s="161">
        <v>273</v>
      </c>
      <c r="H20" s="161">
        <v>4</v>
      </c>
      <c r="I20" s="161">
        <v>41</v>
      </c>
      <c r="J20" s="48"/>
      <c r="K20" s="48"/>
      <c r="L20" s="48"/>
      <c r="M20" s="48"/>
      <c r="N20" s="48"/>
    </row>
    <row r="21" spans="2:10" ht="12" customHeight="1">
      <c r="B21" s="3"/>
      <c r="C21" s="37"/>
      <c r="D21" s="30" t="s">
        <v>61</v>
      </c>
      <c r="E21" s="160">
        <v>35</v>
      </c>
      <c r="F21" s="310">
        <v>17</v>
      </c>
      <c r="G21" s="311">
        <v>16</v>
      </c>
      <c r="H21" s="312" t="s">
        <v>322</v>
      </c>
      <c r="I21" s="311">
        <v>2</v>
      </c>
      <c r="J21" s="48"/>
    </row>
    <row r="22" spans="2:10" ht="12" customHeight="1">
      <c r="B22" s="3"/>
      <c r="C22" s="37"/>
      <c r="D22" s="30" t="s">
        <v>62</v>
      </c>
      <c r="E22" s="160">
        <v>49</v>
      </c>
      <c r="F22" s="310">
        <v>25</v>
      </c>
      <c r="G22" s="311">
        <v>21</v>
      </c>
      <c r="H22" s="312" t="s">
        <v>322</v>
      </c>
      <c r="I22" s="311">
        <v>3</v>
      </c>
      <c r="J22" s="48"/>
    </row>
    <row r="23" spans="2:10" ht="12" customHeight="1">
      <c r="B23" s="3"/>
      <c r="C23" s="37"/>
      <c r="D23" s="30" t="s">
        <v>63</v>
      </c>
      <c r="E23" s="160">
        <v>99</v>
      </c>
      <c r="F23" s="310">
        <v>38</v>
      </c>
      <c r="G23" s="311">
        <v>55</v>
      </c>
      <c r="H23" s="312" t="s">
        <v>322</v>
      </c>
      <c r="I23" s="311">
        <v>6</v>
      </c>
      <c r="J23" s="48"/>
    </row>
    <row r="24" spans="2:10" ht="12" customHeight="1">
      <c r="B24" s="3"/>
      <c r="C24" s="37"/>
      <c r="D24" s="30" t="s">
        <v>64</v>
      </c>
      <c r="E24" s="160">
        <v>128</v>
      </c>
      <c r="F24" s="1">
        <v>76</v>
      </c>
      <c r="G24" s="310">
        <v>37</v>
      </c>
      <c r="H24" s="311">
        <v>1</v>
      </c>
      <c r="I24" s="311">
        <v>14</v>
      </c>
      <c r="J24" s="48"/>
    </row>
    <row r="25" spans="2:10" ht="12" customHeight="1">
      <c r="B25" s="3"/>
      <c r="C25" s="37"/>
      <c r="D25" s="30" t="s">
        <v>65</v>
      </c>
      <c r="E25" s="160">
        <v>120</v>
      </c>
      <c r="F25" s="310">
        <v>56</v>
      </c>
      <c r="G25" s="311">
        <v>50</v>
      </c>
      <c r="H25" s="311">
        <v>1</v>
      </c>
      <c r="I25" s="311">
        <v>13</v>
      </c>
      <c r="J25" s="48"/>
    </row>
    <row r="26" spans="2:10" ht="12" customHeight="1">
      <c r="B26" s="3"/>
      <c r="C26" s="37"/>
      <c r="D26" s="30" t="s">
        <v>67</v>
      </c>
      <c r="E26" s="160">
        <v>37</v>
      </c>
      <c r="F26" s="310">
        <v>17</v>
      </c>
      <c r="G26" s="311">
        <v>20</v>
      </c>
      <c r="H26" s="312" t="s">
        <v>322</v>
      </c>
      <c r="I26" s="312" t="s">
        <v>322</v>
      </c>
      <c r="J26" s="48"/>
    </row>
    <row r="27" spans="2:10" ht="12" customHeight="1">
      <c r="B27" s="3"/>
      <c r="C27" s="37"/>
      <c r="D27" s="30" t="s">
        <v>68</v>
      </c>
      <c r="E27" s="160">
        <v>159</v>
      </c>
      <c r="F27" s="310">
        <v>80</v>
      </c>
      <c r="G27" s="310">
        <v>74</v>
      </c>
      <c r="H27" s="310">
        <v>2</v>
      </c>
      <c r="I27" s="310">
        <v>3</v>
      </c>
      <c r="J27" s="48"/>
    </row>
    <row r="28" spans="5:9" ht="12">
      <c r="E28" s="48"/>
      <c r="F28" s="48"/>
      <c r="G28" s="48"/>
      <c r="H28" s="48"/>
      <c r="I28" s="48"/>
    </row>
    <row r="29" ht="12">
      <c r="B29" s="18" t="s">
        <v>529</v>
      </c>
    </row>
    <row r="30" spans="2:11" ht="12">
      <c r="B30" s="508"/>
      <c r="C30" s="509"/>
      <c r="D30" s="509"/>
      <c r="E30" s="509"/>
      <c r="F30" s="509"/>
      <c r="G30" s="509"/>
      <c r="H30" s="509"/>
      <c r="I30" s="509"/>
      <c r="J30" s="509"/>
      <c r="K30" s="509"/>
    </row>
    <row r="31" spans="2:11" ht="12">
      <c r="B31" s="508"/>
      <c r="C31" s="508"/>
      <c r="D31" s="508"/>
      <c r="E31" s="508"/>
      <c r="F31" s="508"/>
      <c r="G31" s="508"/>
      <c r="H31" s="508"/>
      <c r="I31" s="508"/>
      <c r="J31" s="508"/>
      <c r="K31" s="508"/>
    </row>
    <row r="32" spans="5:9" ht="12">
      <c r="E32" s="48"/>
      <c r="F32" s="48"/>
      <c r="G32" s="48"/>
      <c r="H32" s="48"/>
      <c r="I32" s="48"/>
    </row>
    <row r="33" spans="5:9" ht="12">
      <c r="E33" s="48"/>
      <c r="F33" s="48"/>
      <c r="G33" s="48"/>
      <c r="H33" s="48"/>
      <c r="I33" s="48"/>
    </row>
    <row r="34" spans="5:9" ht="12">
      <c r="E34" s="48"/>
      <c r="F34" s="48"/>
      <c r="G34" s="48"/>
      <c r="H34" s="48"/>
      <c r="I34" s="48"/>
    </row>
    <row r="35" spans="5:9" ht="12">
      <c r="E35" s="48"/>
      <c r="F35" s="48"/>
      <c r="G35" s="48"/>
      <c r="H35" s="48"/>
      <c r="I35" s="48"/>
    </row>
  </sheetData>
  <sheetProtection/>
  <mergeCells count="12">
    <mergeCell ref="B3:D4"/>
    <mergeCell ref="E3:E4"/>
    <mergeCell ref="F3:F4"/>
    <mergeCell ref="G3:G4"/>
    <mergeCell ref="H3:H4"/>
    <mergeCell ref="I3:I4"/>
    <mergeCell ref="B5:D5"/>
    <mergeCell ref="B6:D6"/>
    <mergeCell ref="C7:D7"/>
    <mergeCell ref="C20:D20"/>
    <mergeCell ref="B30:K30"/>
    <mergeCell ref="B31:K31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B1:I32"/>
  <sheetViews>
    <sheetView zoomScalePageLayoutView="0" workbookViewId="0" topLeftCell="A1">
      <selection activeCell="J42" sqref="J42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8.00390625" style="1" customWidth="1"/>
    <col min="4" max="6" width="8.375" style="1" customWidth="1"/>
    <col min="7" max="7" width="7.75390625" style="1" customWidth="1"/>
    <col min="8" max="10" width="5.25390625" style="1" customWidth="1"/>
    <col min="11" max="11" width="17.25390625" style="1" customWidth="1"/>
    <col min="12" max="12" width="3.625" style="1" customWidth="1"/>
    <col min="13" max="16384" width="9.00390625" style="1" customWidth="1"/>
  </cols>
  <sheetData>
    <row r="1" ht="14.25">
      <c r="B1" s="2" t="s">
        <v>530</v>
      </c>
    </row>
    <row r="2" spans="4:6" ht="12">
      <c r="D2" s="48"/>
      <c r="E2" s="48"/>
      <c r="F2" s="48"/>
    </row>
    <row r="3" spans="2:6" ht="12">
      <c r="B3" s="388" t="s">
        <v>392</v>
      </c>
      <c r="C3" s="390"/>
      <c r="D3" s="416" t="s">
        <v>531</v>
      </c>
      <c r="E3" s="368" t="s">
        <v>532</v>
      </c>
      <c r="F3" s="368" t="s">
        <v>533</v>
      </c>
    </row>
    <row r="4" spans="2:6" ht="12">
      <c r="B4" s="391"/>
      <c r="C4" s="393"/>
      <c r="D4" s="511"/>
      <c r="E4" s="397"/>
      <c r="F4" s="397"/>
    </row>
    <row r="5" spans="2:6" ht="12">
      <c r="B5" s="394"/>
      <c r="C5" s="396"/>
      <c r="D5" s="512"/>
      <c r="E5" s="369"/>
      <c r="F5" s="369"/>
    </row>
    <row r="6" spans="2:6" ht="12" customHeight="1">
      <c r="B6" s="342" t="s">
        <v>534</v>
      </c>
      <c r="C6" s="344"/>
      <c r="D6" s="161">
        <v>31</v>
      </c>
      <c r="E6" s="161">
        <v>207</v>
      </c>
      <c r="F6" s="161">
        <v>14</v>
      </c>
    </row>
    <row r="7" spans="2:9" ht="12" customHeight="1">
      <c r="B7" s="3"/>
      <c r="C7" s="30" t="s">
        <v>47</v>
      </c>
      <c r="D7" s="160">
        <v>1</v>
      </c>
      <c r="E7" s="160">
        <v>16</v>
      </c>
      <c r="F7" s="160">
        <v>1</v>
      </c>
      <c r="I7" s="313"/>
    </row>
    <row r="8" spans="2:9" ht="12" customHeight="1">
      <c r="B8" s="3"/>
      <c r="C8" s="30" t="s">
        <v>48</v>
      </c>
      <c r="D8" s="160">
        <v>1</v>
      </c>
      <c r="E8" s="160">
        <v>44</v>
      </c>
      <c r="F8" s="160" t="s">
        <v>322</v>
      </c>
      <c r="I8" s="313"/>
    </row>
    <row r="9" spans="2:9" ht="12" customHeight="1">
      <c r="B9" s="3"/>
      <c r="C9" s="30" t="s">
        <v>49</v>
      </c>
      <c r="D9" s="160">
        <v>1</v>
      </c>
      <c r="E9" s="160">
        <v>16</v>
      </c>
      <c r="F9" s="160">
        <v>1</v>
      </c>
      <c r="I9" s="313"/>
    </row>
    <row r="10" spans="2:9" ht="12" customHeight="1">
      <c r="B10" s="3"/>
      <c r="C10" s="30" t="s">
        <v>50</v>
      </c>
      <c r="D10" s="160">
        <v>1</v>
      </c>
      <c r="E10" s="160">
        <v>15</v>
      </c>
      <c r="F10" s="160" t="s">
        <v>322</v>
      </c>
      <c r="I10" s="313"/>
    </row>
    <row r="11" spans="2:9" ht="12" customHeight="1">
      <c r="B11" s="3"/>
      <c r="C11" s="30" t="s">
        <v>51</v>
      </c>
      <c r="D11" s="160">
        <v>1</v>
      </c>
      <c r="E11" s="160">
        <v>14</v>
      </c>
      <c r="F11" s="160" t="s">
        <v>322</v>
      </c>
      <c r="I11" s="313"/>
    </row>
    <row r="12" spans="2:9" ht="12" customHeight="1">
      <c r="B12" s="3"/>
      <c r="C12" s="30" t="s">
        <v>52</v>
      </c>
      <c r="D12" s="160">
        <v>1</v>
      </c>
      <c r="E12" s="160">
        <v>7</v>
      </c>
      <c r="F12" s="160" t="s">
        <v>322</v>
      </c>
      <c r="I12" s="313"/>
    </row>
    <row r="13" spans="2:6" ht="12" customHeight="1">
      <c r="B13" s="3"/>
      <c r="C13" s="30" t="s">
        <v>53</v>
      </c>
      <c r="D13" s="160">
        <v>1</v>
      </c>
      <c r="E13" s="160">
        <v>11</v>
      </c>
      <c r="F13" s="160" t="s">
        <v>322</v>
      </c>
    </row>
    <row r="14" spans="2:6" ht="12" customHeight="1">
      <c r="B14" s="3"/>
      <c r="C14" s="30" t="s">
        <v>54</v>
      </c>
      <c r="D14" s="160">
        <v>1</v>
      </c>
      <c r="E14" s="160">
        <v>12</v>
      </c>
      <c r="F14" s="160" t="s">
        <v>322</v>
      </c>
    </row>
    <row r="15" spans="2:6" ht="12" customHeight="1">
      <c r="B15" s="3"/>
      <c r="C15" s="30" t="s">
        <v>55</v>
      </c>
      <c r="D15" s="160">
        <v>1</v>
      </c>
      <c r="E15" s="160">
        <v>8</v>
      </c>
      <c r="F15" s="160" t="s">
        <v>322</v>
      </c>
    </row>
    <row r="16" spans="2:6" ht="12" customHeight="1">
      <c r="B16" s="3"/>
      <c r="C16" s="30" t="s">
        <v>56</v>
      </c>
      <c r="D16" s="160">
        <v>1</v>
      </c>
      <c r="E16" s="160">
        <v>12</v>
      </c>
      <c r="F16" s="160" t="s">
        <v>322</v>
      </c>
    </row>
    <row r="17" spans="2:6" ht="12" customHeight="1">
      <c r="B17" s="3"/>
      <c r="C17" s="30" t="s">
        <v>57</v>
      </c>
      <c r="D17" s="160">
        <v>1</v>
      </c>
      <c r="E17" s="160">
        <v>11</v>
      </c>
      <c r="F17" s="160" t="s">
        <v>322</v>
      </c>
    </row>
    <row r="18" spans="2:6" ht="12" customHeight="1">
      <c r="B18" s="3"/>
      <c r="C18" s="30" t="s">
        <v>58</v>
      </c>
      <c r="D18" s="160">
        <v>1</v>
      </c>
      <c r="E18" s="160">
        <v>3</v>
      </c>
      <c r="F18" s="160" t="s">
        <v>322</v>
      </c>
    </row>
    <row r="19" spans="2:6" ht="12" customHeight="1">
      <c r="B19" s="3"/>
      <c r="C19" s="30" t="s">
        <v>61</v>
      </c>
      <c r="D19" s="160">
        <v>2</v>
      </c>
      <c r="E19" s="160">
        <v>2</v>
      </c>
      <c r="F19" s="160" t="s">
        <v>322</v>
      </c>
    </row>
    <row r="20" spans="2:6" ht="12" customHeight="1">
      <c r="B20" s="3"/>
      <c r="C20" s="30" t="s">
        <v>62</v>
      </c>
      <c r="D20" s="160" t="s">
        <v>322</v>
      </c>
      <c r="E20" s="160" t="s">
        <v>322</v>
      </c>
      <c r="F20" s="160" t="s">
        <v>322</v>
      </c>
    </row>
    <row r="21" spans="2:6" ht="12" customHeight="1">
      <c r="B21" s="3"/>
      <c r="C21" s="30" t="s">
        <v>63</v>
      </c>
      <c r="D21" s="160">
        <v>3</v>
      </c>
      <c r="E21" s="160">
        <v>3</v>
      </c>
      <c r="F21" s="160">
        <v>1</v>
      </c>
    </row>
    <row r="22" spans="2:6" ht="12" customHeight="1">
      <c r="B22" s="3"/>
      <c r="C22" s="30" t="s">
        <v>64</v>
      </c>
      <c r="D22" s="160">
        <v>6</v>
      </c>
      <c r="E22" s="160">
        <v>20</v>
      </c>
      <c r="F22" s="160">
        <v>5</v>
      </c>
    </row>
    <row r="23" spans="2:6" ht="12" customHeight="1">
      <c r="B23" s="3"/>
      <c r="C23" s="30" t="s">
        <v>65</v>
      </c>
      <c r="D23" s="160">
        <v>3</v>
      </c>
      <c r="E23" s="160">
        <v>5</v>
      </c>
      <c r="F23" s="160">
        <v>2</v>
      </c>
    </row>
    <row r="24" spans="2:8" ht="12" customHeight="1">
      <c r="B24" s="3"/>
      <c r="C24" s="30" t="s">
        <v>535</v>
      </c>
      <c r="D24" s="160">
        <v>1</v>
      </c>
      <c r="E24" s="160">
        <v>1</v>
      </c>
      <c r="F24" s="160">
        <v>3</v>
      </c>
      <c r="H24" s="314"/>
    </row>
    <row r="25" spans="2:6" ht="12" customHeight="1">
      <c r="B25" s="3"/>
      <c r="C25" s="30" t="s">
        <v>68</v>
      </c>
      <c r="D25" s="160">
        <v>4</v>
      </c>
      <c r="E25" s="160">
        <v>7</v>
      </c>
      <c r="F25" s="160">
        <v>1</v>
      </c>
    </row>
    <row r="26" spans="4:6" ht="12">
      <c r="D26" s="48"/>
      <c r="E26" s="48"/>
      <c r="F26" s="48"/>
    </row>
    <row r="27" ht="12">
      <c r="B27" s="18" t="s">
        <v>536</v>
      </c>
    </row>
    <row r="30" spans="3:6" ht="12">
      <c r="C30" s="225"/>
      <c r="D30" s="315"/>
      <c r="E30" s="315"/>
      <c r="F30" s="315"/>
    </row>
    <row r="31" spans="4:6" ht="12">
      <c r="D31" s="48"/>
      <c r="E31" s="48"/>
      <c r="F31" s="48"/>
    </row>
    <row r="32" spans="4:6" ht="12">
      <c r="D32" s="48"/>
      <c r="E32" s="48"/>
      <c r="F32" s="48"/>
    </row>
  </sheetData>
  <sheetProtection/>
  <mergeCells count="5">
    <mergeCell ref="B3:C5"/>
    <mergeCell ref="D3:D5"/>
    <mergeCell ref="E3:E5"/>
    <mergeCell ref="F3:F5"/>
    <mergeCell ref="B6:C6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B1:T44"/>
  <sheetViews>
    <sheetView zoomScalePageLayoutView="0" workbookViewId="0" topLeftCell="A1">
      <selection activeCell="P43" sqref="P43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12.50390625" style="1" customWidth="1"/>
    <col min="4" max="4" width="6.125" style="1" customWidth="1"/>
    <col min="5" max="5" width="6.375" style="1" customWidth="1"/>
    <col min="6" max="6" width="6.125" style="1" customWidth="1"/>
    <col min="7" max="7" width="6.25390625" style="1" customWidth="1"/>
    <col min="8" max="9" width="6.00390625" style="1" customWidth="1"/>
    <col min="10" max="10" width="6.125" style="1" customWidth="1"/>
    <col min="11" max="11" width="6.25390625" style="1" customWidth="1"/>
    <col min="12" max="12" width="8.00390625" style="1" customWidth="1"/>
    <col min="13" max="14" width="9.75390625" style="1" customWidth="1"/>
    <col min="15" max="15" width="6.375" style="1" bestFit="1" customWidth="1"/>
    <col min="16" max="16" width="6.375" style="1" customWidth="1"/>
    <col min="17" max="20" width="6.50390625" style="1" customWidth="1"/>
    <col min="21" max="16384" width="9.00390625" style="1" customWidth="1"/>
  </cols>
  <sheetData>
    <row r="1" ht="14.25">
      <c r="B1" s="2" t="s">
        <v>537</v>
      </c>
    </row>
    <row r="3" spans="2:18" ht="12">
      <c r="B3" s="388" t="s">
        <v>392</v>
      </c>
      <c r="C3" s="390"/>
      <c r="D3" s="361" t="s">
        <v>538</v>
      </c>
      <c r="E3" s="361" t="s">
        <v>539</v>
      </c>
      <c r="F3" s="361" t="s">
        <v>540</v>
      </c>
      <c r="G3" s="361" t="s">
        <v>541</v>
      </c>
      <c r="H3" s="368" t="s">
        <v>542</v>
      </c>
      <c r="I3" s="361" t="s">
        <v>543</v>
      </c>
      <c r="J3" s="361" t="s">
        <v>544</v>
      </c>
      <c r="K3" s="381" t="s">
        <v>545</v>
      </c>
      <c r="L3" s="382"/>
      <c r="M3" s="382"/>
      <c r="N3" s="382"/>
      <c r="O3" s="382"/>
      <c r="P3" s="382"/>
      <c r="Q3" s="382"/>
      <c r="R3" s="383"/>
    </row>
    <row r="4" spans="2:18" ht="12">
      <c r="B4" s="391"/>
      <c r="C4" s="393"/>
      <c r="D4" s="516"/>
      <c r="E4" s="516"/>
      <c r="F4" s="516"/>
      <c r="G4" s="516"/>
      <c r="H4" s="397"/>
      <c r="I4" s="516"/>
      <c r="J4" s="516"/>
      <c r="K4" s="361" t="s">
        <v>546</v>
      </c>
      <c r="L4" s="361" t="s">
        <v>547</v>
      </c>
      <c r="M4" s="361" t="s">
        <v>548</v>
      </c>
      <c r="N4" s="361" t="s">
        <v>549</v>
      </c>
      <c r="O4" s="368" t="s">
        <v>542</v>
      </c>
      <c r="P4" s="368" t="s">
        <v>543</v>
      </c>
      <c r="Q4" s="361" t="s">
        <v>550</v>
      </c>
      <c r="R4" s="361" t="s">
        <v>551</v>
      </c>
    </row>
    <row r="5" spans="2:18" ht="12">
      <c r="B5" s="394"/>
      <c r="C5" s="396"/>
      <c r="D5" s="510"/>
      <c r="E5" s="510"/>
      <c r="F5" s="510"/>
      <c r="G5" s="510"/>
      <c r="H5" s="369"/>
      <c r="I5" s="510"/>
      <c r="J5" s="510"/>
      <c r="K5" s="510"/>
      <c r="L5" s="510"/>
      <c r="M5" s="510"/>
      <c r="N5" s="510"/>
      <c r="O5" s="369"/>
      <c r="P5" s="517"/>
      <c r="Q5" s="510"/>
      <c r="R5" s="510"/>
    </row>
    <row r="6" spans="2:18" ht="12">
      <c r="B6" s="7"/>
      <c r="C6" s="9"/>
      <c r="D6" s="316" t="s">
        <v>552</v>
      </c>
      <c r="E6" s="316" t="s">
        <v>552</v>
      </c>
      <c r="F6" s="316" t="s">
        <v>552</v>
      </c>
      <c r="G6" s="316" t="s">
        <v>552</v>
      </c>
      <c r="H6" s="316" t="s">
        <v>552</v>
      </c>
      <c r="I6" s="316" t="s">
        <v>552</v>
      </c>
      <c r="J6" s="316" t="s">
        <v>552</v>
      </c>
      <c r="K6" s="316" t="s">
        <v>552</v>
      </c>
      <c r="L6" s="316" t="s">
        <v>552</v>
      </c>
      <c r="M6" s="316" t="s">
        <v>552</v>
      </c>
      <c r="N6" s="316" t="s">
        <v>552</v>
      </c>
      <c r="O6" s="316" t="s">
        <v>552</v>
      </c>
      <c r="P6" s="316" t="s">
        <v>552</v>
      </c>
      <c r="Q6" s="316" t="s">
        <v>552</v>
      </c>
      <c r="R6" s="316" t="s">
        <v>552</v>
      </c>
    </row>
    <row r="7" spans="2:18" ht="12" customHeight="1">
      <c r="B7" s="354" t="s">
        <v>553</v>
      </c>
      <c r="C7" s="340"/>
      <c r="D7" s="160">
        <v>56</v>
      </c>
      <c r="E7" s="161" t="s">
        <v>31</v>
      </c>
      <c r="F7" s="160">
        <v>3</v>
      </c>
      <c r="G7" s="160">
        <v>4</v>
      </c>
      <c r="H7" s="160">
        <v>47</v>
      </c>
      <c r="I7" s="160">
        <v>6</v>
      </c>
      <c r="J7" s="160">
        <v>18</v>
      </c>
      <c r="K7" s="160">
        <v>206</v>
      </c>
      <c r="L7" s="160">
        <v>1</v>
      </c>
      <c r="M7" s="160">
        <v>7</v>
      </c>
      <c r="N7" s="160">
        <v>17</v>
      </c>
      <c r="O7" s="160">
        <v>85</v>
      </c>
      <c r="P7" s="160">
        <v>2</v>
      </c>
      <c r="Q7" s="160">
        <v>101</v>
      </c>
      <c r="R7" s="160">
        <v>1</v>
      </c>
    </row>
    <row r="8" spans="2:18" ht="12.75" customHeight="1">
      <c r="B8" s="342" t="s">
        <v>534</v>
      </c>
      <c r="C8" s="344"/>
      <c r="D8" s="161" t="s">
        <v>554</v>
      </c>
      <c r="E8" s="161">
        <v>1</v>
      </c>
      <c r="F8" s="161">
        <v>3</v>
      </c>
      <c r="G8" s="161">
        <v>4</v>
      </c>
      <c r="H8" s="161">
        <v>48</v>
      </c>
      <c r="I8" s="161">
        <v>6</v>
      </c>
      <c r="J8" s="161">
        <v>18</v>
      </c>
      <c r="K8" s="161">
        <v>206</v>
      </c>
      <c r="L8" s="161">
        <v>1</v>
      </c>
      <c r="M8" s="161">
        <v>7</v>
      </c>
      <c r="N8" s="161">
        <v>17</v>
      </c>
      <c r="O8" s="161">
        <v>85</v>
      </c>
      <c r="P8" s="161">
        <v>2</v>
      </c>
      <c r="Q8" s="161">
        <v>100</v>
      </c>
      <c r="R8" s="161">
        <v>1</v>
      </c>
    </row>
    <row r="9" spans="2:18" ht="12" customHeight="1">
      <c r="B9" s="31"/>
      <c r="C9" s="32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</row>
    <row r="10" spans="2:20" ht="12" customHeight="1">
      <c r="B10" s="3"/>
      <c r="C10" s="30" t="s">
        <v>47</v>
      </c>
      <c r="D10" s="160">
        <v>6</v>
      </c>
      <c r="E10" s="161" t="s">
        <v>31</v>
      </c>
      <c r="F10" s="161" t="s">
        <v>31</v>
      </c>
      <c r="G10" s="161" t="s">
        <v>31</v>
      </c>
      <c r="H10" s="160">
        <v>9</v>
      </c>
      <c r="I10" s="161" t="s">
        <v>31</v>
      </c>
      <c r="J10" s="160">
        <v>2</v>
      </c>
      <c r="K10" s="160">
        <v>40</v>
      </c>
      <c r="L10" s="161" t="s">
        <v>31</v>
      </c>
      <c r="M10" s="160">
        <v>1</v>
      </c>
      <c r="N10" s="160">
        <v>2</v>
      </c>
      <c r="O10" s="160">
        <v>12</v>
      </c>
      <c r="P10" s="160">
        <v>1</v>
      </c>
      <c r="Q10" s="160">
        <v>3</v>
      </c>
      <c r="R10" s="161" t="s">
        <v>31</v>
      </c>
      <c r="S10" s="48"/>
      <c r="T10" s="48"/>
    </row>
    <row r="11" spans="2:19" ht="12" customHeight="1">
      <c r="B11" s="3"/>
      <c r="C11" s="30" t="s">
        <v>48</v>
      </c>
      <c r="D11" s="160">
        <v>8</v>
      </c>
      <c r="E11" s="161" t="s">
        <v>31</v>
      </c>
      <c r="F11" s="160">
        <v>1</v>
      </c>
      <c r="G11" s="161" t="s">
        <v>31</v>
      </c>
      <c r="H11" s="160">
        <v>11</v>
      </c>
      <c r="I11" s="161" t="s">
        <v>31</v>
      </c>
      <c r="J11" s="160">
        <v>1</v>
      </c>
      <c r="K11" s="160">
        <v>28</v>
      </c>
      <c r="L11" s="160">
        <v>1</v>
      </c>
      <c r="M11" s="161" t="s">
        <v>31</v>
      </c>
      <c r="N11" s="160">
        <v>1</v>
      </c>
      <c r="O11" s="160">
        <v>12</v>
      </c>
      <c r="P11" s="161" t="s">
        <v>31</v>
      </c>
      <c r="Q11" s="160">
        <v>6</v>
      </c>
      <c r="R11" s="161" t="s">
        <v>31</v>
      </c>
      <c r="S11" s="48"/>
    </row>
    <row r="12" spans="2:19" ht="12" customHeight="1">
      <c r="B12" s="3"/>
      <c r="C12" s="30" t="s">
        <v>49</v>
      </c>
      <c r="D12" s="160">
        <v>5</v>
      </c>
      <c r="E12" s="161" t="s">
        <v>31</v>
      </c>
      <c r="F12" s="161" t="s">
        <v>31</v>
      </c>
      <c r="G12" s="161" t="s">
        <v>31</v>
      </c>
      <c r="H12" s="160">
        <v>1</v>
      </c>
      <c r="I12" s="161" t="s">
        <v>31</v>
      </c>
      <c r="J12" s="161" t="s">
        <v>31</v>
      </c>
      <c r="K12" s="160">
        <v>12</v>
      </c>
      <c r="L12" s="161" t="s">
        <v>31</v>
      </c>
      <c r="M12" s="161" t="s">
        <v>31</v>
      </c>
      <c r="N12" s="161" t="s">
        <v>31</v>
      </c>
      <c r="O12" s="160">
        <v>3</v>
      </c>
      <c r="P12" s="161" t="s">
        <v>31</v>
      </c>
      <c r="Q12" s="160">
        <v>9</v>
      </c>
      <c r="R12" s="161" t="s">
        <v>31</v>
      </c>
      <c r="S12" s="48"/>
    </row>
    <row r="13" spans="2:19" ht="12" customHeight="1">
      <c r="B13" s="3"/>
      <c r="C13" s="30" t="s">
        <v>50</v>
      </c>
      <c r="D13" s="160">
        <v>6</v>
      </c>
      <c r="E13" s="161" t="s">
        <v>31</v>
      </c>
      <c r="F13" s="161" t="s">
        <v>31</v>
      </c>
      <c r="G13" s="161" t="s">
        <v>31</v>
      </c>
      <c r="H13" s="160">
        <v>3</v>
      </c>
      <c r="I13" s="161" t="s">
        <v>31</v>
      </c>
      <c r="J13" s="160">
        <v>1</v>
      </c>
      <c r="K13" s="160">
        <v>12</v>
      </c>
      <c r="L13" s="161" t="s">
        <v>31</v>
      </c>
      <c r="M13" s="161" t="s">
        <v>31</v>
      </c>
      <c r="N13" s="160">
        <v>1</v>
      </c>
      <c r="O13" s="160">
        <v>1</v>
      </c>
      <c r="P13" s="161" t="s">
        <v>31</v>
      </c>
      <c r="Q13" s="160">
        <v>2</v>
      </c>
      <c r="R13" s="161" t="s">
        <v>31</v>
      </c>
      <c r="S13" s="48"/>
    </row>
    <row r="14" spans="2:19" ht="12" customHeight="1">
      <c r="B14" s="3"/>
      <c r="C14" s="30" t="s">
        <v>51</v>
      </c>
      <c r="D14" s="160">
        <v>5</v>
      </c>
      <c r="E14" s="161" t="s">
        <v>31</v>
      </c>
      <c r="F14" s="161" t="s">
        <v>31</v>
      </c>
      <c r="G14" s="161" t="s">
        <v>31</v>
      </c>
      <c r="H14" s="160">
        <v>7</v>
      </c>
      <c r="I14" s="161" t="s">
        <v>31</v>
      </c>
      <c r="J14" s="161" t="s">
        <v>31</v>
      </c>
      <c r="K14" s="160">
        <v>31</v>
      </c>
      <c r="L14" s="161" t="s">
        <v>31</v>
      </c>
      <c r="M14" s="161" t="s">
        <v>31</v>
      </c>
      <c r="N14" s="160">
        <v>1</v>
      </c>
      <c r="O14" s="160">
        <v>8</v>
      </c>
      <c r="P14" s="161" t="s">
        <v>31</v>
      </c>
      <c r="Q14" s="160">
        <v>1</v>
      </c>
      <c r="R14" s="161" t="s">
        <v>31</v>
      </c>
      <c r="S14" s="48"/>
    </row>
    <row r="15" spans="2:19" ht="12" customHeight="1">
      <c r="B15" s="3"/>
      <c r="C15" s="30" t="s">
        <v>52</v>
      </c>
      <c r="D15" s="160">
        <v>1</v>
      </c>
      <c r="E15" s="161" t="s">
        <v>31</v>
      </c>
      <c r="F15" s="161" t="s">
        <v>31</v>
      </c>
      <c r="G15" s="161" t="s">
        <v>31</v>
      </c>
      <c r="H15" s="161" t="s">
        <v>31</v>
      </c>
      <c r="I15" s="160">
        <v>1</v>
      </c>
      <c r="J15" s="160">
        <v>2</v>
      </c>
      <c r="K15" s="160">
        <v>9</v>
      </c>
      <c r="L15" s="161" t="s">
        <v>31</v>
      </c>
      <c r="M15" s="161" t="s">
        <v>31</v>
      </c>
      <c r="N15" s="161" t="s">
        <v>31</v>
      </c>
      <c r="O15" s="161" t="s">
        <v>31</v>
      </c>
      <c r="P15" s="161" t="s">
        <v>31</v>
      </c>
      <c r="Q15" s="160">
        <v>5</v>
      </c>
      <c r="R15" s="161" t="s">
        <v>31</v>
      </c>
      <c r="S15" s="48"/>
    </row>
    <row r="16" spans="2:19" ht="12" customHeight="1">
      <c r="B16" s="3"/>
      <c r="C16" s="30" t="s">
        <v>53</v>
      </c>
      <c r="D16" s="161" t="s">
        <v>31</v>
      </c>
      <c r="E16" s="161" t="s">
        <v>31</v>
      </c>
      <c r="F16" s="161" t="s">
        <v>31</v>
      </c>
      <c r="G16" s="161" t="s">
        <v>31</v>
      </c>
      <c r="H16" s="161" t="s">
        <v>31</v>
      </c>
      <c r="I16" s="161" t="s">
        <v>31</v>
      </c>
      <c r="J16" s="161" t="s">
        <v>31</v>
      </c>
      <c r="K16" s="160">
        <v>5</v>
      </c>
      <c r="L16" s="161" t="s">
        <v>31</v>
      </c>
      <c r="M16" s="161" t="s">
        <v>31</v>
      </c>
      <c r="N16" s="161" t="s">
        <v>31</v>
      </c>
      <c r="O16" s="160">
        <v>2</v>
      </c>
      <c r="P16" s="161" t="s">
        <v>31</v>
      </c>
      <c r="Q16" s="160">
        <v>2</v>
      </c>
      <c r="R16" s="161" t="s">
        <v>31</v>
      </c>
      <c r="S16" s="48"/>
    </row>
    <row r="17" spans="2:19" ht="12" customHeight="1">
      <c r="B17" s="3"/>
      <c r="C17" s="30" t="s">
        <v>54</v>
      </c>
      <c r="D17" s="160">
        <v>3</v>
      </c>
      <c r="E17" s="161" t="s">
        <v>31</v>
      </c>
      <c r="F17" s="160">
        <v>1</v>
      </c>
      <c r="G17" s="161" t="s">
        <v>31</v>
      </c>
      <c r="H17" s="160">
        <v>2</v>
      </c>
      <c r="I17" s="160">
        <v>2</v>
      </c>
      <c r="J17" s="160">
        <v>1</v>
      </c>
      <c r="K17" s="160">
        <v>10</v>
      </c>
      <c r="L17" s="161" t="s">
        <v>31</v>
      </c>
      <c r="M17" s="160">
        <v>2</v>
      </c>
      <c r="N17" s="160">
        <v>1</v>
      </c>
      <c r="O17" s="160">
        <v>12</v>
      </c>
      <c r="P17" s="161" t="s">
        <v>31</v>
      </c>
      <c r="Q17" s="160">
        <v>11</v>
      </c>
      <c r="R17" s="161" t="s">
        <v>31</v>
      </c>
      <c r="S17" s="48"/>
    </row>
    <row r="18" spans="2:19" ht="12" customHeight="1">
      <c r="B18" s="3"/>
      <c r="C18" s="30" t="s">
        <v>55</v>
      </c>
      <c r="D18" s="160">
        <v>2</v>
      </c>
      <c r="E18" s="161" t="s">
        <v>31</v>
      </c>
      <c r="F18" s="161" t="s">
        <v>31</v>
      </c>
      <c r="G18" s="161" t="s">
        <v>31</v>
      </c>
      <c r="H18" s="160">
        <v>5</v>
      </c>
      <c r="I18" s="161" t="s">
        <v>31</v>
      </c>
      <c r="J18" s="161" t="s">
        <v>31</v>
      </c>
      <c r="K18" s="160">
        <v>3</v>
      </c>
      <c r="L18" s="161" t="s">
        <v>31</v>
      </c>
      <c r="M18" s="161" t="s">
        <v>31</v>
      </c>
      <c r="N18" s="161" t="s">
        <v>31</v>
      </c>
      <c r="O18" s="160">
        <v>6</v>
      </c>
      <c r="P18" s="161" t="s">
        <v>31</v>
      </c>
      <c r="Q18" s="160">
        <v>1</v>
      </c>
      <c r="R18" s="161" t="s">
        <v>31</v>
      </c>
      <c r="S18" s="48"/>
    </row>
    <row r="19" spans="2:19" ht="12" customHeight="1">
      <c r="B19" s="3"/>
      <c r="C19" s="30" t="s">
        <v>56</v>
      </c>
      <c r="D19" s="160" t="s">
        <v>555</v>
      </c>
      <c r="E19" s="161" t="s">
        <v>31</v>
      </c>
      <c r="F19" s="161" t="s">
        <v>31</v>
      </c>
      <c r="G19" s="161" t="s">
        <v>31</v>
      </c>
      <c r="H19" s="160">
        <v>2</v>
      </c>
      <c r="I19" s="161" t="s">
        <v>31</v>
      </c>
      <c r="J19" s="161" t="s">
        <v>31</v>
      </c>
      <c r="K19" s="160">
        <v>8</v>
      </c>
      <c r="L19" s="161" t="s">
        <v>31</v>
      </c>
      <c r="M19" s="161" t="s">
        <v>31</v>
      </c>
      <c r="N19" s="160">
        <v>1</v>
      </c>
      <c r="O19" s="161" t="s">
        <v>31</v>
      </c>
      <c r="P19" s="161" t="s">
        <v>31</v>
      </c>
      <c r="Q19" s="160">
        <v>6</v>
      </c>
      <c r="R19" s="161" t="s">
        <v>31</v>
      </c>
      <c r="S19" s="48"/>
    </row>
    <row r="20" spans="2:19" ht="12" customHeight="1">
      <c r="B20" s="3"/>
      <c r="C20" s="30" t="s">
        <v>57</v>
      </c>
      <c r="D20" s="160">
        <v>2</v>
      </c>
      <c r="E20" s="161" t="s">
        <v>31</v>
      </c>
      <c r="F20" s="161" t="s">
        <v>31</v>
      </c>
      <c r="G20" s="160">
        <v>1</v>
      </c>
      <c r="H20" s="161" t="s">
        <v>31</v>
      </c>
      <c r="I20" s="161" t="s">
        <v>31</v>
      </c>
      <c r="J20" s="160">
        <v>1</v>
      </c>
      <c r="K20" s="160">
        <v>13</v>
      </c>
      <c r="L20" s="161" t="s">
        <v>31</v>
      </c>
      <c r="M20" s="161" t="s">
        <v>31</v>
      </c>
      <c r="N20" s="161" t="s">
        <v>31</v>
      </c>
      <c r="O20" s="160">
        <v>6</v>
      </c>
      <c r="P20" s="161" t="s">
        <v>31</v>
      </c>
      <c r="Q20" s="160">
        <v>3</v>
      </c>
      <c r="R20" s="161" t="s">
        <v>31</v>
      </c>
      <c r="S20" s="48"/>
    </row>
    <row r="21" spans="2:19" ht="12" customHeight="1">
      <c r="B21" s="3"/>
      <c r="C21" s="30" t="s">
        <v>58</v>
      </c>
      <c r="D21" s="161" t="s">
        <v>31</v>
      </c>
      <c r="E21" s="161" t="s">
        <v>31</v>
      </c>
      <c r="F21" s="161" t="s">
        <v>31</v>
      </c>
      <c r="G21" s="161" t="s">
        <v>31</v>
      </c>
      <c r="H21" s="160">
        <v>2</v>
      </c>
      <c r="I21" s="161" t="s">
        <v>31</v>
      </c>
      <c r="J21" s="161" t="s">
        <v>31</v>
      </c>
      <c r="K21" s="160">
        <v>1</v>
      </c>
      <c r="L21" s="161" t="s">
        <v>31</v>
      </c>
      <c r="M21" s="161" t="s">
        <v>31</v>
      </c>
      <c r="N21" s="161" t="s">
        <v>31</v>
      </c>
      <c r="O21" s="160">
        <v>4</v>
      </c>
      <c r="P21" s="161" t="s">
        <v>31</v>
      </c>
      <c r="Q21" s="161" t="s">
        <v>31</v>
      </c>
      <c r="R21" s="161" t="s">
        <v>31</v>
      </c>
      <c r="S21" s="48"/>
    </row>
    <row r="22" spans="2:19" ht="12" customHeight="1">
      <c r="B22" s="3"/>
      <c r="C22" s="30" t="s">
        <v>61</v>
      </c>
      <c r="D22" s="160">
        <v>1</v>
      </c>
      <c r="E22" s="161" t="s">
        <v>31</v>
      </c>
      <c r="F22" s="161" t="s">
        <v>31</v>
      </c>
      <c r="G22" s="161" t="s">
        <v>31</v>
      </c>
      <c r="H22" s="160">
        <v>1</v>
      </c>
      <c r="I22" s="161" t="s">
        <v>31</v>
      </c>
      <c r="J22" s="161" t="s">
        <v>31</v>
      </c>
      <c r="K22" s="161" t="s">
        <v>31</v>
      </c>
      <c r="L22" s="161" t="s">
        <v>31</v>
      </c>
      <c r="M22" s="161" t="s">
        <v>31</v>
      </c>
      <c r="N22" s="160">
        <v>1</v>
      </c>
      <c r="O22" s="160">
        <v>3</v>
      </c>
      <c r="P22" s="161" t="s">
        <v>31</v>
      </c>
      <c r="Q22" s="161" t="s">
        <v>31</v>
      </c>
      <c r="R22" s="161" t="s">
        <v>31</v>
      </c>
      <c r="S22" s="48"/>
    </row>
    <row r="23" spans="2:19" ht="12" customHeight="1">
      <c r="B23" s="3"/>
      <c r="C23" s="30" t="s">
        <v>62</v>
      </c>
      <c r="D23" s="160">
        <v>1</v>
      </c>
      <c r="E23" s="161" t="s">
        <v>31</v>
      </c>
      <c r="F23" s="161" t="s">
        <v>31</v>
      </c>
      <c r="G23" s="161" t="s">
        <v>31</v>
      </c>
      <c r="H23" s="161" t="s">
        <v>31</v>
      </c>
      <c r="I23" s="161" t="s">
        <v>31</v>
      </c>
      <c r="J23" s="160">
        <v>3</v>
      </c>
      <c r="K23" s="160">
        <v>2</v>
      </c>
      <c r="L23" s="161" t="s">
        <v>31</v>
      </c>
      <c r="M23" s="161" t="s">
        <v>31</v>
      </c>
      <c r="N23" s="317">
        <v>2</v>
      </c>
      <c r="O23" s="161" t="s">
        <v>31</v>
      </c>
      <c r="P23" s="161" t="s">
        <v>31</v>
      </c>
      <c r="Q23" s="160">
        <v>6</v>
      </c>
      <c r="R23" s="161" t="s">
        <v>31</v>
      </c>
      <c r="S23" s="48"/>
    </row>
    <row r="24" spans="2:19" ht="12" customHeight="1">
      <c r="B24" s="3"/>
      <c r="C24" s="30" t="s">
        <v>63</v>
      </c>
      <c r="D24" s="161" t="s">
        <v>31</v>
      </c>
      <c r="E24" s="160">
        <v>1</v>
      </c>
      <c r="F24" s="161" t="s">
        <v>31</v>
      </c>
      <c r="G24" s="161" t="s">
        <v>31</v>
      </c>
      <c r="H24" s="161" t="s">
        <v>31</v>
      </c>
      <c r="I24" s="160">
        <v>1</v>
      </c>
      <c r="J24" s="161" t="s">
        <v>31</v>
      </c>
      <c r="K24" s="160">
        <v>3</v>
      </c>
      <c r="L24" s="161" t="s">
        <v>31</v>
      </c>
      <c r="M24" s="161" t="s">
        <v>31</v>
      </c>
      <c r="N24" s="160">
        <v>3</v>
      </c>
      <c r="O24" s="160">
        <v>4</v>
      </c>
      <c r="P24" s="161" t="s">
        <v>31</v>
      </c>
      <c r="Q24" s="160">
        <v>4</v>
      </c>
      <c r="R24" s="161" t="s">
        <v>31</v>
      </c>
      <c r="S24" s="48"/>
    </row>
    <row r="25" spans="2:19" ht="12" customHeight="1">
      <c r="B25" s="3"/>
      <c r="C25" s="30" t="s">
        <v>64</v>
      </c>
      <c r="D25" s="160">
        <v>2</v>
      </c>
      <c r="E25" s="161" t="s">
        <v>31</v>
      </c>
      <c r="F25" s="161" t="s">
        <v>31</v>
      </c>
      <c r="G25" s="160">
        <v>1</v>
      </c>
      <c r="H25" s="161" t="s">
        <v>31</v>
      </c>
      <c r="I25" s="160">
        <v>1</v>
      </c>
      <c r="J25" s="317">
        <v>5</v>
      </c>
      <c r="K25" s="160">
        <v>9</v>
      </c>
      <c r="L25" s="161" t="s">
        <v>31</v>
      </c>
      <c r="M25" s="160">
        <v>2</v>
      </c>
      <c r="N25" s="160">
        <v>1</v>
      </c>
      <c r="O25" s="160">
        <v>6</v>
      </c>
      <c r="P25" s="161" t="s">
        <v>31</v>
      </c>
      <c r="Q25" s="160">
        <v>16</v>
      </c>
      <c r="R25" s="160">
        <v>1</v>
      </c>
      <c r="S25" s="48"/>
    </row>
    <row r="26" spans="2:19" ht="12" customHeight="1">
      <c r="B26" s="3"/>
      <c r="C26" s="30" t="s">
        <v>65</v>
      </c>
      <c r="D26" s="160">
        <v>5</v>
      </c>
      <c r="E26" s="161" t="s">
        <v>31</v>
      </c>
      <c r="F26" s="160">
        <v>1</v>
      </c>
      <c r="G26" s="160">
        <v>1</v>
      </c>
      <c r="H26" s="160">
        <v>2</v>
      </c>
      <c r="I26" s="161" t="s">
        <v>31</v>
      </c>
      <c r="J26" s="160">
        <v>1</v>
      </c>
      <c r="K26" s="160">
        <v>10</v>
      </c>
      <c r="L26" s="161" t="s">
        <v>31</v>
      </c>
      <c r="M26" s="160">
        <v>1</v>
      </c>
      <c r="N26" s="160">
        <v>3</v>
      </c>
      <c r="O26" s="160">
        <v>3</v>
      </c>
      <c r="P26" s="160">
        <v>1</v>
      </c>
      <c r="Q26" s="160">
        <v>16</v>
      </c>
      <c r="R26" s="161" t="s">
        <v>31</v>
      </c>
      <c r="S26" s="48"/>
    </row>
    <row r="27" spans="2:19" ht="12" customHeight="1">
      <c r="B27" s="3"/>
      <c r="C27" s="30" t="s">
        <v>67</v>
      </c>
      <c r="D27" s="160">
        <v>1</v>
      </c>
      <c r="E27" s="161" t="s">
        <v>31</v>
      </c>
      <c r="F27" s="161" t="s">
        <v>31</v>
      </c>
      <c r="G27" s="160">
        <v>1</v>
      </c>
      <c r="H27" s="161" t="s">
        <v>31</v>
      </c>
      <c r="I27" s="161" t="s">
        <v>31</v>
      </c>
      <c r="J27" s="161" t="s">
        <v>31</v>
      </c>
      <c r="K27" s="160">
        <v>3</v>
      </c>
      <c r="L27" s="161" t="s">
        <v>31</v>
      </c>
      <c r="M27" s="160">
        <v>1</v>
      </c>
      <c r="N27" s="161" t="s">
        <v>31</v>
      </c>
      <c r="O27" s="160">
        <v>1</v>
      </c>
      <c r="P27" s="161" t="s">
        <v>31</v>
      </c>
      <c r="Q27" s="161" t="s">
        <v>31</v>
      </c>
      <c r="R27" s="161" t="s">
        <v>31</v>
      </c>
      <c r="S27" s="48"/>
    </row>
    <row r="28" spans="2:19" ht="12" customHeight="1">
      <c r="B28" s="3"/>
      <c r="C28" s="30" t="s">
        <v>68</v>
      </c>
      <c r="D28" s="160">
        <v>2</v>
      </c>
      <c r="E28" s="161" t="s">
        <v>31</v>
      </c>
      <c r="F28" s="161" t="s">
        <v>31</v>
      </c>
      <c r="G28" s="161" t="s">
        <v>31</v>
      </c>
      <c r="H28" s="161" t="s">
        <v>31</v>
      </c>
      <c r="I28" s="161" t="s">
        <v>31</v>
      </c>
      <c r="J28" s="160">
        <v>1</v>
      </c>
      <c r="K28" s="160">
        <v>7</v>
      </c>
      <c r="L28" s="161" t="s">
        <v>31</v>
      </c>
      <c r="M28" s="161" t="s">
        <v>31</v>
      </c>
      <c r="N28" s="161" t="s">
        <v>31</v>
      </c>
      <c r="O28" s="160">
        <v>1</v>
      </c>
      <c r="P28" s="161" t="s">
        <v>31</v>
      </c>
      <c r="Q28" s="160">
        <v>2</v>
      </c>
      <c r="R28" s="161" t="s">
        <v>31</v>
      </c>
      <c r="S28" s="48"/>
    </row>
    <row r="29" spans="2:19" ht="12" customHeight="1">
      <c r="B29" s="3"/>
      <c r="C29" s="318" t="s">
        <v>556</v>
      </c>
      <c r="D29" s="161" t="s">
        <v>31</v>
      </c>
      <c r="E29" s="161" t="s">
        <v>31</v>
      </c>
      <c r="F29" s="161" t="s">
        <v>31</v>
      </c>
      <c r="G29" s="161" t="s">
        <v>31</v>
      </c>
      <c r="H29" s="160">
        <v>1</v>
      </c>
      <c r="I29" s="161" t="s">
        <v>31</v>
      </c>
      <c r="J29" s="161" t="s">
        <v>31</v>
      </c>
      <c r="K29" s="161" t="s">
        <v>31</v>
      </c>
      <c r="L29" s="161" t="s">
        <v>31</v>
      </c>
      <c r="M29" s="161" t="s">
        <v>31</v>
      </c>
      <c r="N29" s="161" t="s">
        <v>31</v>
      </c>
      <c r="O29" s="161" t="s">
        <v>31</v>
      </c>
      <c r="P29" s="161" t="s">
        <v>31</v>
      </c>
      <c r="Q29" s="161" t="s">
        <v>31</v>
      </c>
      <c r="R29" s="161" t="s">
        <v>31</v>
      </c>
      <c r="S29" s="48"/>
    </row>
    <row r="30" spans="2:19" ht="12" customHeight="1">
      <c r="B30" s="3"/>
      <c r="C30" s="318" t="s">
        <v>557</v>
      </c>
      <c r="D30" s="161" t="s">
        <v>31</v>
      </c>
      <c r="E30" s="161" t="s">
        <v>31</v>
      </c>
      <c r="F30" s="161" t="s">
        <v>31</v>
      </c>
      <c r="G30" s="161" t="s">
        <v>31</v>
      </c>
      <c r="H30" s="160">
        <v>1</v>
      </c>
      <c r="I30" s="161" t="s">
        <v>31</v>
      </c>
      <c r="J30" s="161" t="s">
        <v>31</v>
      </c>
      <c r="K30" s="161" t="s">
        <v>31</v>
      </c>
      <c r="L30" s="161" t="s">
        <v>31</v>
      </c>
      <c r="M30" s="161" t="s">
        <v>31</v>
      </c>
      <c r="N30" s="161" t="s">
        <v>31</v>
      </c>
      <c r="O30" s="161" t="s">
        <v>31</v>
      </c>
      <c r="P30" s="161" t="s">
        <v>31</v>
      </c>
      <c r="Q30" s="161" t="s">
        <v>31</v>
      </c>
      <c r="R30" s="161" t="s">
        <v>31</v>
      </c>
      <c r="S30" s="48"/>
    </row>
    <row r="31" spans="2:19" ht="12.75" customHeight="1">
      <c r="B31" s="3"/>
      <c r="C31" s="319" t="s">
        <v>558</v>
      </c>
      <c r="D31" s="161" t="s">
        <v>31</v>
      </c>
      <c r="E31" s="161" t="s">
        <v>31</v>
      </c>
      <c r="F31" s="161" t="s">
        <v>31</v>
      </c>
      <c r="G31" s="161" t="s">
        <v>31</v>
      </c>
      <c r="H31" s="161" t="s">
        <v>31</v>
      </c>
      <c r="I31" s="160">
        <v>1</v>
      </c>
      <c r="J31" s="161" t="s">
        <v>31</v>
      </c>
      <c r="K31" s="161" t="s">
        <v>31</v>
      </c>
      <c r="L31" s="161" t="s">
        <v>31</v>
      </c>
      <c r="M31" s="161" t="s">
        <v>31</v>
      </c>
      <c r="N31" s="161" t="s">
        <v>31</v>
      </c>
      <c r="O31" s="161" t="s">
        <v>31</v>
      </c>
      <c r="P31" s="161" t="s">
        <v>31</v>
      </c>
      <c r="Q31" s="161" t="s">
        <v>31</v>
      </c>
      <c r="R31" s="161" t="s">
        <v>31</v>
      </c>
      <c r="S31" s="48"/>
    </row>
    <row r="32" spans="2:19" ht="12" customHeight="1">
      <c r="B32" s="3"/>
      <c r="C32" s="318" t="s">
        <v>559</v>
      </c>
      <c r="D32" s="161" t="s">
        <v>31</v>
      </c>
      <c r="E32" s="161" t="s">
        <v>31</v>
      </c>
      <c r="F32" s="161" t="s">
        <v>31</v>
      </c>
      <c r="G32" s="161" t="s">
        <v>31</v>
      </c>
      <c r="H32" s="161" t="s">
        <v>31</v>
      </c>
      <c r="I32" s="161" t="s">
        <v>31</v>
      </c>
      <c r="J32" s="161" t="s">
        <v>31</v>
      </c>
      <c r="K32" s="161" t="s">
        <v>31</v>
      </c>
      <c r="L32" s="161" t="s">
        <v>31</v>
      </c>
      <c r="M32" s="161" t="s">
        <v>31</v>
      </c>
      <c r="N32" s="161" t="s">
        <v>31</v>
      </c>
      <c r="O32" s="160">
        <v>1</v>
      </c>
      <c r="P32" s="161" t="s">
        <v>31</v>
      </c>
      <c r="Q32" s="161" t="s">
        <v>31</v>
      </c>
      <c r="R32" s="161" t="s">
        <v>31</v>
      </c>
      <c r="S32" s="48"/>
    </row>
    <row r="33" spans="2:19" ht="12" customHeight="1">
      <c r="B33" s="3"/>
      <c r="C33" s="318" t="s">
        <v>560</v>
      </c>
      <c r="D33" s="161" t="s">
        <v>31</v>
      </c>
      <c r="E33" s="161" t="s">
        <v>31</v>
      </c>
      <c r="F33" s="161" t="s">
        <v>31</v>
      </c>
      <c r="G33" s="161" t="s">
        <v>31</v>
      </c>
      <c r="H33" s="160">
        <v>1</v>
      </c>
      <c r="I33" s="161" t="s">
        <v>31</v>
      </c>
      <c r="J33" s="161" t="s">
        <v>31</v>
      </c>
      <c r="K33" s="161" t="s">
        <v>31</v>
      </c>
      <c r="L33" s="161" t="s">
        <v>31</v>
      </c>
      <c r="M33" s="161" t="s">
        <v>31</v>
      </c>
      <c r="N33" s="161" t="s">
        <v>31</v>
      </c>
      <c r="O33" s="161" t="s">
        <v>31</v>
      </c>
      <c r="P33" s="161" t="s">
        <v>31</v>
      </c>
      <c r="Q33" s="161" t="s">
        <v>31</v>
      </c>
      <c r="R33" s="161" t="s">
        <v>31</v>
      </c>
      <c r="S33" s="48"/>
    </row>
    <row r="34" spans="2:19" ht="12">
      <c r="B34" s="3"/>
      <c r="C34" s="30" t="s">
        <v>561</v>
      </c>
      <c r="D34" s="161" t="s">
        <v>31</v>
      </c>
      <c r="E34" s="161" t="s">
        <v>31</v>
      </c>
      <c r="F34" s="161" t="s">
        <v>31</v>
      </c>
      <c r="G34" s="161" t="s">
        <v>31</v>
      </c>
      <c r="H34" s="161" t="s">
        <v>31</v>
      </c>
      <c r="I34" s="161" t="s">
        <v>31</v>
      </c>
      <c r="J34" s="161" t="s">
        <v>31</v>
      </c>
      <c r="K34" s="161" t="s">
        <v>31</v>
      </c>
      <c r="L34" s="161" t="s">
        <v>31</v>
      </c>
      <c r="M34" s="161" t="s">
        <v>31</v>
      </c>
      <c r="N34" s="161" t="s">
        <v>31</v>
      </c>
      <c r="O34" s="161" t="s">
        <v>31</v>
      </c>
      <c r="P34" s="161" t="s">
        <v>31</v>
      </c>
      <c r="Q34" s="160">
        <v>7</v>
      </c>
      <c r="R34" s="161" t="s">
        <v>31</v>
      </c>
      <c r="S34" s="48"/>
    </row>
    <row r="35" spans="4:19" ht="12"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</row>
    <row r="36" ht="12">
      <c r="B36" s="18" t="s">
        <v>562</v>
      </c>
    </row>
    <row r="37" spans="2:18" ht="12">
      <c r="B37" s="514" t="s">
        <v>563</v>
      </c>
      <c r="C37" s="502"/>
      <c r="D37" s="502"/>
      <c r="E37" s="502"/>
      <c r="F37" s="502"/>
      <c r="G37" s="502"/>
      <c r="H37" s="502"/>
      <c r="I37" s="502"/>
      <c r="J37" s="502"/>
      <c r="K37" s="502"/>
      <c r="L37" s="502"/>
      <c r="M37" s="502"/>
      <c r="N37" s="502"/>
      <c r="O37" s="502"/>
      <c r="P37" s="502"/>
      <c r="Q37" s="502"/>
      <c r="R37" s="502"/>
    </row>
    <row r="38" spans="2:18" ht="13.5" customHeight="1">
      <c r="B38" s="515" t="s">
        <v>564</v>
      </c>
      <c r="C38" s="515"/>
      <c r="D38" s="515"/>
      <c r="E38" s="515"/>
      <c r="F38" s="515"/>
      <c r="G38" s="515"/>
      <c r="H38" s="515"/>
      <c r="I38" s="515"/>
      <c r="J38" s="515"/>
      <c r="K38" s="515"/>
      <c r="L38" s="515"/>
      <c r="M38" s="515"/>
      <c r="N38" s="515"/>
      <c r="O38" s="515"/>
      <c r="P38" s="515"/>
      <c r="Q38" s="515"/>
      <c r="R38" s="515"/>
    </row>
    <row r="39" spans="2:18" ht="12">
      <c r="B39" s="514" t="s">
        <v>565</v>
      </c>
      <c r="C39" s="514"/>
      <c r="D39" s="514"/>
      <c r="E39" s="514"/>
      <c r="F39" s="514"/>
      <c r="G39" s="514"/>
      <c r="H39" s="514"/>
      <c r="I39" s="514"/>
      <c r="J39" s="514"/>
      <c r="K39" s="514"/>
      <c r="L39" s="514"/>
      <c r="M39" s="514"/>
      <c r="N39" s="514"/>
      <c r="O39" s="514"/>
      <c r="P39" s="514"/>
      <c r="Q39" s="514"/>
      <c r="R39" s="514"/>
    </row>
    <row r="40" spans="2:18" ht="12.75" customHeight="1">
      <c r="B40" s="513" t="s">
        <v>566</v>
      </c>
      <c r="C40" s="513"/>
      <c r="D40" s="513"/>
      <c r="E40" s="513"/>
      <c r="F40" s="513"/>
      <c r="G40" s="513"/>
      <c r="H40" s="513"/>
      <c r="I40" s="513"/>
      <c r="J40" s="513"/>
      <c r="K40" s="513"/>
      <c r="L40" s="513"/>
      <c r="M40" s="513"/>
      <c r="N40" s="513"/>
      <c r="O40" s="513"/>
      <c r="P40" s="513"/>
      <c r="Q40" s="513"/>
      <c r="R40" s="513"/>
    </row>
    <row r="41" spans="2:18" ht="12" customHeight="1">
      <c r="B41" s="513" t="s">
        <v>567</v>
      </c>
      <c r="C41" s="513"/>
      <c r="D41" s="513"/>
      <c r="E41" s="513"/>
      <c r="F41" s="513"/>
      <c r="G41" s="513"/>
      <c r="H41" s="513"/>
      <c r="I41" s="513"/>
      <c r="J41" s="513"/>
      <c r="K41" s="513"/>
      <c r="L41" s="513"/>
      <c r="M41" s="513"/>
      <c r="N41" s="513"/>
      <c r="O41" s="513"/>
      <c r="P41" s="513"/>
      <c r="Q41" s="513"/>
      <c r="R41" s="513"/>
    </row>
    <row r="42" spans="2:18" ht="12" customHeight="1">
      <c r="B42" s="320"/>
      <c r="C42" s="320"/>
      <c r="D42" s="320"/>
      <c r="E42" s="320"/>
      <c r="F42" s="320"/>
      <c r="G42" s="320"/>
      <c r="H42" s="320"/>
      <c r="I42" s="320"/>
      <c r="J42" s="320"/>
      <c r="K42" s="320"/>
      <c r="L42" s="320"/>
      <c r="M42" s="320"/>
      <c r="N42" s="320"/>
      <c r="O42" s="320"/>
      <c r="P42" s="320"/>
      <c r="Q42" s="320"/>
      <c r="R42" s="320"/>
    </row>
    <row r="43" spans="2:18" ht="12">
      <c r="B43" s="18"/>
      <c r="C43" s="18"/>
      <c r="D43" s="321"/>
      <c r="E43" s="321"/>
      <c r="F43" s="321"/>
      <c r="G43" s="321"/>
      <c r="H43" s="321"/>
      <c r="I43" s="321"/>
      <c r="J43" s="321"/>
      <c r="K43" s="321"/>
      <c r="L43" s="321"/>
      <c r="M43" s="321"/>
      <c r="N43" s="321"/>
      <c r="O43" s="321"/>
      <c r="P43" s="321"/>
      <c r="Q43" s="321"/>
      <c r="R43" s="321"/>
    </row>
    <row r="44" spans="4:18" ht="12"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</row>
  </sheetData>
  <sheetProtection/>
  <mergeCells count="24">
    <mergeCell ref="B3:C5"/>
    <mergeCell ref="D3:D5"/>
    <mergeCell ref="E3:E5"/>
    <mergeCell ref="F3:F5"/>
    <mergeCell ref="G3:G5"/>
    <mergeCell ref="H3:H5"/>
    <mergeCell ref="K3:R3"/>
    <mergeCell ref="K4:K5"/>
    <mergeCell ref="L4:L5"/>
    <mergeCell ref="M4:M5"/>
    <mergeCell ref="N4:N5"/>
    <mergeCell ref="O4:O5"/>
    <mergeCell ref="P4:P5"/>
    <mergeCell ref="Q4:Q5"/>
    <mergeCell ref="B40:R40"/>
    <mergeCell ref="B41:R41"/>
    <mergeCell ref="R4:R5"/>
    <mergeCell ref="B7:C7"/>
    <mergeCell ref="B8:C8"/>
    <mergeCell ref="B37:R37"/>
    <mergeCell ref="B38:R38"/>
    <mergeCell ref="B39:R39"/>
    <mergeCell ref="I3:I5"/>
    <mergeCell ref="J3:J5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B1:K108"/>
  <sheetViews>
    <sheetView zoomScalePageLayoutView="0" workbookViewId="0" topLeftCell="A1">
      <selection activeCell="F38" sqref="F38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8.25390625" style="1" customWidth="1"/>
    <col min="4" max="5" width="11.625" style="1" bestFit="1" customWidth="1"/>
    <col min="6" max="6" width="14.125" style="1" customWidth="1"/>
    <col min="7" max="7" width="10.50390625" style="1" bestFit="1" customWidth="1"/>
    <col min="8" max="8" width="13.125" style="1" customWidth="1"/>
    <col min="9" max="9" width="15.00390625" style="1" customWidth="1"/>
    <col min="10" max="10" width="13.125" style="1" customWidth="1"/>
    <col min="11" max="11" width="15.00390625" style="1" customWidth="1"/>
    <col min="12" max="16384" width="9.00390625" style="1" customWidth="1"/>
  </cols>
  <sheetData>
    <row r="1" ht="14.25">
      <c r="B1" s="2" t="s">
        <v>568</v>
      </c>
    </row>
    <row r="3" spans="2:11" ht="12" customHeight="1">
      <c r="B3" s="388" t="s">
        <v>569</v>
      </c>
      <c r="C3" s="390"/>
      <c r="D3" s="407" t="s">
        <v>570</v>
      </c>
      <c r="E3" s="408"/>
      <c r="F3" s="408"/>
      <c r="G3" s="409"/>
      <c r="H3" s="407" t="s">
        <v>571</v>
      </c>
      <c r="I3" s="408"/>
      <c r="J3" s="408"/>
      <c r="K3" s="409"/>
    </row>
    <row r="4" spans="2:11" ht="12" customHeight="1">
      <c r="B4" s="391"/>
      <c r="C4" s="393"/>
      <c r="D4" s="410"/>
      <c r="E4" s="411"/>
      <c r="F4" s="411"/>
      <c r="G4" s="412"/>
      <c r="H4" s="410"/>
      <c r="I4" s="411"/>
      <c r="J4" s="411"/>
      <c r="K4" s="412"/>
    </row>
    <row r="5" spans="2:11" ht="12" customHeight="1">
      <c r="B5" s="391"/>
      <c r="C5" s="393"/>
      <c r="D5" s="322"/>
      <c r="E5" s="322"/>
      <c r="F5" s="322"/>
      <c r="G5" s="322"/>
      <c r="H5" s="407" t="s">
        <v>572</v>
      </c>
      <c r="I5" s="409"/>
      <c r="J5" s="407" t="s">
        <v>573</v>
      </c>
      <c r="K5" s="409"/>
    </row>
    <row r="6" spans="2:11" ht="12" customHeight="1">
      <c r="B6" s="391"/>
      <c r="C6" s="393"/>
      <c r="D6" s="397" t="s">
        <v>38</v>
      </c>
      <c r="E6" s="368" t="s">
        <v>574</v>
      </c>
      <c r="F6" s="368" t="s">
        <v>575</v>
      </c>
      <c r="G6" s="368" t="s">
        <v>576</v>
      </c>
      <c r="H6" s="410"/>
      <c r="I6" s="412"/>
      <c r="J6" s="410"/>
      <c r="K6" s="412"/>
    </row>
    <row r="7" spans="2:11" ht="12" customHeight="1">
      <c r="B7" s="391"/>
      <c r="C7" s="393"/>
      <c r="D7" s="397"/>
      <c r="E7" s="397"/>
      <c r="F7" s="397"/>
      <c r="G7" s="397"/>
      <c r="H7" s="518" t="s">
        <v>577</v>
      </c>
      <c r="I7" s="518" t="s">
        <v>578</v>
      </c>
      <c r="J7" s="518" t="s">
        <v>577</v>
      </c>
      <c r="K7" s="518" t="s">
        <v>578</v>
      </c>
    </row>
    <row r="8" spans="2:11" ht="12" customHeight="1">
      <c r="B8" s="394"/>
      <c r="C8" s="396"/>
      <c r="D8" s="369"/>
      <c r="E8" s="369"/>
      <c r="F8" s="369"/>
      <c r="G8" s="369"/>
      <c r="H8" s="519"/>
      <c r="I8" s="519"/>
      <c r="J8" s="519"/>
      <c r="K8" s="519"/>
    </row>
    <row r="9" spans="2:11" ht="12" customHeight="1">
      <c r="B9" s="7"/>
      <c r="C9" s="9"/>
      <c r="D9" s="317" t="s">
        <v>579</v>
      </c>
      <c r="E9" s="317" t="s">
        <v>579</v>
      </c>
      <c r="F9" s="317" t="s">
        <v>579</v>
      </c>
      <c r="G9" s="317" t="s">
        <v>579</v>
      </c>
      <c r="H9" s="317" t="s">
        <v>9</v>
      </c>
      <c r="I9" s="317" t="s">
        <v>579</v>
      </c>
      <c r="J9" s="317" t="s">
        <v>9</v>
      </c>
      <c r="K9" s="317" t="s">
        <v>579</v>
      </c>
    </row>
    <row r="10" spans="2:11" ht="12" customHeight="1">
      <c r="B10" s="342" t="s">
        <v>38</v>
      </c>
      <c r="C10" s="344"/>
      <c r="D10" s="323">
        <f>SUM(D12:D59)</f>
        <v>45362672</v>
      </c>
      <c r="E10" s="323">
        <f>SUM(E12:E59)</f>
        <v>11356360</v>
      </c>
      <c r="F10" s="323">
        <f>SUM(F12:F59)</f>
        <v>32979682</v>
      </c>
      <c r="G10" s="174">
        <f>SUM(G12:G59)</f>
        <v>1026630</v>
      </c>
      <c r="H10" s="324">
        <v>2.69</v>
      </c>
      <c r="I10" s="324">
        <v>0.86</v>
      </c>
      <c r="J10" s="324">
        <v>2.79</v>
      </c>
      <c r="K10" s="324">
        <v>0.83</v>
      </c>
    </row>
    <row r="11" spans="2:11" ht="12" customHeight="1">
      <c r="B11" s="31"/>
      <c r="C11" s="32"/>
      <c r="D11" s="325"/>
      <c r="E11" s="325"/>
      <c r="F11" s="325"/>
      <c r="G11" s="325"/>
      <c r="H11" s="326"/>
      <c r="I11" s="326"/>
      <c r="J11" s="326"/>
      <c r="K11" s="326"/>
    </row>
    <row r="12" spans="2:11" ht="12" customHeight="1">
      <c r="B12" s="3"/>
      <c r="C12" s="30" t="s">
        <v>580</v>
      </c>
      <c r="D12" s="325">
        <v>1906227</v>
      </c>
      <c r="E12" s="325">
        <v>575406</v>
      </c>
      <c r="F12" s="325">
        <v>1167204</v>
      </c>
      <c r="G12" s="325">
        <v>163617</v>
      </c>
      <c r="H12" s="326">
        <v>2.74</v>
      </c>
      <c r="I12" s="326">
        <v>0.74</v>
      </c>
      <c r="J12" s="326">
        <v>2.85</v>
      </c>
      <c r="K12" s="326">
        <v>0.7</v>
      </c>
    </row>
    <row r="13" spans="2:11" ht="12" customHeight="1">
      <c r="B13" s="3"/>
      <c r="C13" s="30" t="s">
        <v>581</v>
      </c>
      <c r="D13" s="325">
        <v>477373</v>
      </c>
      <c r="E13" s="325">
        <v>243287</v>
      </c>
      <c r="F13" s="325">
        <v>232214</v>
      </c>
      <c r="G13" s="325">
        <v>1872</v>
      </c>
      <c r="H13" s="326">
        <v>2.84</v>
      </c>
      <c r="I13" s="326">
        <v>0.83</v>
      </c>
      <c r="J13" s="326">
        <v>2.86</v>
      </c>
      <c r="K13" s="326">
        <v>0.82</v>
      </c>
    </row>
    <row r="14" spans="2:11" ht="12" customHeight="1">
      <c r="B14" s="3"/>
      <c r="C14" s="30" t="s">
        <v>582</v>
      </c>
      <c r="D14" s="325">
        <v>388972</v>
      </c>
      <c r="E14" s="325">
        <v>64</v>
      </c>
      <c r="F14" s="325">
        <v>388309</v>
      </c>
      <c r="G14" s="325">
        <v>599</v>
      </c>
      <c r="H14" s="326">
        <v>3.32</v>
      </c>
      <c r="I14" s="326">
        <v>0.77</v>
      </c>
      <c r="J14" s="326">
        <v>3.36</v>
      </c>
      <c r="K14" s="326">
        <v>0.76</v>
      </c>
    </row>
    <row r="15" spans="2:11" ht="12" customHeight="1">
      <c r="B15" s="3"/>
      <c r="C15" s="30" t="s">
        <v>583</v>
      </c>
      <c r="D15" s="325">
        <v>672895</v>
      </c>
      <c r="E15" s="325">
        <v>60627</v>
      </c>
      <c r="F15" s="325">
        <v>609942</v>
      </c>
      <c r="G15" s="325">
        <v>2326</v>
      </c>
      <c r="H15" s="326">
        <v>3.42</v>
      </c>
      <c r="I15" s="326">
        <v>0.72</v>
      </c>
      <c r="J15" s="326">
        <v>3.44</v>
      </c>
      <c r="K15" s="326">
        <v>0.71</v>
      </c>
    </row>
    <row r="16" spans="2:11" ht="12" customHeight="1">
      <c r="B16" s="3"/>
      <c r="C16" s="30" t="s">
        <v>584</v>
      </c>
      <c r="D16" s="325">
        <v>367192</v>
      </c>
      <c r="E16" s="325">
        <v>16</v>
      </c>
      <c r="F16" s="325">
        <v>366394</v>
      </c>
      <c r="G16" s="325">
        <v>782</v>
      </c>
      <c r="H16" s="326">
        <v>2.79</v>
      </c>
      <c r="I16" s="326">
        <v>0.91</v>
      </c>
      <c r="J16" s="326">
        <v>2.9</v>
      </c>
      <c r="K16" s="326">
        <v>0.87</v>
      </c>
    </row>
    <row r="17" spans="2:11" ht="12" customHeight="1">
      <c r="B17" s="3"/>
      <c r="C17" s="30" t="s">
        <v>585</v>
      </c>
      <c r="D17" s="325">
        <v>416863</v>
      </c>
      <c r="E17" s="325">
        <v>15</v>
      </c>
      <c r="F17" s="325">
        <v>416191</v>
      </c>
      <c r="G17" s="325">
        <v>657</v>
      </c>
      <c r="H17" s="326">
        <v>2.71</v>
      </c>
      <c r="I17" s="326">
        <v>1.05</v>
      </c>
      <c r="J17" s="326">
        <v>2.75</v>
      </c>
      <c r="K17" s="326">
        <v>1.03</v>
      </c>
    </row>
    <row r="18" spans="2:11" ht="12" customHeight="1">
      <c r="B18" s="3"/>
      <c r="C18" s="30" t="s">
        <v>586</v>
      </c>
      <c r="D18" s="325">
        <v>678420</v>
      </c>
      <c r="E18" s="325">
        <v>14</v>
      </c>
      <c r="F18" s="325">
        <v>666866</v>
      </c>
      <c r="G18" s="325">
        <v>11540</v>
      </c>
      <c r="H18" s="326">
        <v>2.86</v>
      </c>
      <c r="I18" s="326">
        <v>0.92</v>
      </c>
      <c r="J18" s="326">
        <v>2.9</v>
      </c>
      <c r="K18" s="326">
        <v>0.9</v>
      </c>
    </row>
    <row r="19" spans="2:11" ht="12" customHeight="1">
      <c r="B19" s="3"/>
      <c r="C19" s="30" t="s">
        <v>587</v>
      </c>
      <c r="D19" s="325">
        <v>1089451</v>
      </c>
      <c r="E19" s="325">
        <v>36994</v>
      </c>
      <c r="F19" s="325">
        <v>1049946</v>
      </c>
      <c r="G19" s="325">
        <v>2511</v>
      </c>
      <c r="H19" s="326">
        <v>2.65</v>
      </c>
      <c r="I19" s="326">
        <v>0.96</v>
      </c>
      <c r="J19" s="326">
        <v>2.7</v>
      </c>
      <c r="K19" s="326">
        <v>0.94</v>
      </c>
    </row>
    <row r="20" spans="2:11" ht="12" customHeight="1">
      <c r="B20" s="3"/>
      <c r="C20" s="30" t="s">
        <v>588</v>
      </c>
      <c r="D20" s="325">
        <v>757279</v>
      </c>
      <c r="E20" s="325">
        <v>12651</v>
      </c>
      <c r="F20" s="325">
        <v>741703</v>
      </c>
      <c r="G20" s="325">
        <v>2925</v>
      </c>
      <c r="H20" s="326">
        <v>2.58</v>
      </c>
      <c r="I20" s="326">
        <v>0.99</v>
      </c>
      <c r="J20" s="326">
        <v>2.62</v>
      </c>
      <c r="K20" s="326">
        <v>0.97</v>
      </c>
    </row>
    <row r="21" spans="2:11" ht="12" customHeight="1">
      <c r="B21" s="66"/>
      <c r="C21" s="32" t="s">
        <v>589</v>
      </c>
      <c r="D21" s="323">
        <v>840903</v>
      </c>
      <c r="E21" s="323">
        <v>9538</v>
      </c>
      <c r="F21" s="323">
        <v>815142</v>
      </c>
      <c r="G21" s="323">
        <v>16223</v>
      </c>
      <c r="H21" s="324">
        <v>2.31</v>
      </c>
      <c r="I21" s="324">
        <v>1.09</v>
      </c>
      <c r="J21" s="324">
        <v>2.35</v>
      </c>
      <c r="K21" s="324">
        <v>1.06</v>
      </c>
    </row>
    <row r="22" spans="2:11" ht="12" customHeight="1">
      <c r="B22" s="3"/>
      <c r="C22" s="30" t="s">
        <v>590</v>
      </c>
      <c r="D22" s="325">
        <v>2491572</v>
      </c>
      <c r="E22" s="325">
        <v>478392</v>
      </c>
      <c r="F22" s="325">
        <v>1999600</v>
      </c>
      <c r="G22" s="325">
        <v>13580</v>
      </c>
      <c r="H22" s="326">
        <v>2.76</v>
      </c>
      <c r="I22" s="326">
        <v>0.86</v>
      </c>
      <c r="J22" s="326">
        <v>2.88</v>
      </c>
      <c r="K22" s="326">
        <v>0.82</v>
      </c>
    </row>
    <row r="23" spans="2:11" ht="12" customHeight="1">
      <c r="B23" s="3"/>
      <c r="C23" s="30" t="s">
        <v>591</v>
      </c>
      <c r="D23" s="325">
        <v>2211918</v>
      </c>
      <c r="E23" s="325">
        <v>569678</v>
      </c>
      <c r="F23" s="325">
        <v>1622603</v>
      </c>
      <c r="G23" s="325">
        <v>19637</v>
      </c>
      <c r="H23" s="326">
        <v>2.69</v>
      </c>
      <c r="I23" s="326">
        <v>0.86</v>
      </c>
      <c r="J23" s="326">
        <v>2.78</v>
      </c>
      <c r="K23" s="326">
        <v>0.83</v>
      </c>
    </row>
    <row r="24" spans="2:11" ht="12" customHeight="1">
      <c r="B24" s="3"/>
      <c r="C24" s="30" t="s">
        <v>592</v>
      </c>
      <c r="D24" s="325">
        <v>4945970</v>
      </c>
      <c r="E24" s="325">
        <v>2019572</v>
      </c>
      <c r="F24" s="325">
        <v>2640984</v>
      </c>
      <c r="G24" s="325">
        <v>285414</v>
      </c>
      <c r="H24" s="326">
        <v>2.48</v>
      </c>
      <c r="I24" s="326">
        <v>0.8</v>
      </c>
      <c r="J24" s="326">
        <v>2.59</v>
      </c>
      <c r="K24" s="326">
        <v>0.76</v>
      </c>
    </row>
    <row r="25" spans="2:11" ht="12" customHeight="1">
      <c r="B25" s="3"/>
      <c r="C25" s="30" t="s">
        <v>593</v>
      </c>
      <c r="D25" s="325">
        <v>3136968</v>
      </c>
      <c r="E25" s="325">
        <v>1161729</v>
      </c>
      <c r="F25" s="325">
        <v>1921263</v>
      </c>
      <c r="G25" s="325">
        <v>53976</v>
      </c>
      <c r="H25" s="326">
        <v>2.76</v>
      </c>
      <c r="I25" s="326">
        <v>0.8</v>
      </c>
      <c r="J25" s="326">
        <v>2.85</v>
      </c>
      <c r="K25" s="326">
        <v>0.78</v>
      </c>
    </row>
    <row r="26" spans="2:11" ht="12" customHeight="1">
      <c r="B26" s="3"/>
      <c r="C26" s="30" t="s">
        <v>594</v>
      </c>
      <c r="D26" s="325">
        <v>760712</v>
      </c>
      <c r="E26" s="325">
        <v>36837</v>
      </c>
      <c r="F26" s="325">
        <v>719721</v>
      </c>
      <c r="G26" s="325">
        <v>4154</v>
      </c>
      <c r="H26" s="326">
        <v>3.08</v>
      </c>
      <c r="I26" s="326">
        <v>0.88</v>
      </c>
      <c r="J26" s="326">
        <v>3.08</v>
      </c>
      <c r="K26" s="326">
        <v>0.88</v>
      </c>
    </row>
    <row r="27" spans="2:11" ht="12" customHeight="1">
      <c r="B27" s="3"/>
      <c r="C27" s="30" t="s">
        <v>595</v>
      </c>
      <c r="D27" s="325">
        <v>426873</v>
      </c>
      <c r="E27" s="325">
        <v>2552</v>
      </c>
      <c r="F27" s="325">
        <v>417939</v>
      </c>
      <c r="G27" s="325">
        <v>6382</v>
      </c>
      <c r="H27" s="326">
        <v>2.5</v>
      </c>
      <c r="I27" s="326">
        <v>1.09</v>
      </c>
      <c r="J27" s="326">
        <v>2.53</v>
      </c>
      <c r="K27" s="326">
        <v>1.07</v>
      </c>
    </row>
    <row r="28" spans="2:11" ht="12" customHeight="1">
      <c r="B28" s="3"/>
      <c r="C28" s="30" t="s">
        <v>596</v>
      </c>
      <c r="D28" s="325">
        <v>473113</v>
      </c>
      <c r="E28" s="325">
        <v>69022</v>
      </c>
      <c r="F28" s="325">
        <v>400927</v>
      </c>
      <c r="G28" s="325">
        <v>3164</v>
      </c>
      <c r="H28" s="326">
        <v>2.41</v>
      </c>
      <c r="I28" s="326">
        <v>1.05</v>
      </c>
      <c r="J28" s="326">
        <v>2.44</v>
      </c>
      <c r="K28" s="326">
        <v>1.03</v>
      </c>
    </row>
    <row r="29" spans="2:11" ht="12" customHeight="1">
      <c r="B29" s="3"/>
      <c r="C29" s="30" t="s">
        <v>597</v>
      </c>
      <c r="D29" s="325">
        <v>297492</v>
      </c>
      <c r="E29" s="325">
        <v>3</v>
      </c>
      <c r="F29" s="325">
        <v>292430</v>
      </c>
      <c r="G29" s="325">
        <v>5059</v>
      </c>
      <c r="H29" s="326">
        <v>2.65</v>
      </c>
      <c r="I29" s="326">
        <v>1.09</v>
      </c>
      <c r="J29" s="326">
        <v>2.68</v>
      </c>
      <c r="K29" s="326">
        <v>1.07</v>
      </c>
    </row>
    <row r="30" spans="2:11" ht="12" customHeight="1">
      <c r="B30" s="3"/>
      <c r="C30" s="30" t="s">
        <v>598</v>
      </c>
      <c r="D30" s="325">
        <v>328351</v>
      </c>
      <c r="E30" s="325">
        <v>3065</v>
      </c>
      <c r="F30" s="325">
        <v>324380</v>
      </c>
      <c r="G30" s="325">
        <v>906</v>
      </c>
      <c r="H30" s="326">
        <v>2.53</v>
      </c>
      <c r="I30" s="326">
        <v>0.98</v>
      </c>
      <c r="J30" s="326">
        <v>2.58</v>
      </c>
      <c r="K30" s="326">
        <v>0.95</v>
      </c>
    </row>
    <row r="31" spans="2:11" ht="12" customHeight="1">
      <c r="B31" s="3"/>
      <c r="C31" s="30" t="s">
        <v>599</v>
      </c>
      <c r="D31" s="325">
        <v>839991</v>
      </c>
      <c r="E31" s="325">
        <v>41351</v>
      </c>
      <c r="F31" s="325">
        <v>795214</v>
      </c>
      <c r="G31" s="325">
        <v>3426</v>
      </c>
      <c r="H31" s="326">
        <v>2.48</v>
      </c>
      <c r="I31" s="326">
        <v>1.04</v>
      </c>
      <c r="J31" s="326">
        <v>2.54</v>
      </c>
      <c r="K31" s="326">
        <v>1.01</v>
      </c>
    </row>
    <row r="32" spans="2:11" ht="12" customHeight="1">
      <c r="B32" s="3"/>
      <c r="C32" s="30" t="s">
        <v>600</v>
      </c>
      <c r="D32" s="325">
        <v>741442</v>
      </c>
      <c r="E32" s="325">
        <v>73912</v>
      </c>
      <c r="F32" s="325">
        <v>660042</v>
      </c>
      <c r="G32" s="325">
        <v>7488</v>
      </c>
      <c r="H32" s="326">
        <v>2.67</v>
      </c>
      <c r="I32" s="326">
        <v>1.01</v>
      </c>
      <c r="J32" s="326">
        <v>2.77</v>
      </c>
      <c r="K32" s="326">
        <v>0.96</v>
      </c>
    </row>
    <row r="33" spans="2:11" ht="12" customHeight="1">
      <c r="B33" s="3"/>
      <c r="C33" s="30" t="s">
        <v>601</v>
      </c>
      <c r="D33" s="325">
        <v>1278453</v>
      </c>
      <c r="E33" s="325">
        <v>775847</v>
      </c>
      <c r="F33" s="325">
        <v>488718</v>
      </c>
      <c r="G33" s="325">
        <v>13888</v>
      </c>
      <c r="H33" s="326">
        <v>2.82</v>
      </c>
      <c r="I33" s="326">
        <v>0.9</v>
      </c>
      <c r="J33" s="326">
        <v>2.92</v>
      </c>
      <c r="K33" s="326">
        <v>0.86</v>
      </c>
    </row>
    <row r="34" spans="2:11" ht="12" customHeight="1">
      <c r="B34" s="3"/>
      <c r="C34" s="30" t="s">
        <v>602</v>
      </c>
      <c r="D34" s="325">
        <v>2547897</v>
      </c>
      <c r="E34" s="325">
        <v>503253</v>
      </c>
      <c r="F34" s="325">
        <v>1984219</v>
      </c>
      <c r="G34" s="325">
        <v>60425</v>
      </c>
      <c r="H34" s="326">
        <v>2.72</v>
      </c>
      <c r="I34" s="326">
        <v>0.9</v>
      </c>
      <c r="J34" s="326">
        <v>2.86</v>
      </c>
      <c r="K34" s="326">
        <v>0.85</v>
      </c>
    </row>
    <row r="35" spans="2:11" ht="12" customHeight="1">
      <c r="B35" s="3"/>
      <c r="C35" s="30" t="s">
        <v>603</v>
      </c>
      <c r="D35" s="325">
        <v>672691</v>
      </c>
      <c r="E35" s="325">
        <v>57748</v>
      </c>
      <c r="F35" s="325">
        <v>594653</v>
      </c>
      <c r="G35" s="325">
        <v>20290</v>
      </c>
      <c r="H35" s="326">
        <v>2.62</v>
      </c>
      <c r="I35" s="326">
        <v>0.94</v>
      </c>
      <c r="J35" s="326">
        <v>2.72</v>
      </c>
      <c r="K35" s="326">
        <v>0.9</v>
      </c>
    </row>
    <row r="36" spans="2:11" ht="12" customHeight="1">
      <c r="B36" s="3"/>
      <c r="C36" s="30" t="s">
        <v>604</v>
      </c>
      <c r="D36" s="325">
        <v>511738</v>
      </c>
      <c r="E36" s="325">
        <v>71936</v>
      </c>
      <c r="F36" s="325">
        <v>438340</v>
      </c>
      <c r="G36" s="325">
        <v>1462</v>
      </c>
      <c r="H36" s="326">
        <v>2.62</v>
      </c>
      <c r="I36" s="326">
        <v>1</v>
      </c>
      <c r="J36" s="326">
        <v>2.73</v>
      </c>
      <c r="K36" s="326">
        <v>0.95</v>
      </c>
    </row>
    <row r="37" spans="2:11" ht="12" customHeight="1">
      <c r="B37" s="3"/>
      <c r="C37" s="30" t="s">
        <v>605</v>
      </c>
      <c r="D37" s="325">
        <v>1013020</v>
      </c>
      <c r="E37" s="325">
        <v>464768</v>
      </c>
      <c r="F37" s="325">
        <v>527772</v>
      </c>
      <c r="G37" s="325">
        <v>20480</v>
      </c>
      <c r="H37" s="326">
        <v>2.39</v>
      </c>
      <c r="I37" s="326">
        <v>0.93</v>
      </c>
      <c r="J37" s="326">
        <v>2.5</v>
      </c>
      <c r="K37" s="326">
        <v>0.88</v>
      </c>
    </row>
    <row r="38" spans="2:11" ht="12" customHeight="1">
      <c r="B38" s="3"/>
      <c r="C38" s="30" t="s">
        <v>606</v>
      </c>
      <c r="D38" s="325">
        <v>3330920</v>
      </c>
      <c r="E38" s="325">
        <v>1961552</v>
      </c>
      <c r="F38" s="325">
        <v>1258587</v>
      </c>
      <c r="G38" s="325">
        <v>110781</v>
      </c>
      <c r="H38" s="326">
        <v>2.48</v>
      </c>
      <c r="I38" s="326">
        <v>0.88</v>
      </c>
      <c r="J38" s="326">
        <v>2.61</v>
      </c>
      <c r="K38" s="326">
        <v>0.83</v>
      </c>
    </row>
    <row r="39" spans="2:11" ht="12" customHeight="1">
      <c r="B39" s="3"/>
      <c r="C39" s="30" t="s">
        <v>607</v>
      </c>
      <c r="D39" s="325">
        <v>2117144</v>
      </c>
      <c r="E39" s="325">
        <v>922629</v>
      </c>
      <c r="F39" s="325">
        <v>1166491</v>
      </c>
      <c r="G39" s="325">
        <v>28024</v>
      </c>
      <c r="H39" s="326">
        <v>2.5</v>
      </c>
      <c r="I39" s="326">
        <v>0.93</v>
      </c>
      <c r="J39" s="326">
        <v>2.63</v>
      </c>
      <c r="K39" s="326">
        <v>0.88</v>
      </c>
    </row>
    <row r="40" spans="2:11" ht="12" customHeight="1">
      <c r="B40" s="3"/>
      <c r="C40" s="30" t="s">
        <v>608</v>
      </c>
      <c r="D40" s="325">
        <v>602324</v>
      </c>
      <c r="E40" s="325">
        <v>287857</v>
      </c>
      <c r="F40" s="325">
        <v>311491</v>
      </c>
      <c r="G40" s="325">
        <v>2976</v>
      </c>
      <c r="H40" s="326">
        <v>2.21</v>
      </c>
      <c r="I40" s="326">
        <v>1.11</v>
      </c>
      <c r="J40" s="326">
        <v>2.31</v>
      </c>
      <c r="K40" s="326">
        <v>1.05</v>
      </c>
    </row>
    <row r="41" spans="2:11" ht="12" customHeight="1">
      <c r="B41" s="3"/>
      <c r="C41" s="30" t="s">
        <v>609</v>
      </c>
      <c r="D41" s="325">
        <v>404543</v>
      </c>
      <c r="E41" s="325">
        <v>77860</v>
      </c>
      <c r="F41" s="325">
        <v>275303</v>
      </c>
      <c r="G41" s="325">
        <v>51380</v>
      </c>
      <c r="H41" s="326">
        <v>2.37</v>
      </c>
      <c r="I41" s="326">
        <v>0.98</v>
      </c>
      <c r="J41" s="326">
        <v>2.49</v>
      </c>
      <c r="K41" s="326">
        <v>0.93</v>
      </c>
    </row>
    <row r="42" spans="2:11" ht="12" customHeight="1">
      <c r="B42" s="3"/>
      <c r="C42" s="30" t="s">
        <v>610</v>
      </c>
      <c r="D42" s="325">
        <v>236797</v>
      </c>
      <c r="E42" s="325">
        <v>1</v>
      </c>
      <c r="F42" s="325">
        <v>235837</v>
      </c>
      <c r="G42" s="325">
        <v>959</v>
      </c>
      <c r="H42" s="326">
        <v>2.4</v>
      </c>
      <c r="I42" s="326">
        <v>1.06</v>
      </c>
      <c r="J42" s="326">
        <v>2.46</v>
      </c>
      <c r="K42" s="326">
        <v>1.03</v>
      </c>
    </row>
    <row r="43" spans="2:11" ht="12" customHeight="1">
      <c r="B43" s="3"/>
      <c r="C43" s="30" t="s">
        <v>611</v>
      </c>
      <c r="D43" s="325">
        <v>285066</v>
      </c>
      <c r="E43" s="325">
        <v>9</v>
      </c>
      <c r="F43" s="325">
        <v>284777</v>
      </c>
      <c r="G43" s="325">
        <v>280</v>
      </c>
      <c r="H43" s="326">
        <v>2.48</v>
      </c>
      <c r="I43" s="326">
        <v>1.02</v>
      </c>
      <c r="J43" s="326">
        <v>2.48</v>
      </c>
      <c r="K43" s="326">
        <v>1.01</v>
      </c>
    </row>
    <row r="44" spans="2:11" ht="12" customHeight="1">
      <c r="B44" s="3"/>
      <c r="C44" s="30" t="s">
        <v>612</v>
      </c>
      <c r="D44" s="325">
        <v>652787</v>
      </c>
      <c r="E44" s="325">
        <v>44907</v>
      </c>
      <c r="F44" s="325">
        <v>604345</v>
      </c>
      <c r="G44" s="325">
        <v>3535</v>
      </c>
      <c r="H44" s="326">
        <v>2.82</v>
      </c>
      <c r="I44" s="326">
        <v>0.85</v>
      </c>
      <c r="J44" s="326">
        <v>2.95</v>
      </c>
      <c r="K44" s="326">
        <v>0.81</v>
      </c>
    </row>
    <row r="45" spans="2:11" ht="12" customHeight="1">
      <c r="B45" s="3"/>
      <c r="C45" s="30" t="s">
        <v>613</v>
      </c>
      <c r="D45" s="325">
        <v>985055</v>
      </c>
      <c r="E45" s="325">
        <v>29559</v>
      </c>
      <c r="F45" s="325">
        <v>952826</v>
      </c>
      <c r="G45" s="325">
        <v>2670</v>
      </c>
      <c r="H45" s="326">
        <v>2.79</v>
      </c>
      <c r="I45" s="326">
        <v>0.82</v>
      </c>
      <c r="J45" s="326">
        <v>2.88</v>
      </c>
      <c r="K45" s="326">
        <v>0.79</v>
      </c>
    </row>
    <row r="46" spans="2:11" ht="12" customHeight="1">
      <c r="B46" s="3"/>
      <c r="C46" s="30" t="s">
        <v>614</v>
      </c>
      <c r="D46" s="325">
        <v>618526</v>
      </c>
      <c r="E46" s="325">
        <v>13342</v>
      </c>
      <c r="F46" s="325">
        <v>555907</v>
      </c>
      <c r="G46" s="325">
        <v>49277</v>
      </c>
      <c r="H46" s="326">
        <v>2.24</v>
      </c>
      <c r="I46" s="326">
        <v>0.99</v>
      </c>
      <c r="J46" s="326">
        <v>2.31</v>
      </c>
      <c r="K46" s="326">
        <v>0.95</v>
      </c>
    </row>
    <row r="47" spans="2:11" ht="12" customHeight="1">
      <c r="B47" s="3"/>
      <c r="C47" s="30" t="s">
        <v>615</v>
      </c>
      <c r="D47" s="325">
        <v>289529</v>
      </c>
      <c r="E47" s="325">
        <v>41316</v>
      </c>
      <c r="F47" s="325">
        <v>246910</v>
      </c>
      <c r="G47" s="325">
        <v>1303</v>
      </c>
      <c r="H47" s="326">
        <v>2.59</v>
      </c>
      <c r="I47" s="326">
        <v>0.93</v>
      </c>
      <c r="J47" s="326">
        <v>2.69</v>
      </c>
      <c r="K47" s="326">
        <v>0.89</v>
      </c>
    </row>
    <row r="48" spans="2:11" ht="12" customHeight="1">
      <c r="B48" s="3"/>
      <c r="C48" s="30" t="s">
        <v>616</v>
      </c>
      <c r="D48" s="325">
        <v>365915</v>
      </c>
      <c r="E48" s="325">
        <v>130</v>
      </c>
      <c r="F48" s="325">
        <v>364007</v>
      </c>
      <c r="G48" s="325">
        <v>1778</v>
      </c>
      <c r="H48" s="326">
        <v>2.64</v>
      </c>
      <c r="I48" s="326">
        <v>0.91</v>
      </c>
      <c r="J48" s="326">
        <v>2.74</v>
      </c>
      <c r="K48" s="326">
        <v>0.87</v>
      </c>
    </row>
    <row r="49" spans="2:11" ht="12">
      <c r="B49" s="3"/>
      <c r="C49" s="30" t="s">
        <v>617</v>
      </c>
      <c r="D49" s="325">
        <v>471281</v>
      </c>
      <c r="E49" s="325">
        <v>4</v>
      </c>
      <c r="F49" s="325">
        <v>469910</v>
      </c>
      <c r="G49" s="325">
        <v>1367</v>
      </c>
      <c r="H49" s="326">
        <v>2.9</v>
      </c>
      <c r="I49" s="326">
        <v>0.77</v>
      </c>
      <c r="J49" s="326">
        <v>3.03</v>
      </c>
      <c r="K49" s="326">
        <v>0.74</v>
      </c>
    </row>
    <row r="50" spans="2:11" ht="12" customHeight="1">
      <c r="B50" s="3"/>
      <c r="C50" s="30" t="s">
        <v>618</v>
      </c>
      <c r="D50" s="325">
        <v>225633</v>
      </c>
      <c r="E50" s="325">
        <v>115001</v>
      </c>
      <c r="F50" s="325">
        <v>109946</v>
      </c>
      <c r="G50" s="325">
        <v>686</v>
      </c>
      <c r="H50" s="326">
        <v>3.17</v>
      </c>
      <c r="I50" s="326">
        <v>0.68</v>
      </c>
      <c r="J50" s="326">
        <v>3.33</v>
      </c>
      <c r="K50" s="326">
        <v>0.64</v>
      </c>
    </row>
    <row r="51" spans="2:11" ht="12" customHeight="1">
      <c r="B51" s="3"/>
      <c r="C51" s="30" t="s">
        <v>619</v>
      </c>
      <c r="D51" s="325">
        <v>1762980</v>
      </c>
      <c r="E51" s="325">
        <v>311109</v>
      </c>
      <c r="F51" s="325">
        <v>1447621</v>
      </c>
      <c r="G51" s="325">
        <v>4250</v>
      </c>
      <c r="H51" s="326">
        <v>2.75</v>
      </c>
      <c r="I51" s="326">
        <v>0.82</v>
      </c>
      <c r="J51" s="326">
        <v>2.87</v>
      </c>
      <c r="K51" s="326">
        <v>0.78</v>
      </c>
    </row>
    <row r="52" spans="2:11" ht="12" customHeight="1">
      <c r="B52" s="3"/>
      <c r="C52" s="30" t="s">
        <v>620</v>
      </c>
      <c r="D52" s="325">
        <v>263281</v>
      </c>
      <c r="E52" s="325">
        <v>1093</v>
      </c>
      <c r="F52" s="325">
        <v>262174</v>
      </c>
      <c r="G52" s="325">
        <v>14</v>
      </c>
      <c r="H52" s="326">
        <v>3.11</v>
      </c>
      <c r="I52" s="326">
        <v>0.86</v>
      </c>
      <c r="J52" s="326">
        <v>3.22</v>
      </c>
      <c r="K52" s="326">
        <v>0.83</v>
      </c>
    </row>
    <row r="53" spans="2:11" ht="12" customHeight="1">
      <c r="B53" s="3"/>
      <c r="C53" s="30" t="s">
        <v>621</v>
      </c>
      <c r="D53" s="325">
        <v>424624</v>
      </c>
      <c r="E53" s="325">
        <v>3</v>
      </c>
      <c r="F53" s="325">
        <v>424602</v>
      </c>
      <c r="G53" s="325">
        <v>19</v>
      </c>
      <c r="H53" s="326">
        <v>3.2</v>
      </c>
      <c r="I53" s="326">
        <v>0.72</v>
      </c>
      <c r="J53" s="326">
        <v>3.34</v>
      </c>
      <c r="K53" s="326">
        <v>0.68</v>
      </c>
    </row>
    <row r="54" spans="2:11" ht="12" customHeight="1">
      <c r="B54" s="3"/>
      <c r="C54" s="30" t="s">
        <v>622</v>
      </c>
      <c r="D54" s="325">
        <v>466783</v>
      </c>
      <c r="E54" s="325">
        <v>61762</v>
      </c>
      <c r="F54" s="325">
        <v>404557</v>
      </c>
      <c r="G54" s="325">
        <v>464</v>
      </c>
      <c r="H54" s="326">
        <v>3.75</v>
      </c>
      <c r="I54" s="326">
        <v>0.65</v>
      </c>
      <c r="J54" s="326">
        <v>3.89</v>
      </c>
      <c r="K54" s="326">
        <v>0.62</v>
      </c>
    </row>
    <row r="55" spans="2:11" ht="12" customHeight="1">
      <c r="B55" s="3"/>
      <c r="C55" s="30" t="s">
        <v>623</v>
      </c>
      <c r="D55" s="325">
        <v>387674</v>
      </c>
      <c r="E55" s="325">
        <v>210528</v>
      </c>
      <c r="F55" s="325">
        <v>176232</v>
      </c>
      <c r="G55" s="325">
        <v>914</v>
      </c>
      <c r="H55" s="326">
        <v>2.98</v>
      </c>
      <c r="I55" s="326">
        <v>0.77</v>
      </c>
      <c r="J55" s="326">
        <v>3.06</v>
      </c>
      <c r="K55" s="326">
        <v>0.75</v>
      </c>
    </row>
    <row r="56" spans="2:11" ht="12" customHeight="1">
      <c r="B56" s="3"/>
      <c r="C56" s="30" t="s">
        <v>624</v>
      </c>
      <c r="D56" s="325">
        <v>362159</v>
      </c>
      <c r="E56" s="325">
        <v>1</v>
      </c>
      <c r="F56" s="325">
        <v>320188</v>
      </c>
      <c r="G56" s="325">
        <v>41970</v>
      </c>
      <c r="H56" s="326">
        <v>3.07</v>
      </c>
      <c r="I56" s="326">
        <v>0.73</v>
      </c>
      <c r="J56" s="326">
        <v>3.14</v>
      </c>
      <c r="K56" s="326">
        <v>0.71</v>
      </c>
    </row>
    <row r="57" spans="2:11" ht="12" customHeight="1">
      <c r="B57" s="3"/>
      <c r="C57" s="30" t="s">
        <v>625</v>
      </c>
      <c r="D57" s="325">
        <v>432857</v>
      </c>
      <c r="E57" s="325">
        <v>14</v>
      </c>
      <c r="F57" s="325">
        <v>432824</v>
      </c>
      <c r="G57" s="325">
        <v>19</v>
      </c>
      <c r="H57" s="326">
        <v>3.78</v>
      </c>
      <c r="I57" s="326">
        <v>0.56</v>
      </c>
      <c r="J57" s="326">
        <v>3.92</v>
      </c>
      <c r="K57" s="326">
        <v>0.54</v>
      </c>
    </row>
    <row r="58" spans="2:11" ht="12" customHeight="1">
      <c r="B58" s="3"/>
      <c r="C58" s="30" t="s">
        <v>626</v>
      </c>
      <c r="D58" s="325">
        <v>359232</v>
      </c>
      <c r="E58" s="325">
        <v>7359</v>
      </c>
      <c r="F58" s="325">
        <v>350719</v>
      </c>
      <c r="G58" s="325">
        <v>1154</v>
      </c>
      <c r="H58" s="326">
        <v>3.94</v>
      </c>
      <c r="I58" s="326">
        <v>0.62</v>
      </c>
      <c r="J58" s="326">
        <v>4</v>
      </c>
      <c r="K58" s="326">
        <v>0.6</v>
      </c>
    </row>
    <row r="59" spans="2:11" ht="13.5">
      <c r="B59" s="3"/>
      <c r="C59" s="30" t="s">
        <v>627</v>
      </c>
      <c r="D59" s="325">
        <v>43786</v>
      </c>
      <c r="E59" s="325">
        <v>2047</v>
      </c>
      <c r="F59" s="325">
        <v>41712</v>
      </c>
      <c r="G59" s="325">
        <v>27</v>
      </c>
      <c r="H59" s="327" t="s">
        <v>31</v>
      </c>
      <c r="I59" s="327" t="s">
        <v>31</v>
      </c>
      <c r="J59" s="327" t="s">
        <v>412</v>
      </c>
      <c r="K59" s="327" t="s">
        <v>412</v>
      </c>
    </row>
    <row r="60" spans="4:7" ht="12">
      <c r="D60" s="328"/>
      <c r="E60" s="329"/>
      <c r="F60" s="328"/>
      <c r="G60" s="328"/>
    </row>
    <row r="61" ht="12" customHeight="1">
      <c r="B61" s="18" t="s">
        <v>628</v>
      </c>
    </row>
    <row r="62" spans="2:6" ht="13.5">
      <c r="B62" s="386" t="s">
        <v>629</v>
      </c>
      <c r="C62" s="520"/>
      <c r="D62" s="520"/>
      <c r="E62" s="520"/>
      <c r="F62" s="520"/>
    </row>
    <row r="64" spans="4:11" ht="12">
      <c r="D64" s="72"/>
      <c r="E64" s="72"/>
      <c r="F64" s="72"/>
      <c r="G64" s="72"/>
      <c r="J64" s="330"/>
      <c r="K64" s="330"/>
    </row>
    <row r="65" spans="3:9" ht="13.5" customHeight="1">
      <c r="C65" s="331"/>
      <c r="D65" s="332"/>
      <c r="E65" s="332"/>
      <c r="F65" s="332"/>
      <c r="G65" s="332"/>
      <c r="H65" s="333"/>
      <c r="I65" s="333"/>
    </row>
    <row r="66" spans="3:9" ht="12">
      <c r="C66" s="331"/>
      <c r="D66" s="332"/>
      <c r="E66" s="333"/>
      <c r="F66" s="332"/>
      <c r="G66" s="332"/>
      <c r="H66" s="333"/>
      <c r="I66" s="333"/>
    </row>
    <row r="67" spans="3:9" ht="12">
      <c r="C67" s="331"/>
      <c r="D67" s="332"/>
      <c r="E67" s="332"/>
      <c r="F67" s="332"/>
      <c r="G67" s="332"/>
      <c r="H67" s="333"/>
      <c r="I67" s="333"/>
    </row>
    <row r="68" spans="3:9" ht="12">
      <c r="C68" s="331"/>
      <c r="D68" s="332"/>
      <c r="E68" s="332"/>
      <c r="F68" s="332"/>
      <c r="G68" s="332"/>
      <c r="H68" s="333"/>
      <c r="I68" s="333"/>
    </row>
    <row r="69" spans="3:9" ht="12">
      <c r="C69" s="331"/>
      <c r="D69" s="332"/>
      <c r="E69" s="332"/>
      <c r="F69" s="332"/>
      <c r="G69" s="332"/>
      <c r="H69" s="333"/>
      <c r="I69" s="333"/>
    </row>
    <row r="70" spans="3:9" ht="12">
      <c r="C70" s="331"/>
      <c r="D70" s="332"/>
      <c r="E70" s="332"/>
      <c r="F70" s="332"/>
      <c r="G70" s="332"/>
      <c r="H70" s="333"/>
      <c r="I70" s="333"/>
    </row>
    <row r="71" spans="3:9" ht="12">
      <c r="C71" s="331"/>
      <c r="D71" s="332"/>
      <c r="E71" s="332"/>
      <c r="F71" s="332"/>
      <c r="G71" s="332"/>
      <c r="H71" s="333"/>
      <c r="I71" s="333"/>
    </row>
    <row r="72" spans="3:9" ht="12">
      <c r="C72" s="331"/>
      <c r="D72" s="332"/>
      <c r="E72" s="332"/>
      <c r="F72" s="332"/>
      <c r="G72" s="332"/>
      <c r="H72" s="333"/>
      <c r="I72" s="333"/>
    </row>
    <row r="73" spans="3:9" ht="12">
      <c r="C73" s="331"/>
      <c r="D73" s="332"/>
      <c r="E73" s="332"/>
      <c r="F73" s="332"/>
      <c r="G73" s="332"/>
      <c r="H73" s="333"/>
      <c r="I73" s="333"/>
    </row>
    <row r="74" spans="3:9" ht="12">
      <c r="C74" s="331"/>
      <c r="D74" s="332"/>
      <c r="E74" s="332"/>
      <c r="F74" s="332"/>
      <c r="G74" s="332"/>
      <c r="H74" s="333"/>
      <c r="I74" s="333"/>
    </row>
    <row r="75" spans="3:9" ht="12">
      <c r="C75" s="331"/>
      <c r="D75" s="332"/>
      <c r="E75" s="332"/>
      <c r="F75" s="332"/>
      <c r="G75" s="332"/>
      <c r="H75" s="333"/>
      <c r="I75" s="333"/>
    </row>
    <row r="76" spans="3:9" ht="12">
      <c r="C76" s="331"/>
      <c r="D76" s="332"/>
      <c r="E76" s="332"/>
      <c r="F76" s="332"/>
      <c r="G76" s="332"/>
      <c r="H76" s="333"/>
      <c r="I76" s="333"/>
    </row>
    <row r="77" spans="3:9" ht="12">
      <c r="C77" s="331"/>
      <c r="D77" s="332"/>
      <c r="E77" s="333"/>
      <c r="F77" s="332"/>
      <c r="G77" s="332"/>
      <c r="H77" s="333"/>
      <c r="I77" s="333"/>
    </row>
    <row r="78" spans="3:9" ht="12">
      <c r="C78" s="331"/>
      <c r="D78" s="332"/>
      <c r="E78" s="332"/>
      <c r="F78" s="332"/>
      <c r="G78" s="332"/>
      <c r="H78" s="333"/>
      <c r="I78" s="333"/>
    </row>
    <row r="79" spans="3:9" ht="12">
      <c r="C79" s="331"/>
      <c r="D79" s="332"/>
      <c r="E79" s="332"/>
      <c r="F79" s="332"/>
      <c r="G79" s="332"/>
      <c r="H79" s="333"/>
      <c r="I79" s="333"/>
    </row>
    <row r="80" spans="3:9" ht="12">
      <c r="C80" s="331"/>
      <c r="D80" s="332"/>
      <c r="E80" s="332"/>
      <c r="F80" s="332"/>
      <c r="G80" s="332"/>
      <c r="H80" s="333"/>
      <c r="I80" s="333"/>
    </row>
    <row r="81" spans="3:9" ht="12">
      <c r="C81" s="331"/>
      <c r="D81" s="332"/>
      <c r="E81" s="332"/>
      <c r="F81" s="332"/>
      <c r="G81" s="332"/>
      <c r="H81" s="333"/>
      <c r="I81" s="333"/>
    </row>
    <row r="82" spans="3:9" ht="12">
      <c r="C82" s="331"/>
      <c r="D82" s="332"/>
      <c r="E82" s="332"/>
      <c r="F82" s="332"/>
      <c r="G82" s="332"/>
      <c r="H82" s="333"/>
      <c r="I82" s="333"/>
    </row>
    <row r="83" spans="3:9" ht="12">
      <c r="C83" s="331"/>
      <c r="D83" s="332"/>
      <c r="E83" s="332"/>
      <c r="F83" s="332"/>
      <c r="G83" s="332"/>
      <c r="H83" s="333"/>
      <c r="I83" s="333"/>
    </row>
    <row r="84" spans="3:9" ht="12">
      <c r="C84" s="331"/>
      <c r="D84" s="332"/>
      <c r="E84" s="332"/>
      <c r="F84" s="332"/>
      <c r="G84" s="332"/>
      <c r="H84" s="333"/>
      <c r="I84" s="333"/>
    </row>
    <row r="85" spans="3:9" ht="12">
      <c r="C85" s="331"/>
      <c r="D85" s="332"/>
      <c r="E85" s="332"/>
      <c r="F85" s="332"/>
      <c r="G85" s="332"/>
      <c r="H85" s="333"/>
      <c r="I85" s="333"/>
    </row>
    <row r="86" spans="3:9" ht="12">
      <c r="C86" s="331"/>
      <c r="D86" s="332"/>
      <c r="E86" s="332"/>
      <c r="F86" s="332"/>
      <c r="G86" s="332"/>
      <c r="H86" s="333"/>
      <c r="I86" s="333"/>
    </row>
    <row r="87" spans="3:9" ht="12">
      <c r="C87" s="331"/>
      <c r="D87" s="332"/>
      <c r="E87" s="332"/>
      <c r="F87" s="332"/>
      <c r="G87" s="332"/>
      <c r="H87" s="333"/>
      <c r="I87" s="333"/>
    </row>
    <row r="88" spans="3:9" ht="12">
      <c r="C88" s="331"/>
      <c r="D88" s="332"/>
      <c r="E88" s="332"/>
      <c r="F88" s="332"/>
      <c r="G88" s="332"/>
      <c r="H88" s="333"/>
      <c r="I88" s="333"/>
    </row>
    <row r="89" spans="3:9" ht="12">
      <c r="C89" s="331"/>
      <c r="D89" s="332"/>
      <c r="E89" s="332"/>
      <c r="F89" s="332"/>
      <c r="G89" s="332"/>
      <c r="H89" s="333"/>
      <c r="I89" s="333"/>
    </row>
    <row r="90" spans="3:9" ht="12">
      <c r="C90" s="331"/>
      <c r="D90" s="332"/>
      <c r="E90" s="333"/>
      <c r="F90" s="332"/>
      <c r="G90" s="332"/>
      <c r="H90" s="333"/>
      <c r="I90" s="333"/>
    </row>
    <row r="91" spans="3:9" ht="12">
      <c r="C91" s="331"/>
      <c r="D91" s="332"/>
      <c r="E91" s="333"/>
      <c r="F91" s="332"/>
      <c r="G91" s="332"/>
      <c r="H91" s="333"/>
      <c r="I91" s="333"/>
    </row>
    <row r="92" spans="3:9" ht="12">
      <c r="C92" s="331"/>
      <c r="D92" s="332"/>
      <c r="E92" s="332"/>
      <c r="F92" s="332"/>
      <c r="G92" s="332"/>
      <c r="H92" s="333"/>
      <c r="I92" s="333"/>
    </row>
    <row r="93" spans="3:9" ht="12">
      <c r="C93" s="331"/>
      <c r="D93" s="332"/>
      <c r="E93" s="332"/>
      <c r="F93" s="332"/>
      <c r="G93" s="332"/>
      <c r="H93" s="333"/>
      <c r="I93" s="333"/>
    </row>
    <row r="94" spans="3:9" ht="12">
      <c r="C94" s="331"/>
      <c r="D94" s="332"/>
      <c r="E94" s="332"/>
      <c r="F94" s="332"/>
      <c r="G94" s="332"/>
      <c r="H94" s="333"/>
      <c r="I94" s="333"/>
    </row>
    <row r="95" spans="3:9" ht="12">
      <c r="C95" s="331"/>
      <c r="D95" s="332"/>
      <c r="E95" s="332"/>
      <c r="F95" s="332"/>
      <c r="G95" s="332"/>
      <c r="H95" s="333"/>
      <c r="I95" s="333"/>
    </row>
    <row r="96" spans="3:9" ht="12">
      <c r="C96" s="331"/>
      <c r="D96" s="332"/>
      <c r="E96" s="333"/>
      <c r="F96" s="332"/>
      <c r="G96" s="332"/>
      <c r="H96" s="333"/>
      <c r="I96" s="333"/>
    </row>
    <row r="97" spans="3:9" ht="12">
      <c r="C97" s="331"/>
      <c r="D97" s="332"/>
      <c r="E97" s="333"/>
      <c r="F97" s="332"/>
      <c r="G97" s="332"/>
      <c r="H97" s="333"/>
      <c r="I97" s="333"/>
    </row>
    <row r="98" spans="3:9" ht="12">
      <c r="C98" s="331"/>
      <c r="D98" s="332"/>
      <c r="E98" s="332"/>
      <c r="F98" s="332"/>
      <c r="G98" s="333"/>
      <c r="H98" s="333"/>
      <c r="I98" s="333"/>
    </row>
    <row r="99" spans="3:9" ht="12">
      <c r="C99" s="331"/>
      <c r="D99" s="332"/>
      <c r="E99" s="332"/>
      <c r="F99" s="332"/>
      <c r="G99" s="332"/>
      <c r="H99" s="333"/>
      <c r="I99" s="333"/>
    </row>
    <row r="100" spans="3:9" ht="12">
      <c r="C100" s="331"/>
      <c r="D100" s="332"/>
      <c r="E100" s="332"/>
      <c r="F100" s="332"/>
      <c r="G100" s="333"/>
      <c r="H100" s="333"/>
      <c r="I100" s="333"/>
    </row>
    <row r="101" spans="3:9" ht="12">
      <c r="C101" s="331"/>
      <c r="D101" s="332"/>
      <c r="E101" s="333"/>
      <c r="F101" s="332"/>
      <c r="G101" s="333"/>
      <c r="H101" s="333"/>
      <c r="I101" s="333"/>
    </row>
    <row r="102" spans="3:9" ht="12">
      <c r="C102" s="331"/>
      <c r="D102" s="332"/>
      <c r="E102" s="332"/>
      <c r="F102" s="332"/>
      <c r="G102" s="332"/>
      <c r="H102" s="333"/>
      <c r="I102" s="333"/>
    </row>
    <row r="103" spans="3:9" ht="12">
      <c r="C103" s="331"/>
      <c r="D103" s="332"/>
      <c r="E103" s="332"/>
      <c r="F103" s="332"/>
      <c r="G103" s="332"/>
      <c r="H103" s="333"/>
      <c r="I103" s="333"/>
    </row>
    <row r="104" spans="3:9" ht="12">
      <c r="C104" s="331"/>
      <c r="D104" s="332"/>
      <c r="E104" s="333"/>
      <c r="F104" s="332"/>
      <c r="G104" s="333"/>
      <c r="H104" s="333"/>
      <c r="I104" s="333"/>
    </row>
    <row r="105" spans="3:9" ht="12">
      <c r="C105" s="331"/>
      <c r="D105" s="332"/>
      <c r="E105" s="332"/>
      <c r="F105" s="332"/>
      <c r="G105" s="332"/>
      <c r="H105" s="333"/>
      <c r="I105" s="333"/>
    </row>
    <row r="106" spans="3:9" ht="12">
      <c r="C106" s="331"/>
      <c r="D106" s="332"/>
      <c r="E106" s="332"/>
      <c r="F106" s="332"/>
      <c r="G106" s="332"/>
      <c r="H106" s="333"/>
      <c r="I106" s="333"/>
    </row>
    <row r="107" spans="3:9" ht="13.5">
      <c r="C107" s="331"/>
      <c r="D107" s="332"/>
      <c r="E107" s="332"/>
      <c r="F107" s="332"/>
      <c r="G107" s="333"/>
      <c r="H107" s="334"/>
      <c r="I107" s="334"/>
    </row>
    <row r="108" spans="3:9" ht="13.5">
      <c r="C108" s="331"/>
      <c r="D108" s="332"/>
      <c r="E108" s="334"/>
      <c r="F108" s="332"/>
      <c r="G108" s="332"/>
      <c r="H108" s="333"/>
      <c r="I108" s="335"/>
    </row>
  </sheetData>
  <sheetProtection/>
  <mergeCells count="15">
    <mergeCell ref="F6:F8"/>
    <mergeCell ref="G6:G8"/>
    <mergeCell ref="H7:H8"/>
    <mergeCell ref="I7:I8"/>
    <mergeCell ref="J7:J8"/>
    <mergeCell ref="K7:K8"/>
    <mergeCell ref="B10:C10"/>
    <mergeCell ref="B62:F62"/>
    <mergeCell ref="B3:C8"/>
    <mergeCell ref="D3:G4"/>
    <mergeCell ref="H3:K4"/>
    <mergeCell ref="H5:I6"/>
    <mergeCell ref="J5:K6"/>
    <mergeCell ref="D6:D8"/>
    <mergeCell ref="E6:E8"/>
  </mergeCells>
  <printOptions/>
  <pageMargins left="0.7" right="0.7" top="0.75" bottom="0.75" header="0.3" footer="0.3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B1:K53"/>
  <sheetViews>
    <sheetView zoomScalePageLayoutView="0" workbookViewId="0" topLeftCell="A1">
      <selection activeCell="I47" sqref="I47"/>
    </sheetView>
  </sheetViews>
  <sheetFormatPr defaultColWidth="9.00390625" defaultRowHeight="13.5"/>
  <cols>
    <col min="1" max="1" width="2.625" style="1" customWidth="1"/>
    <col min="2" max="3" width="1.875" style="1" customWidth="1"/>
    <col min="4" max="4" width="9.00390625" style="1" customWidth="1"/>
    <col min="5" max="5" width="16.75390625" style="1" customWidth="1"/>
    <col min="6" max="6" width="16.875" style="1" customWidth="1"/>
    <col min="7" max="16384" width="9.00390625" style="1" customWidth="1"/>
  </cols>
  <sheetData>
    <row r="1" spans="2:7" ht="14.25">
      <c r="B1" s="2" t="s">
        <v>630</v>
      </c>
      <c r="C1" s="314"/>
      <c r="D1" s="314"/>
      <c r="E1" s="314"/>
      <c r="F1" s="314"/>
      <c r="G1" s="314"/>
    </row>
    <row r="3" spans="2:6" ht="12" customHeight="1">
      <c r="B3" s="388" t="s">
        <v>631</v>
      </c>
      <c r="C3" s="389"/>
      <c r="D3" s="390"/>
      <c r="E3" s="407" t="s">
        <v>632</v>
      </c>
      <c r="F3" s="383"/>
    </row>
    <row r="4" spans="2:6" ht="12">
      <c r="B4" s="394"/>
      <c r="C4" s="395"/>
      <c r="D4" s="396"/>
      <c r="E4" s="336"/>
      <c r="F4" s="264" t="s">
        <v>633</v>
      </c>
    </row>
    <row r="5" spans="2:6" ht="12">
      <c r="B5" s="3"/>
      <c r="C5" s="37"/>
      <c r="D5" s="38"/>
      <c r="E5" s="6" t="s">
        <v>552</v>
      </c>
      <c r="F5" s="6" t="s">
        <v>552</v>
      </c>
    </row>
    <row r="6" spans="2:6" ht="12" customHeight="1">
      <c r="B6" s="354" t="s">
        <v>526</v>
      </c>
      <c r="C6" s="348"/>
      <c r="D6" s="340"/>
      <c r="E6" s="160">
        <v>645853</v>
      </c>
      <c r="F6" s="160">
        <v>232410</v>
      </c>
    </row>
    <row r="7" spans="2:11" ht="12" customHeight="1">
      <c r="B7" s="342" t="s">
        <v>527</v>
      </c>
      <c r="C7" s="343"/>
      <c r="D7" s="344"/>
      <c r="E7" s="161">
        <f>SUM(E8,E21)</f>
        <v>653724</v>
      </c>
      <c r="F7" s="161">
        <f>SUM(F8,F21)</f>
        <v>244841</v>
      </c>
      <c r="G7" s="48"/>
      <c r="H7" s="48"/>
      <c r="J7" s="48"/>
      <c r="K7" s="48"/>
    </row>
    <row r="8" spans="2:11" ht="12" customHeight="1">
      <c r="B8" s="342" t="s">
        <v>634</v>
      </c>
      <c r="C8" s="343"/>
      <c r="D8" s="344"/>
      <c r="E8" s="161">
        <f>SUM(E9:E20)</f>
        <v>550463</v>
      </c>
      <c r="F8" s="161">
        <f>SUM(F9:F20)</f>
        <v>207028</v>
      </c>
      <c r="H8" s="48"/>
      <c r="J8" s="48"/>
      <c r="K8" s="48"/>
    </row>
    <row r="9" spans="2:6" ht="12" customHeight="1">
      <c r="B9" s="3"/>
      <c r="C9" s="37"/>
      <c r="D9" s="4" t="s">
        <v>47</v>
      </c>
      <c r="E9" s="160">
        <v>114162</v>
      </c>
      <c r="F9" s="160">
        <v>44669</v>
      </c>
    </row>
    <row r="10" spans="2:6" ht="12" customHeight="1">
      <c r="B10" s="3"/>
      <c r="C10" s="37"/>
      <c r="D10" s="4" t="s">
        <v>48</v>
      </c>
      <c r="E10" s="160">
        <v>124157</v>
      </c>
      <c r="F10" s="160">
        <v>48282</v>
      </c>
    </row>
    <row r="11" spans="2:6" ht="12" customHeight="1">
      <c r="B11" s="3"/>
      <c r="C11" s="37"/>
      <c r="D11" s="4" t="s">
        <v>49</v>
      </c>
      <c r="E11" s="160">
        <v>41044</v>
      </c>
      <c r="F11" s="160">
        <v>15780</v>
      </c>
    </row>
    <row r="12" spans="2:8" ht="12" customHeight="1">
      <c r="B12" s="3"/>
      <c r="C12" s="37"/>
      <c r="D12" s="4" t="s">
        <v>50</v>
      </c>
      <c r="E12" s="160">
        <v>62635</v>
      </c>
      <c r="F12" s="160">
        <v>22652</v>
      </c>
      <c r="H12" s="48"/>
    </row>
    <row r="13" spans="2:6" ht="12" customHeight="1">
      <c r="B13" s="3"/>
      <c r="C13" s="37"/>
      <c r="D13" s="4" t="s">
        <v>51</v>
      </c>
      <c r="E13" s="160">
        <v>64789</v>
      </c>
      <c r="F13" s="160">
        <v>24651</v>
      </c>
    </row>
    <row r="14" spans="2:6" ht="12" customHeight="1">
      <c r="B14" s="3"/>
      <c r="C14" s="37"/>
      <c r="D14" s="4" t="s">
        <v>52</v>
      </c>
      <c r="E14" s="160">
        <v>16584</v>
      </c>
      <c r="F14" s="160">
        <v>5852</v>
      </c>
    </row>
    <row r="15" spans="2:6" ht="12" customHeight="1">
      <c r="B15" s="3"/>
      <c r="C15" s="37"/>
      <c r="D15" s="4" t="s">
        <v>53</v>
      </c>
      <c r="E15" s="160">
        <v>24152</v>
      </c>
      <c r="F15" s="160">
        <v>8519</v>
      </c>
    </row>
    <row r="16" spans="2:6" ht="12" customHeight="1">
      <c r="B16" s="3"/>
      <c r="C16" s="37"/>
      <c r="D16" s="4" t="s">
        <v>54</v>
      </c>
      <c r="E16" s="160">
        <v>28448</v>
      </c>
      <c r="F16" s="160">
        <v>9992</v>
      </c>
    </row>
    <row r="17" spans="2:6" ht="12" customHeight="1">
      <c r="B17" s="3"/>
      <c r="C17" s="37"/>
      <c r="D17" s="4" t="s">
        <v>55</v>
      </c>
      <c r="E17" s="160">
        <v>21561</v>
      </c>
      <c r="F17" s="160">
        <v>7037</v>
      </c>
    </row>
    <row r="18" spans="2:6" ht="12" customHeight="1">
      <c r="B18" s="3"/>
      <c r="C18" s="37"/>
      <c r="D18" s="4" t="s">
        <v>56</v>
      </c>
      <c r="E18" s="160">
        <v>16451</v>
      </c>
      <c r="F18" s="160">
        <v>5431</v>
      </c>
    </row>
    <row r="19" spans="2:6" ht="12" customHeight="1">
      <c r="B19" s="3"/>
      <c r="C19" s="37"/>
      <c r="D19" s="4" t="s">
        <v>57</v>
      </c>
      <c r="E19" s="160">
        <v>20519</v>
      </c>
      <c r="F19" s="160">
        <v>7781</v>
      </c>
    </row>
    <row r="20" spans="2:6" ht="12" customHeight="1">
      <c r="B20" s="3"/>
      <c r="C20" s="37"/>
      <c r="D20" s="4" t="s">
        <v>58</v>
      </c>
      <c r="E20" s="160">
        <v>15961</v>
      </c>
      <c r="F20" s="160">
        <v>6382</v>
      </c>
    </row>
    <row r="21" spans="2:11" ht="12" customHeight="1">
      <c r="B21" s="342" t="s">
        <v>528</v>
      </c>
      <c r="C21" s="343"/>
      <c r="D21" s="344"/>
      <c r="E21" s="161">
        <f>SUM(E22,E25,E28,E32,E39,E44,E46)</f>
        <v>103261</v>
      </c>
      <c r="F21" s="161">
        <f>SUM(F22,F25,F28,F32,F39,F44,F46)</f>
        <v>37813</v>
      </c>
      <c r="G21" s="48"/>
      <c r="H21" s="48"/>
      <c r="J21" s="48"/>
      <c r="K21" s="48"/>
    </row>
    <row r="22" spans="2:8" ht="12" customHeight="1">
      <c r="B22" s="31"/>
      <c r="C22" s="343" t="s">
        <v>61</v>
      </c>
      <c r="D22" s="344"/>
      <c r="E22" s="161">
        <f>SUM(E23:E24)</f>
        <v>10416</v>
      </c>
      <c r="F22" s="161">
        <f>SUM(F23:F24)</f>
        <v>3632</v>
      </c>
      <c r="G22" s="48"/>
      <c r="H22" s="48"/>
    </row>
    <row r="23" spans="2:6" ht="12" customHeight="1">
      <c r="B23" s="3"/>
      <c r="C23" s="30"/>
      <c r="D23" s="4" t="s">
        <v>635</v>
      </c>
      <c r="E23" s="160">
        <v>4395</v>
      </c>
      <c r="F23" s="160">
        <v>1465</v>
      </c>
    </row>
    <row r="24" spans="2:6" ht="12" customHeight="1">
      <c r="B24" s="3"/>
      <c r="C24" s="30"/>
      <c r="D24" s="4" t="s">
        <v>88</v>
      </c>
      <c r="E24" s="160">
        <v>6021</v>
      </c>
      <c r="F24" s="160">
        <v>2167</v>
      </c>
    </row>
    <row r="25" spans="2:8" ht="12" customHeight="1">
      <c r="B25" s="31"/>
      <c r="C25" s="343" t="s">
        <v>62</v>
      </c>
      <c r="D25" s="344"/>
      <c r="E25" s="161">
        <f>SUM(E26:E27)</f>
        <v>1564</v>
      </c>
      <c r="F25" s="161">
        <f>SUM(F26:F27)</f>
        <v>395</v>
      </c>
      <c r="G25" s="48"/>
      <c r="H25" s="48"/>
    </row>
    <row r="26" spans="2:6" ht="12" customHeight="1">
      <c r="B26" s="3"/>
      <c r="C26" s="30"/>
      <c r="D26" s="4" t="s">
        <v>89</v>
      </c>
      <c r="E26" s="160">
        <v>597</v>
      </c>
      <c r="F26" s="160">
        <v>183</v>
      </c>
    </row>
    <row r="27" spans="2:6" ht="12" customHeight="1">
      <c r="B27" s="3"/>
      <c r="C27" s="30"/>
      <c r="D27" s="4" t="s">
        <v>636</v>
      </c>
      <c r="E27" s="160">
        <v>967</v>
      </c>
      <c r="F27" s="160">
        <v>212</v>
      </c>
    </row>
    <row r="28" spans="2:8" ht="12" customHeight="1">
      <c r="B28" s="31"/>
      <c r="C28" s="343" t="s">
        <v>63</v>
      </c>
      <c r="D28" s="344"/>
      <c r="E28" s="161">
        <f>SUM(E29:E31)</f>
        <v>8301</v>
      </c>
      <c r="F28" s="161">
        <f>SUM(F29:F31)</f>
        <v>2715</v>
      </c>
      <c r="G28" s="48"/>
      <c r="H28" s="48"/>
    </row>
    <row r="29" spans="2:6" ht="12" customHeight="1">
      <c r="B29" s="3"/>
      <c r="C29" s="30"/>
      <c r="D29" s="4" t="s">
        <v>637</v>
      </c>
      <c r="E29" s="160">
        <v>3085</v>
      </c>
      <c r="F29" s="160">
        <v>1002</v>
      </c>
    </row>
    <row r="30" spans="2:6" ht="12" customHeight="1">
      <c r="B30" s="3"/>
      <c r="C30" s="30"/>
      <c r="D30" s="4" t="s">
        <v>638</v>
      </c>
      <c r="E30" s="160">
        <v>1010</v>
      </c>
      <c r="F30" s="160">
        <v>270</v>
      </c>
    </row>
    <row r="31" spans="2:6" ht="12" customHeight="1">
      <c r="B31" s="3"/>
      <c r="C31" s="30"/>
      <c r="D31" s="4" t="s">
        <v>639</v>
      </c>
      <c r="E31" s="160">
        <v>4206</v>
      </c>
      <c r="F31" s="160">
        <v>1443</v>
      </c>
    </row>
    <row r="32" spans="2:8" ht="12" customHeight="1">
      <c r="B32" s="31"/>
      <c r="C32" s="343" t="s">
        <v>64</v>
      </c>
      <c r="D32" s="344"/>
      <c r="E32" s="161">
        <f>SUM(E33:E38)</f>
        <v>26347</v>
      </c>
      <c r="F32" s="161">
        <f>SUM(F33:F38)</f>
        <v>11217</v>
      </c>
      <c r="G32" s="48"/>
      <c r="H32" s="48"/>
    </row>
    <row r="33" spans="2:6" ht="12" customHeight="1">
      <c r="B33" s="3"/>
      <c r="C33" s="30"/>
      <c r="D33" s="4" t="s">
        <v>640</v>
      </c>
      <c r="E33" s="160">
        <v>6855</v>
      </c>
      <c r="F33" s="160">
        <v>2510</v>
      </c>
    </row>
    <row r="34" spans="2:6" ht="12" customHeight="1">
      <c r="B34" s="3"/>
      <c r="C34" s="30"/>
      <c r="D34" s="4" t="s">
        <v>641</v>
      </c>
      <c r="E34" s="160">
        <v>2487</v>
      </c>
      <c r="F34" s="160">
        <v>956</v>
      </c>
    </row>
    <row r="35" spans="2:6" ht="12" customHeight="1">
      <c r="B35" s="3"/>
      <c r="C35" s="30"/>
      <c r="D35" s="4" t="s">
        <v>642</v>
      </c>
      <c r="E35" s="160">
        <v>5572</v>
      </c>
      <c r="F35" s="160">
        <v>2866</v>
      </c>
    </row>
    <row r="36" spans="2:6" ht="12" customHeight="1">
      <c r="B36" s="3"/>
      <c r="C36" s="30"/>
      <c r="D36" s="4" t="s">
        <v>643</v>
      </c>
      <c r="E36" s="160">
        <v>4943</v>
      </c>
      <c r="F36" s="160">
        <v>2515</v>
      </c>
    </row>
    <row r="37" spans="2:6" ht="12" customHeight="1">
      <c r="B37" s="3"/>
      <c r="C37" s="30"/>
      <c r="D37" s="4" t="s">
        <v>98</v>
      </c>
      <c r="E37" s="160">
        <v>1161</v>
      </c>
      <c r="F37" s="160">
        <v>556</v>
      </c>
    </row>
    <row r="38" spans="2:6" ht="12" customHeight="1">
      <c r="B38" s="3"/>
      <c r="C38" s="30"/>
      <c r="D38" s="4" t="s">
        <v>99</v>
      </c>
      <c r="E38" s="160">
        <v>5329</v>
      </c>
      <c r="F38" s="160">
        <v>1814</v>
      </c>
    </row>
    <row r="39" spans="2:8" ht="12" customHeight="1">
      <c r="B39" s="3"/>
      <c r="C39" s="343" t="s">
        <v>65</v>
      </c>
      <c r="D39" s="344"/>
      <c r="E39" s="161">
        <f>SUM(E40:E43)</f>
        <v>14878</v>
      </c>
      <c r="F39" s="161">
        <f>SUM(F40:F43)</f>
        <v>4657</v>
      </c>
      <c r="G39" s="48"/>
      <c r="H39" s="48"/>
    </row>
    <row r="40" spans="2:6" ht="12" customHeight="1">
      <c r="B40" s="3"/>
      <c r="C40" s="30"/>
      <c r="D40" s="4" t="s">
        <v>100</v>
      </c>
      <c r="E40" s="160">
        <v>2674</v>
      </c>
      <c r="F40" s="160">
        <v>635</v>
      </c>
    </row>
    <row r="41" spans="2:6" ht="12" customHeight="1">
      <c r="B41" s="3"/>
      <c r="C41" s="30"/>
      <c r="D41" s="4" t="s">
        <v>644</v>
      </c>
      <c r="E41" s="160">
        <v>1091</v>
      </c>
      <c r="F41" s="160">
        <v>393</v>
      </c>
    </row>
    <row r="42" spans="2:6" ht="12" customHeight="1">
      <c r="B42" s="3"/>
      <c r="C42" s="30"/>
      <c r="D42" s="4" t="s">
        <v>102</v>
      </c>
      <c r="E42" s="160">
        <v>2003</v>
      </c>
      <c r="F42" s="160">
        <v>804</v>
      </c>
    </row>
    <row r="43" spans="2:6" ht="12" customHeight="1">
      <c r="B43" s="3"/>
      <c r="C43" s="30"/>
      <c r="D43" s="337" t="s">
        <v>103</v>
      </c>
      <c r="E43" s="160">
        <v>9110</v>
      </c>
      <c r="F43" s="160">
        <v>2825</v>
      </c>
    </row>
    <row r="44" spans="2:8" ht="12" customHeight="1">
      <c r="B44" s="3"/>
      <c r="C44" s="343" t="s">
        <v>67</v>
      </c>
      <c r="D44" s="344"/>
      <c r="E44" s="161">
        <f>SUM(E45)</f>
        <v>11182</v>
      </c>
      <c r="F44" s="161">
        <f>SUM(F45)</f>
        <v>3958</v>
      </c>
      <c r="G44" s="338"/>
      <c r="H44" s="339"/>
    </row>
    <row r="45" spans="2:6" ht="12" customHeight="1">
      <c r="B45" s="3"/>
      <c r="C45" s="30"/>
      <c r="D45" s="4" t="s">
        <v>645</v>
      </c>
      <c r="E45" s="160">
        <v>11182</v>
      </c>
      <c r="F45" s="160">
        <v>3958</v>
      </c>
    </row>
    <row r="46" spans="2:8" ht="12" customHeight="1">
      <c r="B46" s="3"/>
      <c r="C46" s="343" t="s">
        <v>68</v>
      </c>
      <c r="D46" s="344"/>
      <c r="E46" s="161">
        <f>SUM(E47:E51)</f>
        <v>30573</v>
      </c>
      <c r="F46" s="161">
        <f>SUM(F47:F51)</f>
        <v>11239</v>
      </c>
      <c r="G46" s="48"/>
      <c r="H46" s="48"/>
    </row>
    <row r="47" spans="2:6" ht="12" customHeight="1">
      <c r="B47" s="3"/>
      <c r="C47" s="30"/>
      <c r="D47" s="4" t="s">
        <v>105</v>
      </c>
      <c r="E47" s="160">
        <v>4714</v>
      </c>
      <c r="F47" s="160">
        <v>1500</v>
      </c>
    </row>
    <row r="48" spans="2:6" ht="12" customHeight="1">
      <c r="B48" s="3"/>
      <c r="C48" s="30"/>
      <c r="D48" s="4" t="s">
        <v>646</v>
      </c>
      <c r="E48" s="160">
        <v>3314</v>
      </c>
      <c r="F48" s="160">
        <v>1232</v>
      </c>
    </row>
    <row r="49" spans="2:6" ht="12" customHeight="1">
      <c r="B49" s="3"/>
      <c r="C49" s="30"/>
      <c r="D49" s="4" t="s">
        <v>107</v>
      </c>
      <c r="E49" s="160">
        <v>3227</v>
      </c>
      <c r="F49" s="160">
        <v>1236</v>
      </c>
    </row>
    <row r="50" spans="2:6" ht="12" customHeight="1">
      <c r="B50" s="3"/>
      <c r="C50" s="30"/>
      <c r="D50" s="4" t="s">
        <v>108</v>
      </c>
      <c r="E50" s="160">
        <v>11456</v>
      </c>
      <c r="F50" s="160">
        <v>4152</v>
      </c>
    </row>
    <row r="51" spans="2:6" ht="12" customHeight="1">
      <c r="B51" s="3"/>
      <c r="C51" s="30"/>
      <c r="D51" s="4" t="s">
        <v>109</v>
      </c>
      <c r="E51" s="179">
        <v>7862</v>
      </c>
      <c r="F51" s="179">
        <v>3119</v>
      </c>
    </row>
    <row r="53" spans="2:5" ht="12">
      <c r="B53" s="502" t="s">
        <v>647</v>
      </c>
      <c r="C53" s="502"/>
      <c r="D53" s="502"/>
      <c r="E53" s="502"/>
    </row>
  </sheetData>
  <sheetProtection/>
  <mergeCells count="14">
    <mergeCell ref="B3:D4"/>
    <mergeCell ref="E3:F3"/>
    <mergeCell ref="B6:D6"/>
    <mergeCell ref="B7:D7"/>
    <mergeCell ref="B8:D8"/>
    <mergeCell ref="B21:D21"/>
    <mergeCell ref="C46:D46"/>
    <mergeCell ref="B53:E53"/>
    <mergeCell ref="C22:D22"/>
    <mergeCell ref="C25:D25"/>
    <mergeCell ref="C28:D28"/>
    <mergeCell ref="C32:D32"/>
    <mergeCell ref="C39:D39"/>
    <mergeCell ref="C44:D44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AC64"/>
  <sheetViews>
    <sheetView zoomScalePageLayoutView="0" workbookViewId="0" topLeftCell="A1">
      <selection activeCell="I42" sqref="I42"/>
    </sheetView>
  </sheetViews>
  <sheetFormatPr defaultColWidth="9.00390625" defaultRowHeight="13.5"/>
  <cols>
    <col min="1" max="1" width="2.625" style="1" customWidth="1"/>
    <col min="2" max="4" width="1.875" style="1" customWidth="1"/>
    <col min="5" max="5" width="9.50390625" style="1" customWidth="1"/>
    <col min="6" max="6" width="7.625" style="1" bestFit="1" customWidth="1"/>
    <col min="7" max="7" width="4.50390625" style="1" bestFit="1" customWidth="1"/>
    <col min="8" max="8" width="7.625" style="1" bestFit="1" customWidth="1"/>
    <col min="9" max="9" width="4.50390625" style="1" bestFit="1" customWidth="1"/>
    <col min="10" max="10" width="6.25390625" style="1" bestFit="1" customWidth="1"/>
    <col min="11" max="12" width="7.75390625" style="1" customWidth="1"/>
    <col min="13" max="13" width="9.50390625" style="1" customWidth="1"/>
    <col min="14" max="14" width="8.75390625" style="1" customWidth="1"/>
    <col min="15" max="15" width="8.625" style="1" bestFit="1" customWidth="1"/>
    <col min="16" max="16" width="8.625" style="15" bestFit="1" customWidth="1"/>
    <col min="17" max="18" width="7.875" style="15" bestFit="1" customWidth="1"/>
    <col min="19" max="19" width="8.625" style="1" bestFit="1" customWidth="1"/>
    <col min="20" max="20" width="7.625" style="1" bestFit="1" customWidth="1"/>
    <col min="21" max="21" width="8.625" style="1" bestFit="1" customWidth="1"/>
    <col min="22" max="22" width="6.75390625" style="1" bestFit="1" customWidth="1"/>
    <col min="23" max="23" width="7.75390625" style="1" bestFit="1" customWidth="1"/>
    <col min="24" max="24" width="7.375" style="1" bestFit="1" customWidth="1"/>
    <col min="25" max="25" width="7.75390625" style="1" bestFit="1" customWidth="1"/>
    <col min="26" max="26" width="7.375" style="1" bestFit="1" customWidth="1"/>
    <col min="27" max="27" width="7.75390625" style="1" bestFit="1" customWidth="1"/>
    <col min="28" max="28" width="7.375" style="1" bestFit="1" customWidth="1"/>
    <col min="29" max="29" width="7.75390625" style="1" bestFit="1" customWidth="1"/>
    <col min="30" max="16384" width="9.00390625" style="1" customWidth="1"/>
  </cols>
  <sheetData>
    <row r="1" ht="14.25">
      <c r="B1" s="2" t="s">
        <v>71</v>
      </c>
    </row>
    <row r="2" spans="6:29" ht="12" customHeight="1">
      <c r="F2" s="48"/>
      <c r="G2" s="48"/>
      <c r="H2" s="48"/>
      <c r="I2" s="48"/>
      <c r="J2" s="48"/>
      <c r="K2" s="48"/>
      <c r="L2" s="48"/>
      <c r="M2" s="48"/>
      <c r="N2" s="48"/>
      <c r="O2" s="48"/>
      <c r="P2" s="47"/>
      <c r="Q2" s="47"/>
      <c r="R2" s="47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</row>
    <row r="3" spans="2:29" ht="12" customHeight="1">
      <c r="B3" s="388" t="s">
        <v>0</v>
      </c>
      <c r="C3" s="389"/>
      <c r="D3" s="389"/>
      <c r="E3" s="390"/>
      <c r="F3" s="368" t="s">
        <v>72</v>
      </c>
      <c r="G3" s="368"/>
      <c r="H3" s="368" t="s">
        <v>2</v>
      </c>
      <c r="I3" s="368"/>
      <c r="J3" s="368"/>
      <c r="K3" s="398" t="s">
        <v>3</v>
      </c>
      <c r="L3" s="399"/>
      <c r="M3" s="404" t="s">
        <v>73</v>
      </c>
      <c r="N3" s="407" t="s">
        <v>74</v>
      </c>
      <c r="O3" s="408"/>
      <c r="P3" s="408"/>
      <c r="Q3" s="408"/>
      <c r="R3" s="408"/>
      <c r="S3" s="408"/>
      <c r="T3" s="408"/>
      <c r="U3" s="408"/>
      <c r="V3" s="408"/>
      <c r="W3" s="408"/>
      <c r="X3" s="408"/>
      <c r="Y3" s="408"/>
      <c r="Z3" s="408"/>
      <c r="AA3" s="408"/>
      <c r="AB3" s="409"/>
      <c r="AC3" s="53"/>
    </row>
    <row r="4" spans="2:29" ht="12" customHeight="1">
      <c r="B4" s="391"/>
      <c r="C4" s="392"/>
      <c r="D4" s="392"/>
      <c r="E4" s="393"/>
      <c r="F4" s="397"/>
      <c r="G4" s="397"/>
      <c r="H4" s="397"/>
      <c r="I4" s="397"/>
      <c r="J4" s="397"/>
      <c r="K4" s="400"/>
      <c r="L4" s="401"/>
      <c r="M4" s="405"/>
      <c r="N4" s="410"/>
      <c r="O4" s="411"/>
      <c r="P4" s="411"/>
      <c r="Q4" s="411"/>
      <c r="R4" s="411"/>
      <c r="S4" s="411"/>
      <c r="T4" s="411"/>
      <c r="U4" s="411"/>
      <c r="V4" s="411"/>
      <c r="W4" s="411"/>
      <c r="X4" s="411"/>
      <c r="Y4" s="411"/>
      <c r="Z4" s="411"/>
      <c r="AA4" s="411"/>
      <c r="AB4" s="412"/>
      <c r="AC4" s="54"/>
    </row>
    <row r="5" spans="2:29" ht="12" customHeight="1">
      <c r="B5" s="391"/>
      <c r="C5" s="392"/>
      <c r="D5" s="392"/>
      <c r="E5" s="393"/>
      <c r="F5" s="369"/>
      <c r="G5" s="369"/>
      <c r="H5" s="369"/>
      <c r="I5" s="369"/>
      <c r="J5" s="369"/>
      <c r="K5" s="402"/>
      <c r="L5" s="403"/>
      <c r="M5" s="406"/>
      <c r="N5" s="368" t="s">
        <v>38</v>
      </c>
      <c r="O5" s="368"/>
      <c r="P5" s="368"/>
      <c r="Q5" s="368" t="s">
        <v>75</v>
      </c>
      <c r="R5" s="368"/>
      <c r="S5" s="368" t="s">
        <v>76</v>
      </c>
      <c r="T5" s="368"/>
      <c r="U5" s="368" t="s">
        <v>77</v>
      </c>
      <c r="V5" s="368"/>
      <c r="W5" s="368" t="s">
        <v>78</v>
      </c>
      <c r="X5" s="368"/>
      <c r="Y5" s="368" t="s">
        <v>79</v>
      </c>
      <c r="Z5" s="368"/>
      <c r="AA5" s="368" t="s">
        <v>80</v>
      </c>
      <c r="AB5" s="368"/>
      <c r="AC5" s="55" t="s">
        <v>81</v>
      </c>
    </row>
    <row r="6" spans="2:29" ht="12" customHeight="1">
      <c r="B6" s="391"/>
      <c r="C6" s="392"/>
      <c r="D6" s="392"/>
      <c r="E6" s="393"/>
      <c r="F6" s="368" t="s">
        <v>5</v>
      </c>
      <c r="G6" s="368" t="s">
        <v>6</v>
      </c>
      <c r="H6" s="368" t="s">
        <v>82</v>
      </c>
      <c r="I6" s="368" t="s">
        <v>83</v>
      </c>
      <c r="J6" s="413" t="s">
        <v>84</v>
      </c>
      <c r="K6" s="414" t="s">
        <v>7</v>
      </c>
      <c r="L6" s="414" t="s">
        <v>8</v>
      </c>
      <c r="M6" s="368" t="s">
        <v>25</v>
      </c>
      <c r="N6" s="369"/>
      <c r="O6" s="369"/>
      <c r="P6" s="369"/>
      <c r="Q6" s="369"/>
      <c r="R6" s="369"/>
      <c r="S6" s="369"/>
      <c r="T6" s="369"/>
      <c r="U6" s="369"/>
      <c r="V6" s="369"/>
      <c r="W6" s="369"/>
      <c r="X6" s="369"/>
      <c r="Y6" s="369"/>
      <c r="Z6" s="369"/>
      <c r="AA6" s="369"/>
      <c r="AB6" s="369"/>
      <c r="AC6" s="55" t="s">
        <v>85</v>
      </c>
    </row>
    <row r="7" spans="2:29" ht="12" customHeight="1">
      <c r="B7" s="391"/>
      <c r="C7" s="392"/>
      <c r="D7" s="392"/>
      <c r="E7" s="393"/>
      <c r="F7" s="397"/>
      <c r="G7" s="397"/>
      <c r="H7" s="397"/>
      <c r="I7" s="397"/>
      <c r="J7" s="397"/>
      <c r="K7" s="415"/>
      <c r="L7" s="415"/>
      <c r="M7" s="397"/>
      <c r="N7" s="368" t="s">
        <v>25</v>
      </c>
      <c r="O7" s="414" t="s">
        <v>7</v>
      </c>
      <c r="P7" s="414" t="s">
        <v>8</v>
      </c>
      <c r="Q7" s="414" t="s">
        <v>7</v>
      </c>
      <c r="R7" s="414" t="s">
        <v>8</v>
      </c>
      <c r="S7" s="414" t="s">
        <v>7</v>
      </c>
      <c r="T7" s="414" t="s">
        <v>8</v>
      </c>
      <c r="U7" s="414" t="s">
        <v>7</v>
      </c>
      <c r="V7" s="414" t="s">
        <v>8</v>
      </c>
      <c r="W7" s="414" t="s">
        <v>7</v>
      </c>
      <c r="X7" s="414" t="s">
        <v>8</v>
      </c>
      <c r="Y7" s="414" t="s">
        <v>7</v>
      </c>
      <c r="Z7" s="414" t="s">
        <v>8</v>
      </c>
      <c r="AA7" s="414" t="s">
        <v>7</v>
      </c>
      <c r="AB7" s="414" t="s">
        <v>8</v>
      </c>
      <c r="AC7" s="55" t="s">
        <v>25</v>
      </c>
    </row>
    <row r="8" spans="2:29" ht="12" customHeight="1">
      <c r="B8" s="394"/>
      <c r="C8" s="395"/>
      <c r="D8" s="395"/>
      <c r="E8" s="396"/>
      <c r="F8" s="369"/>
      <c r="G8" s="369"/>
      <c r="H8" s="369"/>
      <c r="I8" s="369"/>
      <c r="J8" s="369"/>
      <c r="K8" s="362"/>
      <c r="L8" s="362"/>
      <c r="M8" s="369"/>
      <c r="N8" s="369"/>
      <c r="O8" s="362"/>
      <c r="P8" s="362"/>
      <c r="Q8" s="362"/>
      <c r="R8" s="362"/>
      <c r="S8" s="362"/>
      <c r="T8" s="362"/>
      <c r="U8" s="362"/>
      <c r="V8" s="362"/>
      <c r="W8" s="362"/>
      <c r="X8" s="362"/>
      <c r="Y8" s="362"/>
      <c r="Z8" s="362"/>
      <c r="AA8" s="362"/>
      <c r="AB8" s="362"/>
      <c r="AC8" s="57"/>
    </row>
    <row r="9" spans="2:29" ht="12" customHeight="1">
      <c r="B9" s="3"/>
      <c r="C9" s="37"/>
      <c r="D9" s="37"/>
      <c r="E9" s="38"/>
      <c r="F9" s="39"/>
      <c r="G9" s="39"/>
      <c r="H9" s="58"/>
      <c r="I9" s="58"/>
      <c r="J9" s="58"/>
      <c r="K9" s="58" t="s">
        <v>9</v>
      </c>
      <c r="L9" s="58" t="s">
        <v>9</v>
      </c>
      <c r="M9" s="58" t="s">
        <v>9</v>
      </c>
      <c r="N9" s="58" t="s">
        <v>9</v>
      </c>
      <c r="O9" s="58" t="s">
        <v>9</v>
      </c>
      <c r="P9" s="58" t="s">
        <v>9</v>
      </c>
      <c r="Q9" s="58" t="s">
        <v>9</v>
      </c>
      <c r="R9" s="58" t="s">
        <v>9</v>
      </c>
      <c r="S9" s="58" t="s">
        <v>9</v>
      </c>
      <c r="T9" s="58" t="s">
        <v>9</v>
      </c>
      <c r="U9" s="58" t="s">
        <v>9</v>
      </c>
      <c r="V9" s="58" t="s">
        <v>9</v>
      </c>
      <c r="W9" s="58" t="s">
        <v>9</v>
      </c>
      <c r="X9" s="58" t="s">
        <v>9</v>
      </c>
      <c r="Y9" s="58" t="s">
        <v>9</v>
      </c>
      <c r="Z9" s="58" t="s">
        <v>9</v>
      </c>
      <c r="AA9" s="58" t="s">
        <v>9</v>
      </c>
      <c r="AB9" s="58" t="s">
        <v>9</v>
      </c>
      <c r="AC9" s="58" t="s">
        <v>9</v>
      </c>
    </row>
    <row r="10" spans="2:29" ht="12" customHeight="1">
      <c r="B10" s="341" t="s">
        <v>42</v>
      </c>
      <c r="C10" s="341"/>
      <c r="D10" s="341"/>
      <c r="E10" s="341"/>
      <c r="F10" s="59">
        <v>324</v>
      </c>
      <c r="G10" s="40">
        <v>3</v>
      </c>
      <c r="H10" s="60">
        <v>4084</v>
      </c>
      <c r="I10" s="60">
        <v>32</v>
      </c>
      <c r="J10" s="60">
        <v>470</v>
      </c>
      <c r="K10" s="60">
        <v>2553</v>
      </c>
      <c r="L10" s="60">
        <v>4437</v>
      </c>
      <c r="M10" s="61">
        <v>2344</v>
      </c>
      <c r="N10" s="62">
        <v>109718</v>
      </c>
      <c r="O10" s="62">
        <v>56049</v>
      </c>
      <c r="P10" s="62">
        <v>53669</v>
      </c>
      <c r="Q10" s="62">
        <v>8783</v>
      </c>
      <c r="R10" s="62">
        <v>8658</v>
      </c>
      <c r="S10" s="62">
        <v>8900</v>
      </c>
      <c r="T10" s="62">
        <v>8388</v>
      </c>
      <c r="U10" s="62">
        <v>9203</v>
      </c>
      <c r="V10" s="62">
        <v>8752</v>
      </c>
      <c r="W10" s="62">
        <v>9573</v>
      </c>
      <c r="X10" s="62">
        <v>9057</v>
      </c>
      <c r="Y10" s="62">
        <v>9655</v>
      </c>
      <c r="Z10" s="62">
        <v>9238</v>
      </c>
      <c r="AA10" s="62">
        <v>9935</v>
      </c>
      <c r="AB10" s="62">
        <v>9576</v>
      </c>
      <c r="AC10" s="62">
        <v>1488</v>
      </c>
    </row>
    <row r="11" spans="2:29" s="41" customFormat="1" ht="12" customHeight="1">
      <c r="B11" s="350" t="s">
        <v>44</v>
      </c>
      <c r="C11" s="350"/>
      <c r="D11" s="350"/>
      <c r="E11" s="350"/>
      <c r="F11" s="63">
        <v>322</v>
      </c>
      <c r="G11" s="63">
        <v>3</v>
      </c>
      <c r="H11" s="63">
        <v>3974</v>
      </c>
      <c r="I11" s="63">
        <v>37</v>
      </c>
      <c r="J11" s="63">
        <v>486</v>
      </c>
      <c r="K11" s="63">
        <v>2576</v>
      </c>
      <c r="L11" s="63">
        <v>4385</v>
      </c>
      <c r="M11" s="63">
        <v>2329</v>
      </c>
      <c r="N11" s="63">
        <v>107500</v>
      </c>
      <c r="O11" s="63">
        <v>54994</v>
      </c>
      <c r="P11" s="63">
        <v>52506</v>
      </c>
      <c r="Q11" s="63">
        <v>8877</v>
      </c>
      <c r="R11" s="63">
        <v>8358</v>
      </c>
      <c r="S11" s="63">
        <v>8810</v>
      </c>
      <c r="T11" s="63">
        <v>8664</v>
      </c>
      <c r="U11" s="63">
        <v>8873</v>
      </c>
      <c r="V11" s="63">
        <v>8391</v>
      </c>
      <c r="W11" s="63">
        <v>9201</v>
      </c>
      <c r="X11" s="63">
        <v>8776</v>
      </c>
      <c r="Y11" s="63">
        <v>9570</v>
      </c>
      <c r="Z11" s="63">
        <v>9071</v>
      </c>
      <c r="AA11" s="63">
        <v>9663</v>
      </c>
      <c r="AB11" s="63">
        <v>9246</v>
      </c>
      <c r="AC11" s="63">
        <v>1495</v>
      </c>
    </row>
    <row r="12" spans="2:29" ht="12" customHeight="1">
      <c r="B12" s="3"/>
      <c r="C12" s="37"/>
      <c r="D12" s="348" t="s">
        <v>11</v>
      </c>
      <c r="E12" s="340"/>
      <c r="F12" s="64">
        <v>1</v>
      </c>
      <c r="G12" s="40" t="s">
        <v>86</v>
      </c>
      <c r="H12" s="60">
        <v>19</v>
      </c>
      <c r="I12" s="40" t="s">
        <v>86</v>
      </c>
      <c r="J12" s="40" t="s">
        <v>86</v>
      </c>
      <c r="K12" s="64">
        <v>25</v>
      </c>
      <c r="L12" s="64">
        <v>7</v>
      </c>
      <c r="M12" s="64">
        <v>4</v>
      </c>
      <c r="N12" s="64">
        <v>671</v>
      </c>
      <c r="O12" s="64">
        <v>336</v>
      </c>
      <c r="P12" s="64">
        <v>335</v>
      </c>
      <c r="Q12" s="64">
        <v>51</v>
      </c>
      <c r="R12" s="64">
        <v>51</v>
      </c>
      <c r="S12" s="64">
        <v>51</v>
      </c>
      <c r="T12" s="64">
        <v>51</v>
      </c>
      <c r="U12" s="64">
        <v>51</v>
      </c>
      <c r="V12" s="64">
        <v>50</v>
      </c>
      <c r="W12" s="64">
        <v>57</v>
      </c>
      <c r="X12" s="64">
        <v>54</v>
      </c>
      <c r="Y12" s="64">
        <v>53</v>
      </c>
      <c r="Z12" s="64">
        <v>54</v>
      </c>
      <c r="AA12" s="64">
        <v>73</v>
      </c>
      <c r="AB12" s="64">
        <v>75</v>
      </c>
      <c r="AC12" s="60" t="s">
        <v>86</v>
      </c>
    </row>
    <row r="13" spans="2:29" ht="12" customHeight="1">
      <c r="B13" s="3"/>
      <c r="C13" s="37"/>
      <c r="D13" s="348" t="s">
        <v>12</v>
      </c>
      <c r="E13" s="340"/>
      <c r="F13" s="64">
        <v>320</v>
      </c>
      <c r="G13" s="40">
        <v>3</v>
      </c>
      <c r="H13" s="60">
        <v>3937</v>
      </c>
      <c r="I13" s="65">
        <v>37</v>
      </c>
      <c r="J13" s="64">
        <v>486</v>
      </c>
      <c r="K13" s="64">
        <v>2528</v>
      </c>
      <c r="L13" s="64">
        <v>4348</v>
      </c>
      <c r="M13" s="64">
        <v>2317</v>
      </c>
      <c r="N13" s="64">
        <v>106219</v>
      </c>
      <c r="O13" s="64">
        <v>54377</v>
      </c>
      <c r="P13" s="64">
        <v>51842</v>
      </c>
      <c r="Q13" s="64">
        <v>8787</v>
      </c>
      <c r="R13" s="64">
        <v>8239</v>
      </c>
      <c r="S13" s="64">
        <v>8713</v>
      </c>
      <c r="T13" s="64">
        <v>8569</v>
      </c>
      <c r="U13" s="64">
        <v>8771</v>
      </c>
      <c r="V13" s="64">
        <v>8286</v>
      </c>
      <c r="W13" s="64">
        <v>9096</v>
      </c>
      <c r="X13" s="64">
        <v>8670</v>
      </c>
      <c r="Y13" s="64">
        <v>9468</v>
      </c>
      <c r="Z13" s="64">
        <v>8959</v>
      </c>
      <c r="AA13" s="64">
        <v>9542</v>
      </c>
      <c r="AB13" s="64">
        <v>9119</v>
      </c>
      <c r="AC13" s="60">
        <v>1485</v>
      </c>
    </row>
    <row r="14" spans="2:29" ht="12" customHeight="1">
      <c r="B14" s="3"/>
      <c r="C14" s="37"/>
      <c r="D14" s="348" t="s">
        <v>13</v>
      </c>
      <c r="E14" s="340"/>
      <c r="F14" s="40">
        <v>1</v>
      </c>
      <c r="G14" s="40" t="s">
        <v>86</v>
      </c>
      <c r="H14" s="40">
        <v>18</v>
      </c>
      <c r="I14" s="40" t="s">
        <v>86</v>
      </c>
      <c r="J14" s="40" t="s">
        <v>86</v>
      </c>
      <c r="K14" s="40">
        <v>23</v>
      </c>
      <c r="L14" s="40">
        <v>30</v>
      </c>
      <c r="M14" s="40">
        <v>8</v>
      </c>
      <c r="N14" s="40">
        <v>610</v>
      </c>
      <c r="O14" s="40">
        <v>281</v>
      </c>
      <c r="P14" s="40">
        <v>329</v>
      </c>
      <c r="Q14" s="40">
        <v>39</v>
      </c>
      <c r="R14" s="40">
        <v>68</v>
      </c>
      <c r="S14" s="40">
        <v>46</v>
      </c>
      <c r="T14" s="40">
        <v>44</v>
      </c>
      <c r="U14" s="40">
        <v>51</v>
      </c>
      <c r="V14" s="40">
        <v>55</v>
      </c>
      <c r="W14" s="40">
        <v>48</v>
      </c>
      <c r="X14" s="40">
        <v>52</v>
      </c>
      <c r="Y14" s="40">
        <v>49</v>
      </c>
      <c r="Z14" s="40">
        <v>58</v>
      </c>
      <c r="AA14" s="40">
        <v>48</v>
      </c>
      <c r="AB14" s="40">
        <v>52</v>
      </c>
      <c r="AC14" s="60">
        <v>10</v>
      </c>
    </row>
    <row r="15" spans="2:29" s="41" customFormat="1" ht="12" customHeight="1">
      <c r="B15" s="66"/>
      <c r="C15" s="343" t="s">
        <v>46</v>
      </c>
      <c r="D15" s="343"/>
      <c r="E15" s="344"/>
      <c r="F15" s="67">
        <v>258</v>
      </c>
      <c r="G15" s="67">
        <v>3</v>
      </c>
      <c r="H15" s="67">
        <v>3371</v>
      </c>
      <c r="I15" s="67">
        <v>21</v>
      </c>
      <c r="J15" s="67">
        <v>399</v>
      </c>
      <c r="K15" s="67">
        <v>2104</v>
      </c>
      <c r="L15" s="67">
        <v>3710</v>
      </c>
      <c r="M15" s="67">
        <v>1847</v>
      </c>
      <c r="N15" s="67">
        <v>92615</v>
      </c>
      <c r="O15" s="67">
        <v>47395</v>
      </c>
      <c r="P15" s="67">
        <v>45220</v>
      </c>
      <c r="Q15" s="67">
        <v>7659</v>
      </c>
      <c r="R15" s="67">
        <v>7195</v>
      </c>
      <c r="S15" s="67">
        <v>7615</v>
      </c>
      <c r="T15" s="67">
        <v>7495</v>
      </c>
      <c r="U15" s="67">
        <v>7641</v>
      </c>
      <c r="V15" s="67">
        <v>7249</v>
      </c>
      <c r="W15" s="67">
        <v>7923</v>
      </c>
      <c r="X15" s="67">
        <v>7572</v>
      </c>
      <c r="Y15" s="67">
        <v>8256</v>
      </c>
      <c r="Z15" s="67">
        <v>7827</v>
      </c>
      <c r="AA15" s="67">
        <v>8301</v>
      </c>
      <c r="AB15" s="67">
        <v>7882</v>
      </c>
      <c r="AC15" s="67">
        <v>1152</v>
      </c>
    </row>
    <row r="16" spans="2:29" ht="12" customHeight="1">
      <c r="B16" s="3"/>
      <c r="C16" s="37"/>
      <c r="D16" s="348" t="s">
        <v>47</v>
      </c>
      <c r="E16" s="340"/>
      <c r="F16" s="40">
        <v>50</v>
      </c>
      <c r="G16" s="68">
        <v>3</v>
      </c>
      <c r="H16" s="40">
        <v>648</v>
      </c>
      <c r="I16" s="68">
        <v>6</v>
      </c>
      <c r="J16" s="65">
        <v>80</v>
      </c>
      <c r="K16" s="40">
        <v>419</v>
      </c>
      <c r="L16" s="40">
        <v>692</v>
      </c>
      <c r="M16" s="40">
        <v>220</v>
      </c>
      <c r="N16" s="40">
        <v>18029</v>
      </c>
      <c r="O16" s="40">
        <v>9167</v>
      </c>
      <c r="P16" s="40">
        <v>8862</v>
      </c>
      <c r="Q16" s="40">
        <v>1469</v>
      </c>
      <c r="R16" s="40">
        <v>1441</v>
      </c>
      <c r="S16" s="40">
        <v>1507</v>
      </c>
      <c r="T16" s="40">
        <v>1431</v>
      </c>
      <c r="U16" s="40">
        <v>1497</v>
      </c>
      <c r="V16" s="40">
        <v>1386</v>
      </c>
      <c r="W16" s="40">
        <v>1468</v>
      </c>
      <c r="X16" s="40">
        <v>1492</v>
      </c>
      <c r="Y16" s="40">
        <v>1623</v>
      </c>
      <c r="Z16" s="40">
        <v>1522</v>
      </c>
      <c r="AA16" s="40">
        <v>1603</v>
      </c>
      <c r="AB16" s="40">
        <v>1590</v>
      </c>
      <c r="AC16" s="40">
        <v>90</v>
      </c>
    </row>
    <row r="17" spans="2:29" ht="12" customHeight="1">
      <c r="B17" s="3"/>
      <c r="C17" s="37"/>
      <c r="D17" s="348" t="s">
        <v>48</v>
      </c>
      <c r="E17" s="340"/>
      <c r="F17" s="65">
        <v>58</v>
      </c>
      <c r="G17" s="40" t="s">
        <v>86</v>
      </c>
      <c r="H17" s="60">
        <v>761</v>
      </c>
      <c r="I17" s="68">
        <v>3</v>
      </c>
      <c r="J17" s="65">
        <v>90</v>
      </c>
      <c r="K17" s="60">
        <v>420</v>
      </c>
      <c r="L17" s="60">
        <v>864</v>
      </c>
      <c r="M17" s="60">
        <v>665</v>
      </c>
      <c r="N17" s="62">
        <v>20656</v>
      </c>
      <c r="O17" s="62">
        <v>10647</v>
      </c>
      <c r="P17" s="62">
        <v>10009</v>
      </c>
      <c r="Q17" s="69">
        <v>1800</v>
      </c>
      <c r="R17" s="69">
        <v>1571</v>
      </c>
      <c r="S17" s="69">
        <v>1720</v>
      </c>
      <c r="T17" s="69">
        <v>1688</v>
      </c>
      <c r="U17" s="69">
        <v>1741</v>
      </c>
      <c r="V17" s="69">
        <v>1656</v>
      </c>
      <c r="W17" s="69">
        <v>1771</v>
      </c>
      <c r="X17" s="69">
        <v>1680</v>
      </c>
      <c r="Y17" s="69">
        <v>1798</v>
      </c>
      <c r="Z17" s="69">
        <v>1735</v>
      </c>
      <c r="AA17" s="69">
        <v>1817</v>
      </c>
      <c r="AB17" s="69">
        <v>1679</v>
      </c>
      <c r="AC17" s="69">
        <v>43</v>
      </c>
    </row>
    <row r="18" spans="2:29" ht="12" customHeight="1">
      <c r="B18" s="3"/>
      <c r="C18" s="37"/>
      <c r="D18" s="348" t="s">
        <v>49</v>
      </c>
      <c r="E18" s="340"/>
      <c r="F18" s="65">
        <v>17</v>
      </c>
      <c r="G18" s="40" t="s">
        <v>86</v>
      </c>
      <c r="H18" s="60">
        <v>200</v>
      </c>
      <c r="I18" s="68">
        <v>1</v>
      </c>
      <c r="J18" s="65">
        <v>26</v>
      </c>
      <c r="K18" s="60">
        <v>130</v>
      </c>
      <c r="L18" s="60">
        <v>215</v>
      </c>
      <c r="M18" s="60">
        <v>46</v>
      </c>
      <c r="N18" s="62">
        <v>5336</v>
      </c>
      <c r="O18" s="62">
        <v>2727</v>
      </c>
      <c r="P18" s="62">
        <v>2609</v>
      </c>
      <c r="Q18" s="69">
        <v>455</v>
      </c>
      <c r="R18" s="69">
        <v>395</v>
      </c>
      <c r="S18" s="69">
        <v>383</v>
      </c>
      <c r="T18" s="69">
        <v>446</v>
      </c>
      <c r="U18" s="69">
        <v>394</v>
      </c>
      <c r="V18" s="69">
        <v>412</v>
      </c>
      <c r="W18" s="69">
        <v>475</v>
      </c>
      <c r="X18" s="69">
        <v>433</v>
      </c>
      <c r="Y18" s="69">
        <v>481</v>
      </c>
      <c r="Z18" s="69">
        <v>447</v>
      </c>
      <c r="AA18" s="69">
        <v>539</v>
      </c>
      <c r="AB18" s="69">
        <v>476</v>
      </c>
      <c r="AC18" s="69">
        <v>61</v>
      </c>
    </row>
    <row r="19" spans="2:29" ht="12" customHeight="1">
      <c r="B19" s="3"/>
      <c r="C19" s="37"/>
      <c r="D19" s="348" t="s">
        <v>50</v>
      </c>
      <c r="E19" s="340"/>
      <c r="F19" s="65">
        <v>24</v>
      </c>
      <c r="G19" s="40" t="s">
        <v>86</v>
      </c>
      <c r="H19" s="60">
        <v>413</v>
      </c>
      <c r="I19" s="68">
        <v>3</v>
      </c>
      <c r="J19" s="65">
        <v>48</v>
      </c>
      <c r="K19" s="60">
        <v>261</v>
      </c>
      <c r="L19" s="60">
        <v>443</v>
      </c>
      <c r="M19" s="60">
        <v>79</v>
      </c>
      <c r="N19" s="62">
        <v>12327</v>
      </c>
      <c r="O19" s="62">
        <v>6247</v>
      </c>
      <c r="P19" s="62">
        <v>6080</v>
      </c>
      <c r="Q19" s="69">
        <v>965</v>
      </c>
      <c r="R19" s="69">
        <v>983</v>
      </c>
      <c r="S19" s="69">
        <v>999</v>
      </c>
      <c r="T19" s="69">
        <v>1066</v>
      </c>
      <c r="U19" s="69">
        <v>1019</v>
      </c>
      <c r="V19" s="69">
        <v>955</v>
      </c>
      <c r="W19" s="69">
        <v>1089</v>
      </c>
      <c r="X19" s="69">
        <v>972</v>
      </c>
      <c r="Y19" s="69">
        <v>1095</v>
      </c>
      <c r="Z19" s="69">
        <v>1031</v>
      </c>
      <c r="AA19" s="69">
        <v>1080</v>
      </c>
      <c r="AB19" s="69">
        <v>1073</v>
      </c>
      <c r="AC19" s="69">
        <v>570</v>
      </c>
    </row>
    <row r="20" spans="2:29" ht="12" customHeight="1">
      <c r="B20" s="3"/>
      <c r="C20" s="37"/>
      <c r="D20" s="348" t="s">
        <v>51</v>
      </c>
      <c r="E20" s="340"/>
      <c r="F20" s="65">
        <v>27</v>
      </c>
      <c r="G20" s="40" t="s">
        <v>86</v>
      </c>
      <c r="H20" s="60">
        <v>462</v>
      </c>
      <c r="I20" s="40" t="s">
        <v>86</v>
      </c>
      <c r="J20" s="65">
        <v>34</v>
      </c>
      <c r="K20" s="60">
        <v>287</v>
      </c>
      <c r="L20" s="60">
        <v>497</v>
      </c>
      <c r="M20" s="60">
        <v>324</v>
      </c>
      <c r="N20" s="62">
        <v>13557</v>
      </c>
      <c r="O20" s="62">
        <v>6842</v>
      </c>
      <c r="P20" s="62">
        <v>6715</v>
      </c>
      <c r="Q20" s="69">
        <v>1152</v>
      </c>
      <c r="R20" s="69">
        <v>1096</v>
      </c>
      <c r="S20" s="69">
        <v>1095</v>
      </c>
      <c r="T20" s="69">
        <v>1063</v>
      </c>
      <c r="U20" s="69">
        <v>1101</v>
      </c>
      <c r="V20" s="69">
        <v>1116</v>
      </c>
      <c r="W20" s="69">
        <v>1165</v>
      </c>
      <c r="X20" s="69">
        <v>1124</v>
      </c>
      <c r="Y20" s="69">
        <v>1161</v>
      </c>
      <c r="Z20" s="69">
        <v>1163</v>
      </c>
      <c r="AA20" s="69">
        <v>1168</v>
      </c>
      <c r="AB20" s="69">
        <v>1153</v>
      </c>
      <c r="AC20" s="69">
        <v>280</v>
      </c>
    </row>
    <row r="21" spans="2:29" ht="12" customHeight="1">
      <c r="B21" s="3"/>
      <c r="C21" s="37"/>
      <c r="D21" s="348" t="s">
        <v>52</v>
      </c>
      <c r="E21" s="340"/>
      <c r="F21" s="65">
        <v>13</v>
      </c>
      <c r="G21" s="40" t="s">
        <v>86</v>
      </c>
      <c r="H21" s="60">
        <v>115</v>
      </c>
      <c r="I21" s="68">
        <v>3</v>
      </c>
      <c r="J21" s="65">
        <v>17</v>
      </c>
      <c r="K21" s="60">
        <v>73</v>
      </c>
      <c r="L21" s="60">
        <v>141</v>
      </c>
      <c r="M21" s="60">
        <v>65</v>
      </c>
      <c r="N21" s="62">
        <v>2641</v>
      </c>
      <c r="O21" s="62">
        <v>1311</v>
      </c>
      <c r="P21" s="62">
        <v>1330</v>
      </c>
      <c r="Q21" s="69">
        <v>198</v>
      </c>
      <c r="R21" s="69">
        <v>203</v>
      </c>
      <c r="S21" s="69">
        <v>236</v>
      </c>
      <c r="T21" s="69">
        <v>208</v>
      </c>
      <c r="U21" s="69">
        <v>184</v>
      </c>
      <c r="V21" s="69">
        <v>220</v>
      </c>
      <c r="W21" s="69">
        <v>234</v>
      </c>
      <c r="X21" s="69">
        <v>240</v>
      </c>
      <c r="Y21" s="69">
        <v>229</v>
      </c>
      <c r="Z21" s="69">
        <v>217</v>
      </c>
      <c r="AA21" s="69">
        <v>230</v>
      </c>
      <c r="AB21" s="69">
        <v>242</v>
      </c>
      <c r="AC21" s="69">
        <v>6</v>
      </c>
    </row>
    <row r="22" spans="2:29" ht="12" customHeight="1">
      <c r="B22" s="3"/>
      <c r="C22" s="37"/>
      <c r="D22" s="348" t="s">
        <v>53</v>
      </c>
      <c r="E22" s="340"/>
      <c r="F22" s="65">
        <v>11</v>
      </c>
      <c r="G22" s="40" t="s">
        <v>86</v>
      </c>
      <c r="H22" s="60">
        <v>150</v>
      </c>
      <c r="I22" s="40" t="s">
        <v>86</v>
      </c>
      <c r="J22" s="65">
        <v>18</v>
      </c>
      <c r="K22" s="60">
        <v>93</v>
      </c>
      <c r="L22" s="60">
        <v>172</v>
      </c>
      <c r="M22" s="60">
        <v>76</v>
      </c>
      <c r="N22" s="62">
        <v>4199</v>
      </c>
      <c r="O22" s="62">
        <v>2192</v>
      </c>
      <c r="P22" s="62">
        <v>2007</v>
      </c>
      <c r="Q22" s="69">
        <v>333</v>
      </c>
      <c r="R22" s="69">
        <v>313</v>
      </c>
      <c r="S22" s="69">
        <v>351</v>
      </c>
      <c r="T22" s="69">
        <v>334</v>
      </c>
      <c r="U22" s="69">
        <v>358</v>
      </c>
      <c r="V22" s="69">
        <v>298</v>
      </c>
      <c r="W22" s="69">
        <v>350</v>
      </c>
      <c r="X22" s="69">
        <v>347</v>
      </c>
      <c r="Y22" s="69">
        <v>387</v>
      </c>
      <c r="Z22" s="69">
        <v>358</v>
      </c>
      <c r="AA22" s="69">
        <v>413</v>
      </c>
      <c r="AB22" s="69">
        <v>357</v>
      </c>
      <c r="AC22" s="69">
        <v>69</v>
      </c>
    </row>
    <row r="23" spans="2:29" ht="12" customHeight="1">
      <c r="B23" s="3"/>
      <c r="C23" s="37"/>
      <c r="D23" s="348" t="s">
        <v>54</v>
      </c>
      <c r="E23" s="340"/>
      <c r="F23" s="65">
        <v>16</v>
      </c>
      <c r="G23" s="40" t="s">
        <v>86</v>
      </c>
      <c r="H23" s="60">
        <v>158</v>
      </c>
      <c r="I23" s="68">
        <v>1</v>
      </c>
      <c r="J23" s="65">
        <v>20</v>
      </c>
      <c r="K23" s="60">
        <v>105</v>
      </c>
      <c r="L23" s="60">
        <v>177</v>
      </c>
      <c r="M23" s="60">
        <v>40</v>
      </c>
      <c r="N23" s="62">
        <v>3759</v>
      </c>
      <c r="O23" s="62">
        <v>1986</v>
      </c>
      <c r="P23" s="62">
        <v>1773</v>
      </c>
      <c r="Q23" s="69">
        <v>296</v>
      </c>
      <c r="R23" s="69">
        <v>285</v>
      </c>
      <c r="S23" s="69">
        <v>312</v>
      </c>
      <c r="T23" s="69">
        <v>304</v>
      </c>
      <c r="U23" s="69">
        <v>317</v>
      </c>
      <c r="V23" s="69">
        <v>265</v>
      </c>
      <c r="W23" s="69">
        <v>362</v>
      </c>
      <c r="X23" s="69">
        <v>290</v>
      </c>
      <c r="Y23" s="69">
        <v>360</v>
      </c>
      <c r="Z23" s="69">
        <v>335</v>
      </c>
      <c r="AA23" s="69">
        <v>339</v>
      </c>
      <c r="AB23" s="69">
        <v>294</v>
      </c>
      <c r="AC23" s="69">
        <v>7</v>
      </c>
    </row>
    <row r="24" spans="2:29" ht="12" customHeight="1">
      <c r="B24" s="3"/>
      <c r="C24" s="37"/>
      <c r="D24" s="348" t="s">
        <v>55</v>
      </c>
      <c r="E24" s="340"/>
      <c r="F24" s="65">
        <v>11</v>
      </c>
      <c r="G24" s="40" t="s">
        <v>86</v>
      </c>
      <c r="H24" s="60">
        <v>131</v>
      </c>
      <c r="I24" s="65">
        <v>1</v>
      </c>
      <c r="J24" s="65">
        <v>21</v>
      </c>
      <c r="K24" s="60">
        <v>73</v>
      </c>
      <c r="L24" s="60">
        <v>160</v>
      </c>
      <c r="M24" s="60">
        <v>74</v>
      </c>
      <c r="N24" s="62">
        <v>3607</v>
      </c>
      <c r="O24" s="62">
        <v>1867</v>
      </c>
      <c r="P24" s="62">
        <v>1740</v>
      </c>
      <c r="Q24" s="69">
        <v>285</v>
      </c>
      <c r="R24" s="69">
        <v>275</v>
      </c>
      <c r="S24" s="69">
        <v>310</v>
      </c>
      <c r="T24" s="69">
        <v>272</v>
      </c>
      <c r="U24" s="69">
        <v>327</v>
      </c>
      <c r="V24" s="69">
        <v>274</v>
      </c>
      <c r="W24" s="69">
        <v>281</v>
      </c>
      <c r="X24" s="69">
        <v>297</v>
      </c>
      <c r="Y24" s="69">
        <v>335</v>
      </c>
      <c r="Z24" s="69">
        <v>287</v>
      </c>
      <c r="AA24" s="69">
        <v>329</v>
      </c>
      <c r="AB24" s="69">
        <v>335</v>
      </c>
      <c r="AC24" s="69">
        <v>1</v>
      </c>
    </row>
    <row r="25" spans="2:29" ht="12" customHeight="1">
      <c r="B25" s="3"/>
      <c r="C25" s="37"/>
      <c r="D25" s="348" t="s">
        <v>56</v>
      </c>
      <c r="E25" s="340"/>
      <c r="F25" s="65">
        <v>11</v>
      </c>
      <c r="G25" s="40" t="s">
        <v>86</v>
      </c>
      <c r="H25" s="60">
        <v>105</v>
      </c>
      <c r="I25" s="68">
        <v>1</v>
      </c>
      <c r="J25" s="65">
        <v>13</v>
      </c>
      <c r="K25" s="60">
        <v>88</v>
      </c>
      <c r="L25" s="60">
        <v>107</v>
      </c>
      <c r="M25" s="60">
        <v>80</v>
      </c>
      <c r="N25" s="62">
        <v>2658</v>
      </c>
      <c r="O25" s="62">
        <v>1374</v>
      </c>
      <c r="P25" s="62">
        <v>1284</v>
      </c>
      <c r="Q25" s="69">
        <v>193</v>
      </c>
      <c r="R25" s="69">
        <v>210</v>
      </c>
      <c r="S25" s="69">
        <v>201</v>
      </c>
      <c r="T25" s="69">
        <v>209</v>
      </c>
      <c r="U25" s="69">
        <v>240</v>
      </c>
      <c r="V25" s="69">
        <v>196</v>
      </c>
      <c r="W25" s="69">
        <v>239</v>
      </c>
      <c r="X25" s="69">
        <v>217</v>
      </c>
      <c r="Y25" s="69">
        <v>251</v>
      </c>
      <c r="Z25" s="69">
        <v>220</v>
      </c>
      <c r="AA25" s="69">
        <v>250</v>
      </c>
      <c r="AB25" s="69">
        <v>232</v>
      </c>
      <c r="AC25" s="69">
        <v>8</v>
      </c>
    </row>
    <row r="26" spans="2:29" ht="12" customHeight="1">
      <c r="B26" s="3"/>
      <c r="C26" s="37"/>
      <c r="D26" s="348" t="s">
        <v>57</v>
      </c>
      <c r="E26" s="340"/>
      <c r="F26" s="40">
        <v>12</v>
      </c>
      <c r="G26" s="40" t="s">
        <v>86</v>
      </c>
      <c r="H26" s="60">
        <v>119</v>
      </c>
      <c r="I26" s="40" t="s">
        <v>86</v>
      </c>
      <c r="J26" s="65">
        <v>16</v>
      </c>
      <c r="K26" s="60">
        <v>88</v>
      </c>
      <c r="L26" s="60">
        <v>126</v>
      </c>
      <c r="M26" s="60">
        <v>135</v>
      </c>
      <c r="N26" s="62">
        <v>2861</v>
      </c>
      <c r="O26" s="62">
        <v>1482</v>
      </c>
      <c r="P26" s="62">
        <v>1379</v>
      </c>
      <c r="Q26" s="69">
        <v>231</v>
      </c>
      <c r="R26" s="69">
        <v>218</v>
      </c>
      <c r="S26" s="69">
        <v>255</v>
      </c>
      <c r="T26" s="69">
        <v>229</v>
      </c>
      <c r="U26" s="69">
        <v>234</v>
      </c>
      <c r="V26" s="69">
        <v>213</v>
      </c>
      <c r="W26" s="69">
        <v>240</v>
      </c>
      <c r="X26" s="69">
        <v>240</v>
      </c>
      <c r="Y26" s="69">
        <v>266</v>
      </c>
      <c r="Z26" s="69">
        <v>253</v>
      </c>
      <c r="AA26" s="69">
        <v>256</v>
      </c>
      <c r="AB26" s="69">
        <v>226</v>
      </c>
      <c r="AC26" s="69">
        <v>4</v>
      </c>
    </row>
    <row r="27" spans="2:29" ht="12" customHeight="1">
      <c r="B27" s="3"/>
      <c r="C27" s="37"/>
      <c r="D27" s="348" t="s">
        <v>58</v>
      </c>
      <c r="E27" s="385"/>
      <c r="F27" s="40">
        <v>8</v>
      </c>
      <c r="G27" s="40" t="s">
        <v>86</v>
      </c>
      <c r="H27" s="60">
        <v>109</v>
      </c>
      <c r="I27" s="65">
        <v>2</v>
      </c>
      <c r="J27" s="65">
        <v>16</v>
      </c>
      <c r="K27" s="60">
        <v>67</v>
      </c>
      <c r="L27" s="60">
        <v>116</v>
      </c>
      <c r="M27" s="60">
        <v>43</v>
      </c>
      <c r="N27" s="62">
        <v>2985</v>
      </c>
      <c r="O27" s="62">
        <v>1553</v>
      </c>
      <c r="P27" s="62">
        <v>1432</v>
      </c>
      <c r="Q27" s="69">
        <v>282</v>
      </c>
      <c r="R27" s="69">
        <v>205</v>
      </c>
      <c r="S27" s="69">
        <v>246</v>
      </c>
      <c r="T27" s="69">
        <v>245</v>
      </c>
      <c r="U27" s="69">
        <v>229</v>
      </c>
      <c r="V27" s="69">
        <v>258</v>
      </c>
      <c r="W27" s="69">
        <v>249</v>
      </c>
      <c r="X27" s="69">
        <v>240</v>
      </c>
      <c r="Y27" s="69">
        <v>270</v>
      </c>
      <c r="Z27" s="69">
        <v>259</v>
      </c>
      <c r="AA27" s="69">
        <v>277</v>
      </c>
      <c r="AB27" s="69">
        <v>225</v>
      </c>
      <c r="AC27" s="69">
        <v>13</v>
      </c>
    </row>
    <row r="28" spans="2:29" s="41" customFormat="1" ht="12" customHeight="1">
      <c r="B28" s="66"/>
      <c r="C28" s="343" t="s">
        <v>59</v>
      </c>
      <c r="D28" s="343"/>
      <c r="E28" s="344"/>
      <c r="F28" s="67">
        <v>64</v>
      </c>
      <c r="G28" s="40" t="s">
        <v>86</v>
      </c>
      <c r="H28" s="67">
        <v>603</v>
      </c>
      <c r="I28" s="67">
        <v>16</v>
      </c>
      <c r="J28" s="67">
        <v>87</v>
      </c>
      <c r="K28" s="67">
        <v>472</v>
      </c>
      <c r="L28" s="67">
        <v>675</v>
      </c>
      <c r="M28" s="67">
        <v>482</v>
      </c>
      <c r="N28" s="67">
        <v>14885</v>
      </c>
      <c r="O28" s="67">
        <v>7599</v>
      </c>
      <c r="P28" s="67">
        <v>7286</v>
      </c>
      <c r="Q28" s="67">
        <v>1218</v>
      </c>
      <c r="R28" s="67">
        <v>1163</v>
      </c>
      <c r="S28" s="67">
        <v>1195</v>
      </c>
      <c r="T28" s="67">
        <v>1169</v>
      </c>
      <c r="U28" s="67">
        <v>1232</v>
      </c>
      <c r="V28" s="67">
        <v>1142</v>
      </c>
      <c r="W28" s="67">
        <v>1278</v>
      </c>
      <c r="X28" s="67">
        <v>1204</v>
      </c>
      <c r="Y28" s="67">
        <v>1314</v>
      </c>
      <c r="Z28" s="67">
        <v>1244</v>
      </c>
      <c r="AA28" s="67">
        <v>1362</v>
      </c>
      <c r="AB28" s="67">
        <v>1364</v>
      </c>
      <c r="AC28" s="67">
        <v>343</v>
      </c>
    </row>
    <row r="29" spans="2:29" s="41" customFormat="1" ht="12" customHeight="1">
      <c r="B29" s="66"/>
      <c r="C29" s="70"/>
      <c r="D29" s="343" t="s">
        <v>61</v>
      </c>
      <c r="E29" s="344"/>
      <c r="F29" s="67">
        <v>4</v>
      </c>
      <c r="G29" s="40" t="s">
        <v>86</v>
      </c>
      <c r="H29" s="67">
        <v>76</v>
      </c>
      <c r="I29" s="40" t="s">
        <v>86</v>
      </c>
      <c r="J29" s="67">
        <v>9</v>
      </c>
      <c r="K29" s="67">
        <v>46</v>
      </c>
      <c r="L29" s="67">
        <v>76</v>
      </c>
      <c r="M29" s="67">
        <v>24</v>
      </c>
      <c r="N29" s="67">
        <v>2232</v>
      </c>
      <c r="O29" s="67">
        <v>1093</v>
      </c>
      <c r="P29" s="67">
        <v>1139</v>
      </c>
      <c r="Q29" s="67">
        <v>214</v>
      </c>
      <c r="R29" s="67">
        <v>187</v>
      </c>
      <c r="S29" s="67">
        <v>165</v>
      </c>
      <c r="T29" s="67">
        <v>183</v>
      </c>
      <c r="U29" s="67">
        <v>179</v>
      </c>
      <c r="V29" s="67">
        <v>186</v>
      </c>
      <c r="W29" s="67">
        <v>168</v>
      </c>
      <c r="X29" s="67">
        <v>191</v>
      </c>
      <c r="Y29" s="67">
        <v>185</v>
      </c>
      <c r="Z29" s="67">
        <v>195</v>
      </c>
      <c r="AA29" s="67">
        <v>182</v>
      </c>
      <c r="AB29" s="67">
        <v>197</v>
      </c>
      <c r="AC29" s="67">
        <v>2</v>
      </c>
    </row>
    <row r="30" spans="2:29" ht="12" customHeight="1">
      <c r="B30" s="3"/>
      <c r="C30" s="37"/>
      <c r="D30" s="30"/>
      <c r="E30" s="4" t="s">
        <v>87</v>
      </c>
      <c r="F30" s="65">
        <v>2</v>
      </c>
      <c r="G30" s="40" t="s">
        <v>86</v>
      </c>
      <c r="H30" s="60">
        <v>31</v>
      </c>
      <c r="I30" s="40" t="s">
        <v>86</v>
      </c>
      <c r="J30" s="65">
        <v>4</v>
      </c>
      <c r="K30" s="60">
        <v>18</v>
      </c>
      <c r="L30" s="60">
        <v>33</v>
      </c>
      <c r="M30" s="60">
        <v>18</v>
      </c>
      <c r="N30" s="64">
        <v>860</v>
      </c>
      <c r="O30" s="62">
        <v>417</v>
      </c>
      <c r="P30" s="62">
        <v>443</v>
      </c>
      <c r="Q30" s="69">
        <v>73</v>
      </c>
      <c r="R30" s="69">
        <v>79</v>
      </c>
      <c r="S30" s="69">
        <v>68</v>
      </c>
      <c r="T30" s="69">
        <v>64</v>
      </c>
      <c r="U30" s="69">
        <v>73</v>
      </c>
      <c r="V30" s="69">
        <v>73</v>
      </c>
      <c r="W30" s="69">
        <v>74</v>
      </c>
      <c r="X30" s="69">
        <v>68</v>
      </c>
      <c r="Y30" s="69">
        <v>70</v>
      </c>
      <c r="Z30" s="69">
        <v>83</v>
      </c>
      <c r="AA30" s="69">
        <v>59</v>
      </c>
      <c r="AB30" s="69">
        <v>76</v>
      </c>
      <c r="AC30" s="69">
        <v>2</v>
      </c>
    </row>
    <row r="31" spans="2:29" ht="12" customHeight="1">
      <c r="B31" s="3"/>
      <c r="C31" s="37"/>
      <c r="D31" s="30"/>
      <c r="E31" s="4" t="s">
        <v>88</v>
      </c>
      <c r="F31" s="65">
        <v>2</v>
      </c>
      <c r="G31" s="40" t="s">
        <v>86</v>
      </c>
      <c r="H31" s="60">
        <v>45</v>
      </c>
      <c r="I31" s="40" t="s">
        <v>86</v>
      </c>
      <c r="J31" s="65">
        <v>5</v>
      </c>
      <c r="K31" s="60">
        <v>28</v>
      </c>
      <c r="L31" s="60">
        <v>43</v>
      </c>
      <c r="M31" s="60">
        <v>6</v>
      </c>
      <c r="N31" s="64">
        <v>1372</v>
      </c>
      <c r="O31" s="62">
        <v>676</v>
      </c>
      <c r="P31" s="62">
        <v>696</v>
      </c>
      <c r="Q31" s="69">
        <v>141</v>
      </c>
      <c r="R31" s="69">
        <v>108</v>
      </c>
      <c r="S31" s="69">
        <v>97</v>
      </c>
      <c r="T31" s="69">
        <v>119</v>
      </c>
      <c r="U31" s="69">
        <v>106</v>
      </c>
      <c r="V31" s="69">
        <v>113</v>
      </c>
      <c r="W31" s="69">
        <v>94</v>
      </c>
      <c r="X31" s="69">
        <v>123</v>
      </c>
      <c r="Y31" s="69">
        <v>115</v>
      </c>
      <c r="Z31" s="69">
        <v>112</v>
      </c>
      <c r="AA31" s="69">
        <v>123</v>
      </c>
      <c r="AB31" s="69">
        <v>121</v>
      </c>
      <c r="AC31" s="60" t="s">
        <v>86</v>
      </c>
    </row>
    <row r="32" spans="2:29" s="41" customFormat="1" ht="12" customHeight="1">
      <c r="B32" s="66"/>
      <c r="C32" s="70"/>
      <c r="D32" s="343" t="s">
        <v>62</v>
      </c>
      <c r="E32" s="344"/>
      <c r="F32" s="67">
        <v>2</v>
      </c>
      <c r="G32" s="40" t="s">
        <v>86</v>
      </c>
      <c r="H32" s="67">
        <v>8</v>
      </c>
      <c r="I32" s="67">
        <v>2</v>
      </c>
      <c r="J32" s="67">
        <v>2</v>
      </c>
      <c r="K32" s="67">
        <v>12</v>
      </c>
      <c r="L32" s="67">
        <v>10</v>
      </c>
      <c r="M32" s="67">
        <v>13</v>
      </c>
      <c r="N32" s="67">
        <v>92</v>
      </c>
      <c r="O32" s="67">
        <v>49</v>
      </c>
      <c r="P32" s="67">
        <v>43</v>
      </c>
      <c r="Q32" s="67">
        <v>6</v>
      </c>
      <c r="R32" s="67">
        <v>4</v>
      </c>
      <c r="S32" s="67">
        <v>4</v>
      </c>
      <c r="T32" s="67">
        <v>9</v>
      </c>
      <c r="U32" s="67">
        <v>4</v>
      </c>
      <c r="V32" s="67">
        <v>6</v>
      </c>
      <c r="W32" s="67">
        <v>10</v>
      </c>
      <c r="X32" s="67">
        <v>8</v>
      </c>
      <c r="Y32" s="67">
        <v>11</v>
      </c>
      <c r="Z32" s="67">
        <v>7</v>
      </c>
      <c r="AA32" s="67">
        <v>14</v>
      </c>
      <c r="AB32" s="67">
        <v>9</v>
      </c>
      <c r="AC32" s="60" t="s">
        <v>86</v>
      </c>
    </row>
    <row r="33" spans="2:29" ht="12" customHeight="1">
      <c r="B33" s="3"/>
      <c r="C33" s="37"/>
      <c r="D33" s="30"/>
      <c r="E33" s="4" t="s">
        <v>89</v>
      </c>
      <c r="F33" s="65">
        <v>1</v>
      </c>
      <c r="G33" s="40" t="s">
        <v>86</v>
      </c>
      <c r="H33" s="60">
        <v>4</v>
      </c>
      <c r="I33" s="68">
        <v>1</v>
      </c>
      <c r="J33" s="65">
        <v>1</v>
      </c>
      <c r="K33" s="60">
        <v>7</v>
      </c>
      <c r="L33" s="60">
        <v>5</v>
      </c>
      <c r="M33" s="60">
        <v>7</v>
      </c>
      <c r="N33" s="64">
        <v>50</v>
      </c>
      <c r="O33" s="62">
        <v>29</v>
      </c>
      <c r="P33" s="62">
        <v>21</v>
      </c>
      <c r="Q33" s="69">
        <v>5</v>
      </c>
      <c r="R33" s="69">
        <v>1</v>
      </c>
      <c r="S33" s="69">
        <v>1</v>
      </c>
      <c r="T33" s="69">
        <v>6</v>
      </c>
      <c r="U33" s="69">
        <v>2</v>
      </c>
      <c r="V33" s="69">
        <v>2</v>
      </c>
      <c r="W33" s="69">
        <v>7</v>
      </c>
      <c r="X33" s="69">
        <v>3</v>
      </c>
      <c r="Y33" s="69">
        <v>6</v>
      </c>
      <c r="Z33" s="69">
        <v>3</v>
      </c>
      <c r="AA33" s="69">
        <v>8</v>
      </c>
      <c r="AB33" s="69">
        <v>6</v>
      </c>
      <c r="AC33" s="60" t="s">
        <v>86</v>
      </c>
    </row>
    <row r="34" spans="2:29" ht="12" customHeight="1">
      <c r="B34" s="3"/>
      <c r="C34" s="37"/>
      <c r="D34" s="30"/>
      <c r="E34" s="4" t="s">
        <v>90</v>
      </c>
      <c r="F34" s="65">
        <v>1</v>
      </c>
      <c r="G34" s="40" t="s">
        <v>86</v>
      </c>
      <c r="H34" s="68">
        <v>4</v>
      </c>
      <c r="I34" s="65">
        <v>1</v>
      </c>
      <c r="J34" s="65">
        <v>1</v>
      </c>
      <c r="K34" s="60">
        <v>5</v>
      </c>
      <c r="L34" s="60">
        <v>5</v>
      </c>
      <c r="M34" s="60">
        <v>6</v>
      </c>
      <c r="N34" s="64">
        <v>42</v>
      </c>
      <c r="O34" s="62">
        <v>20</v>
      </c>
      <c r="P34" s="62">
        <v>22</v>
      </c>
      <c r="Q34" s="69">
        <v>1</v>
      </c>
      <c r="R34" s="69">
        <v>3</v>
      </c>
      <c r="S34" s="69">
        <v>3</v>
      </c>
      <c r="T34" s="69">
        <v>3</v>
      </c>
      <c r="U34" s="69">
        <v>2</v>
      </c>
      <c r="V34" s="69">
        <v>4</v>
      </c>
      <c r="W34" s="69">
        <v>3</v>
      </c>
      <c r="X34" s="69">
        <v>5</v>
      </c>
      <c r="Y34" s="69">
        <v>5</v>
      </c>
      <c r="Z34" s="69">
        <v>4</v>
      </c>
      <c r="AA34" s="69">
        <v>6</v>
      </c>
      <c r="AB34" s="69">
        <v>3</v>
      </c>
      <c r="AC34" s="60" t="s">
        <v>86</v>
      </c>
    </row>
    <row r="35" spans="2:29" s="41" customFormat="1" ht="12" customHeight="1">
      <c r="B35" s="66"/>
      <c r="C35" s="70"/>
      <c r="D35" s="343" t="s">
        <v>63</v>
      </c>
      <c r="E35" s="344"/>
      <c r="F35" s="67">
        <v>5</v>
      </c>
      <c r="G35" s="40" t="s">
        <v>86</v>
      </c>
      <c r="H35" s="67">
        <v>40</v>
      </c>
      <c r="I35" s="67">
        <v>1</v>
      </c>
      <c r="J35" s="67">
        <v>6</v>
      </c>
      <c r="K35" s="67">
        <v>33</v>
      </c>
      <c r="L35" s="67">
        <v>46</v>
      </c>
      <c r="M35" s="67">
        <v>30</v>
      </c>
      <c r="N35" s="67">
        <v>912</v>
      </c>
      <c r="O35" s="67">
        <v>504</v>
      </c>
      <c r="P35" s="67">
        <v>408</v>
      </c>
      <c r="Q35" s="67">
        <v>68</v>
      </c>
      <c r="R35" s="67">
        <v>64</v>
      </c>
      <c r="S35" s="67">
        <v>78</v>
      </c>
      <c r="T35" s="67">
        <v>80</v>
      </c>
      <c r="U35" s="67">
        <v>87</v>
      </c>
      <c r="V35" s="67">
        <v>58</v>
      </c>
      <c r="W35" s="67">
        <v>88</v>
      </c>
      <c r="X35" s="67">
        <v>63</v>
      </c>
      <c r="Y35" s="67">
        <v>81</v>
      </c>
      <c r="Z35" s="67">
        <v>61</v>
      </c>
      <c r="AA35" s="67">
        <v>102</v>
      </c>
      <c r="AB35" s="67">
        <v>82</v>
      </c>
      <c r="AC35" s="67">
        <v>2</v>
      </c>
    </row>
    <row r="36" spans="2:29" ht="12" customHeight="1">
      <c r="B36" s="3"/>
      <c r="C36" s="37"/>
      <c r="D36" s="30"/>
      <c r="E36" s="4" t="s">
        <v>91</v>
      </c>
      <c r="F36" s="65">
        <v>1</v>
      </c>
      <c r="G36" s="40" t="s">
        <v>86</v>
      </c>
      <c r="H36" s="60">
        <v>9</v>
      </c>
      <c r="I36" s="40" t="s">
        <v>86</v>
      </c>
      <c r="J36" s="65">
        <v>2</v>
      </c>
      <c r="K36" s="60">
        <v>9</v>
      </c>
      <c r="L36" s="60">
        <v>10</v>
      </c>
      <c r="M36" s="60">
        <v>8</v>
      </c>
      <c r="N36" s="64">
        <v>235</v>
      </c>
      <c r="O36" s="62">
        <v>128</v>
      </c>
      <c r="P36" s="62">
        <v>107</v>
      </c>
      <c r="Q36" s="69">
        <v>16</v>
      </c>
      <c r="R36" s="69">
        <v>7</v>
      </c>
      <c r="S36" s="69">
        <v>19</v>
      </c>
      <c r="T36" s="69">
        <v>25</v>
      </c>
      <c r="U36" s="69">
        <v>22</v>
      </c>
      <c r="V36" s="69">
        <v>14</v>
      </c>
      <c r="W36" s="69">
        <v>20</v>
      </c>
      <c r="X36" s="69">
        <v>15</v>
      </c>
      <c r="Y36" s="69">
        <v>18</v>
      </c>
      <c r="Z36" s="69">
        <v>14</v>
      </c>
      <c r="AA36" s="69">
        <v>33</v>
      </c>
      <c r="AB36" s="69">
        <v>32</v>
      </c>
      <c r="AC36" s="60" t="s">
        <v>86</v>
      </c>
    </row>
    <row r="37" spans="2:29" ht="12" customHeight="1">
      <c r="B37" s="3"/>
      <c r="C37" s="37"/>
      <c r="D37" s="30"/>
      <c r="E37" s="4" t="s">
        <v>92</v>
      </c>
      <c r="F37" s="65">
        <v>1</v>
      </c>
      <c r="G37" s="40" t="s">
        <v>86</v>
      </c>
      <c r="H37" s="60">
        <v>3</v>
      </c>
      <c r="I37" s="68">
        <v>1</v>
      </c>
      <c r="J37" s="68" t="s">
        <v>86</v>
      </c>
      <c r="K37" s="60">
        <v>3</v>
      </c>
      <c r="L37" s="60">
        <v>5</v>
      </c>
      <c r="M37" s="60">
        <v>4</v>
      </c>
      <c r="N37" s="64">
        <v>28</v>
      </c>
      <c r="O37" s="62">
        <v>16</v>
      </c>
      <c r="P37" s="62">
        <v>12</v>
      </c>
      <c r="Q37" s="69" t="s">
        <v>86</v>
      </c>
      <c r="R37" s="69">
        <v>2</v>
      </c>
      <c r="S37" s="69">
        <v>4</v>
      </c>
      <c r="T37" s="68">
        <v>2</v>
      </c>
      <c r="U37" s="69" t="s">
        <v>86</v>
      </c>
      <c r="V37" s="69" t="s">
        <v>86</v>
      </c>
      <c r="W37" s="69">
        <v>3</v>
      </c>
      <c r="X37" s="69">
        <v>5</v>
      </c>
      <c r="Y37" s="69">
        <v>4</v>
      </c>
      <c r="Z37" s="69">
        <v>3</v>
      </c>
      <c r="AA37" s="69">
        <v>5</v>
      </c>
      <c r="AB37" s="69" t="s">
        <v>86</v>
      </c>
      <c r="AC37" s="60" t="s">
        <v>86</v>
      </c>
    </row>
    <row r="38" spans="2:29" ht="12" customHeight="1">
      <c r="B38" s="3"/>
      <c r="C38" s="37"/>
      <c r="D38" s="30"/>
      <c r="E38" s="4" t="s">
        <v>93</v>
      </c>
      <c r="F38" s="65">
        <v>3</v>
      </c>
      <c r="G38" s="40" t="s">
        <v>86</v>
      </c>
      <c r="H38" s="60">
        <v>28</v>
      </c>
      <c r="I38" s="40" t="s">
        <v>86</v>
      </c>
      <c r="J38" s="65">
        <v>4</v>
      </c>
      <c r="K38" s="60">
        <v>21</v>
      </c>
      <c r="L38" s="60">
        <v>31</v>
      </c>
      <c r="M38" s="60">
        <v>18</v>
      </c>
      <c r="N38" s="64">
        <v>649</v>
      </c>
      <c r="O38" s="62">
        <v>360</v>
      </c>
      <c r="P38" s="62">
        <v>289</v>
      </c>
      <c r="Q38" s="69">
        <v>52</v>
      </c>
      <c r="R38" s="69">
        <v>55</v>
      </c>
      <c r="S38" s="69">
        <v>55</v>
      </c>
      <c r="T38" s="69">
        <v>53</v>
      </c>
      <c r="U38" s="69">
        <v>65</v>
      </c>
      <c r="V38" s="69">
        <v>44</v>
      </c>
      <c r="W38" s="69">
        <v>65</v>
      </c>
      <c r="X38" s="69">
        <v>43</v>
      </c>
      <c r="Y38" s="69">
        <v>59</v>
      </c>
      <c r="Z38" s="69">
        <v>44</v>
      </c>
      <c r="AA38" s="69">
        <v>64</v>
      </c>
      <c r="AB38" s="69">
        <v>50</v>
      </c>
      <c r="AC38" s="69">
        <v>2</v>
      </c>
    </row>
    <row r="39" spans="2:29" s="41" customFormat="1" ht="12" customHeight="1">
      <c r="B39" s="66"/>
      <c r="C39" s="70"/>
      <c r="D39" s="343" t="s">
        <v>64</v>
      </c>
      <c r="E39" s="344"/>
      <c r="F39" s="67">
        <v>19</v>
      </c>
      <c r="G39" s="40" t="s">
        <v>86</v>
      </c>
      <c r="H39" s="67">
        <v>132</v>
      </c>
      <c r="I39" s="67">
        <v>5</v>
      </c>
      <c r="J39" s="67">
        <v>26</v>
      </c>
      <c r="K39" s="67">
        <v>132</v>
      </c>
      <c r="L39" s="67">
        <v>151</v>
      </c>
      <c r="M39" s="67">
        <v>141</v>
      </c>
      <c r="N39" s="67">
        <v>2632</v>
      </c>
      <c r="O39" s="67">
        <v>1364</v>
      </c>
      <c r="P39" s="67">
        <v>1268</v>
      </c>
      <c r="Q39" s="67">
        <v>222</v>
      </c>
      <c r="R39" s="67">
        <v>181</v>
      </c>
      <c r="S39" s="67">
        <v>204</v>
      </c>
      <c r="T39" s="67">
        <v>212</v>
      </c>
      <c r="U39" s="67">
        <v>209</v>
      </c>
      <c r="V39" s="67">
        <v>185</v>
      </c>
      <c r="W39" s="67">
        <v>243</v>
      </c>
      <c r="X39" s="67">
        <v>218</v>
      </c>
      <c r="Y39" s="67">
        <v>233</v>
      </c>
      <c r="Z39" s="67">
        <v>218</v>
      </c>
      <c r="AA39" s="67">
        <v>253</v>
      </c>
      <c r="AB39" s="67">
        <v>254</v>
      </c>
      <c r="AC39" s="67">
        <v>9</v>
      </c>
    </row>
    <row r="40" spans="2:29" ht="12" customHeight="1">
      <c r="B40" s="3"/>
      <c r="C40" s="37"/>
      <c r="D40" s="30"/>
      <c r="E40" s="4" t="s">
        <v>94</v>
      </c>
      <c r="F40" s="65">
        <v>4</v>
      </c>
      <c r="G40" s="40" t="s">
        <v>86</v>
      </c>
      <c r="H40" s="60">
        <v>33</v>
      </c>
      <c r="I40" s="65">
        <v>1</v>
      </c>
      <c r="J40" s="65">
        <v>4</v>
      </c>
      <c r="K40" s="60">
        <v>31</v>
      </c>
      <c r="L40" s="60">
        <v>38</v>
      </c>
      <c r="M40" s="60">
        <v>33</v>
      </c>
      <c r="N40" s="64">
        <v>750</v>
      </c>
      <c r="O40" s="62">
        <v>380</v>
      </c>
      <c r="P40" s="62">
        <v>370</v>
      </c>
      <c r="Q40" s="69">
        <v>60</v>
      </c>
      <c r="R40" s="69">
        <v>44</v>
      </c>
      <c r="S40" s="69">
        <v>56</v>
      </c>
      <c r="T40" s="69">
        <v>70</v>
      </c>
      <c r="U40" s="69">
        <v>66</v>
      </c>
      <c r="V40" s="69">
        <v>48</v>
      </c>
      <c r="W40" s="69">
        <v>63</v>
      </c>
      <c r="X40" s="69">
        <v>66</v>
      </c>
      <c r="Y40" s="69">
        <v>72</v>
      </c>
      <c r="Z40" s="69">
        <v>61</v>
      </c>
      <c r="AA40" s="69">
        <v>63</v>
      </c>
      <c r="AB40" s="69">
        <v>81</v>
      </c>
      <c r="AC40" s="69">
        <v>6</v>
      </c>
    </row>
    <row r="41" spans="2:29" ht="12" customHeight="1">
      <c r="B41" s="3"/>
      <c r="C41" s="37"/>
      <c r="D41" s="30"/>
      <c r="E41" s="4" t="s">
        <v>95</v>
      </c>
      <c r="F41" s="65">
        <v>4</v>
      </c>
      <c r="G41" s="40" t="s">
        <v>86</v>
      </c>
      <c r="H41" s="60">
        <v>18</v>
      </c>
      <c r="I41" s="68">
        <v>3</v>
      </c>
      <c r="J41" s="65">
        <v>3</v>
      </c>
      <c r="K41" s="60">
        <v>23</v>
      </c>
      <c r="L41" s="60">
        <v>21</v>
      </c>
      <c r="M41" s="60">
        <v>24</v>
      </c>
      <c r="N41" s="64">
        <v>298</v>
      </c>
      <c r="O41" s="62">
        <v>149</v>
      </c>
      <c r="P41" s="62">
        <v>149</v>
      </c>
      <c r="Q41" s="69">
        <v>27</v>
      </c>
      <c r="R41" s="69">
        <v>18</v>
      </c>
      <c r="S41" s="69">
        <v>18</v>
      </c>
      <c r="T41" s="69">
        <v>26</v>
      </c>
      <c r="U41" s="69">
        <v>22</v>
      </c>
      <c r="V41" s="69">
        <v>24</v>
      </c>
      <c r="W41" s="69">
        <v>27</v>
      </c>
      <c r="X41" s="69">
        <v>24</v>
      </c>
      <c r="Y41" s="69">
        <v>19</v>
      </c>
      <c r="Z41" s="69">
        <v>28</v>
      </c>
      <c r="AA41" s="69">
        <v>36</v>
      </c>
      <c r="AB41" s="69">
        <v>29</v>
      </c>
      <c r="AC41" s="60" t="s">
        <v>86</v>
      </c>
    </row>
    <row r="42" spans="2:29" ht="12" customHeight="1">
      <c r="B42" s="3"/>
      <c r="C42" s="37"/>
      <c r="D42" s="30"/>
      <c r="E42" s="4" t="s">
        <v>96</v>
      </c>
      <c r="F42" s="65">
        <v>4</v>
      </c>
      <c r="G42" s="40" t="s">
        <v>86</v>
      </c>
      <c r="H42" s="60">
        <v>26</v>
      </c>
      <c r="I42" s="68">
        <v>1</v>
      </c>
      <c r="J42" s="65">
        <v>6</v>
      </c>
      <c r="K42" s="60">
        <v>28</v>
      </c>
      <c r="L42" s="60">
        <v>31</v>
      </c>
      <c r="M42" s="60">
        <v>20</v>
      </c>
      <c r="N42" s="64">
        <v>470</v>
      </c>
      <c r="O42" s="62">
        <v>248</v>
      </c>
      <c r="P42" s="62">
        <v>222</v>
      </c>
      <c r="Q42" s="69">
        <v>40</v>
      </c>
      <c r="R42" s="69">
        <v>37</v>
      </c>
      <c r="S42" s="69">
        <v>46</v>
      </c>
      <c r="T42" s="69">
        <v>35</v>
      </c>
      <c r="U42" s="69">
        <v>37</v>
      </c>
      <c r="V42" s="69">
        <v>34</v>
      </c>
      <c r="W42" s="69">
        <v>42</v>
      </c>
      <c r="X42" s="69">
        <v>37</v>
      </c>
      <c r="Y42" s="69">
        <v>36</v>
      </c>
      <c r="Z42" s="69">
        <v>35</v>
      </c>
      <c r="AA42" s="69">
        <v>47</v>
      </c>
      <c r="AB42" s="69">
        <v>44</v>
      </c>
      <c r="AC42" s="60" t="s">
        <v>86</v>
      </c>
    </row>
    <row r="43" spans="2:29" ht="12" customHeight="1">
      <c r="B43" s="3"/>
      <c r="C43" s="37"/>
      <c r="D43" s="30"/>
      <c r="E43" s="4" t="s">
        <v>97</v>
      </c>
      <c r="F43" s="65">
        <v>1</v>
      </c>
      <c r="G43" s="40" t="s">
        <v>86</v>
      </c>
      <c r="H43" s="60">
        <v>11</v>
      </c>
      <c r="I43" s="40" t="s">
        <v>86</v>
      </c>
      <c r="J43" s="65">
        <v>3</v>
      </c>
      <c r="K43" s="60">
        <v>11</v>
      </c>
      <c r="L43" s="60">
        <v>11</v>
      </c>
      <c r="M43" s="60">
        <v>10</v>
      </c>
      <c r="N43" s="64">
        <v>287</v>
      </c>
      <c r="O43" s="62">
        <v>145</v>
      </c>
      <c r="P43" s="62">
        <v>142</v>
      </c>
      <c r="Q43" s="69">
        <v>21</v>
      </c>
      <c r="R43" s="69">
        <v>22</v>
      </c>
      <c r="S43" s="69">
        <v>20</v>
      </c>
      <c r="T43" s="69">
        <v>25</v>
      </c>
      <c r="U43" s="69">
        <v>19</v>
      </c>
      <c r="V43" s="69">
        <v>17</v>
      </c>
      <c r="W43" s="69">
        <v>30</v>
      </c>
      <c r="X43" s="69">
        <v>26</v>
      </c>
      <c r="Y43" s="69">
        <v>33</v>
      </c>
      <c r="Z43" s="69">
        <v>31</v>
      </c>
      <c r="AA43" s="69">
        <v>22</v>
      </c>
      <c r="AB43" s="69">
        <v>21</v>
      </c>
      <c r="AC43" s="60" t="s">
        <v>86</v>
      </c>
    </row>
    <row r="44" spans="2:29" ht="12" customHeight="1">
      <c r="B44" s="3"/>
      <c r="C44" s="37"/>
      <c r="D44" s="30"/>
      <c r="E44" s="4" t="s">
        <v>98</v>
      </c>
      <c r="F44" s="65">
        <v>1</v>
      </c>
      <c r="G44" s="40" t="s">
        <v>86</v>
      </c>
      <c r="H44" s="60">
        <v>9</v>
      </c>
      <c r="I44" s="40" t="s">
        <v>86</v>
      </c>
      <c r="J44" s="65">
        <v>2</v>
      </c>
      <c r="K44" s="60">
        <v>8</v>
      </c>
      <c r="L44" s="60">
        <v>9</v>
      </c>
      <c r="M44" s="60">
        <v>6</v>
      </c>
      <c r="N44" s="64">
        <v>197</v>
      </c>
      <c r="O44" s="62">
        <v>117</v>
      </c>
      <c r="P44" s="62">
        <v>80</v>
      </c>
      <c r="Q44" s="69">
        <v>17</v>
      </c>
      <c r="R44" s="69">
        <v>8</v>
      </c>
      <c r="S44" s="69">
        <v>20</v>
      </c>
      <c r="T44" s="69">
        <v>15</v>
      </c>
      <c r="U44" s="69">
        <v>10</v>
      </c>
      <c r="V44" s="69">
        <v>14</v>
      </c>
      <c r="W44" s="69">
        <v>24</v>
      </c>
      <c r="X44" s="69">
        <v>13</v>
      </c>
      <c r="Y44" s="69">
        <v>18</v>
      </c>
      <c r="Z44" s="69">
        <v>12</v>
      </c>
      <c r="AA44" s="69">
        <v>28</v>
      </c>
      <c r="AB44" s="69">
        <v>18</v>
      </c>
      <c r="AC44" s="60" t="s">
        <v>86</v>
      </c>
    </row>
    <row r="45" spans="2:29" ht="12" customHeight="1">
      <c r="B45" s="3"/>
      <c r="C45" s="37"/>
      <c r="D45" s="30"/>
      <c r="E45" s="4" t="s">
        <v>99</v>
      </c>
      <c r="F45" s="65">
        <v>5</v>
      </c>
      <c r="G45" s="40" t="s">
        <v>86</v>
      </c>
      <c r="H45" s="60">
        <v>35</v>
      </c>
      <c r="I45" s="40" t="s">
        <v>86</v>
      </c>
      <c r="J45" s="65">
        <v>8</v>
      </c>
      <c r="K45" s="60">
        <v>31</v>
      </c>
      <c r="L45" s="60">
        <v>41</v>
      </c>
      <c r="M45" s="60">
        <v>48</v>
      </c>
      <c r="N45" s="64">
        <v>630</v>
      </c>
      <c r="O45" s="62">
        <v>325</v>
      </c>
      <c r="P45" s="62">
        <v>305</v>
      </c>
      <c r="Q45" s="69">
        <v>57</v>
      </c>
      <c r="R45" s="69">
        <v>52</v>
      </c>
      <c r="S45" s="69">
        <v>44</v>
      </c>
      <c r="T45" s="69">
        <v>41</v>
      </c>
      <c r="U45" s="69">
        <v>55</v>
      </c>
      <c r="V45" s="69">
        <v>48</v>
      </c>
      <c r="W45" s="69">
        <v>57</v>
      </c>
      <c r="X45" s="69">
        <v>52</v>
      </c>
      <c r="Y45" s="69">
        <v>55</v>
      </c>
      <c r="Z45" s="69">
        <v>51</v>
      </c>
      <c r="AA45" s="69">
        <v>57</v>
      </c>
      <c r="AB45" s="69">
        <v>61</v>
      </c>
      <c r="AC45" s="69">
        <v>3</v>
      </c>
    </row>
    <row r="46" spans="2:29" s="41" customFormat="1" ht="12" customHeight="1">
      <c r="B46" s="66"/>
      <c r="C46" s="70"/>
      <c r="D46" s="343" t="s">
        <v>65</v>
      </c>
      <c r="E46" s="344"/>
      <c r="F46" s="67">
        <v>13</v>
      </c>
      <c r="G46" s="40" t="s">
        <v>86</v>
      </c>
      <c r="H46" s="67">
        <v>74</v>
      </c>
      <c r="I46" s="67">
        <v>8</v>
      </c>
      <c r="J46" s="67">
        <v>16</v>
      </c>
      <c r="K46" s="67">
        <v>64</v>
      </c>
      <c r="L46" s="67">
        <v>106</v>
      </c>
      <c r="M46" s="67">
        <v>62</v>
      </c>
      <c r="N46" s="67">
        <v>1618</v>
      </c>
      <c r="O46" s="67">
        <v>806</v>
      </c>
      <c r="P46" s="67">
        <v>812</v>
      </c>
      <c r="Q46" s="67">
        <v>112</v>
      </c>
      <c r="R46" s="67">
        <v>126</v>
      </c>
      <c r="S46" s="67">
        <v>143</v>
      </c>
      <c r="T46" s="67">
        <v>119</v>
      </c>
      <c r="U46" s="67">
        <v>135</v>
      </c>
      <c r="V46" s="67">
        <v>116</v>
      </c>
      <c r="W46" s="67">
        <v>122</v>
      </c>
      <c r="X46" s="67">
        <v>136</v>
      </c>
      <c r="Y46" s="67">
        <v>141</v>
      </c>
      <c r="Z46" s="67">
        <v>155</v>
      </c>
      <c r="AA46" s="67">
        <v>153</v>
      </c>
      <c r="AB46" s="67">
        <v>160</v>
      </c>
      <c r="AC46" s="67">
        <v>6</v>
      </c>
    </row>
    <row r="47" spans="2:29" ht="12" customHeight="1">
      <c r="B47" s="3"/>
      <c r="C47" s="37"/>
      <c r="D47" s="30"/>
      <c r="E47" s="4" t="s">
        <v>100</v>
      </c>
      <c r="F47" s="65">
        <v>3</v>
      </c>
      <c r="G47" s="40" t="s">
        <v>86</v>
      </c>
      <c r="H47" s="60">
        <v>11</v>
      </c>
      <c r="I47" s="65">
        <v>3</v>
      </c>
      <c r="J47" s="65">
        <v>2</v>
      </c>
      <c r="K47" s="60">
        <v>13</v>
      </c>
      <c r="L47" s="60">
        <v>15</v>
      </c>
      <c r="M47" s="60">
        <v>18</v>
      </c>
      <c r="N47" s="64">
        <v>206</v>
      </c>
      <c r="O47" s="62">
        <v>93</v>
      </c>
      <c r="P47" s="62">
        <v>113</v>
      </c>
      <c r="Q47" s="69">
        <v>16</v>
      </c>
      <c r="R47" s="69">
        <v>17</v>
      </c>
      <c r="S47" s="69">
        <v>8</v>
      </c>
      <c r="T47" s="69">
        <v>18</v>
      </c>
      <c r="U47" s="69">
        <v>18</v>
      </c>
      <c r="V47" s="69">
        <v>18</v>
      </c>
      <c r="W47" s="69">
        <v>14</v>
      </c>
      <c r="X47" s="69">
        <v>10</v>
      </c>
      <c r="Y47" s="69">
        <v>20</v>
      </c>
      <c r="Z47" s="69">
        <v>22</v>
      </c>
      <c r="AA47" s="69">
        <v>17</v>
      </c>
      <c r="AB47" s="69">
        <v>28</v>
      </c>
      <c r="AC47" s="60" t="s">
        <v>86</v>
      </c>
    </row>
    <row r="48" spans="2:29" ht="12" customHeight="1">
      <c r="B48" s="3"/>
      <c r="C48" s="37"/>
      <c r="D48" s="30"/>
      <c r="E48" s="4" t="s">
        <v>101</v>
      </c>
      <c r="F48" s="65">
        <v>1</v>
      </c>
      <c r="G48" s="40" t="s">
        <v>86</v>
      </c>
      <c r="H48" s="60">
        <v>9</v>
      </c>
      <c r="I48" s="40" t="s">
        <v>86</v>
      </c>
      <c r="J48" s="65">
        <v>1</v>
      </c>
      <c r="K48" s="60">
        <v>7</v>
      </c>
      <c r="L48" s="60">
        <v>10</v>
      </c>
      <c r="M48" s="60">
        <v>5</v>
      </c>
      <c r="N48" s="64">
        <v>191</v>
      </c>
      <c r="O48" s="62">
        <v>94</v>
      </c>
      <c r="P48" s="62">
        <v>97</v>
      </c>
      <c r="Q48" s="69">
        <v>12</v>
      </c>
      <c r="R48" s="69">
        <v>19</v>
      </c>
      <c r="S48" s="69">
        <v>15</v>
      </c>
      <c r="T48" s="69">
        <v>16</v>
      </c>
      <c r="U48" s="69">
        <v>18</v>
      </c>
      <c r="V48" s="69">
        <v>21</v>
      </c>
      <c r="W48" s="69">
        <v>12</v>
      </c>
      <c r="X48" s="69">
        <v>18</v>
      </c>
      <c r="Y48" s="69">
        <v>16</v>
      </c>
      <c r="Z48" s="69">
        <v>14</v>
      </c>
      <c r="AA48" s="69">
        <v>21</v>
      </c>
      <c r="AB48" s="69">
        <v>9</v>
      </c>
      <c r="AC48" s="60" t="s">
        <v>86</v>
      </c>
    </row>
    <row r="49" spans="2:29" ht="12" customHeight="1">
      <c r="B49" s="3"/>
      <c r="C49" s="37"/>
      <c r="D49" s="30"/>
      <c r="E49" s="4" t="s">
        <v>102</v>
      </c>
      <c r="F49" s="65">
        <v>3</v>
      </c>
      <c r="G49" s="40" t="s">
        <v>86</v>
      </c>
      <c r="H49" s="60">
        <v>21</v>
      </c>
      <c r="I49" s="40" t="s">
        <v>86</v>
      </c>
      <c r="J49" s="65">
        <v>4</v>
      </c>
      <c r="K49" s="60">
        <v>14</v>
      </c>
      <c r="L49" s="60">
        <v>28</v>
      </c>
      <c r="M49" s="60">
        <v>11</v>
      </c>
      <c r="N49" s="64">
        <v>404</v>
      </c>
      <c r="O49" s="62">
        <v>222</v>
      </c>
      <c r="P49" s="62">
        <v>182</v>
      </c>
      <c r="Q49" s="69">
        <v>26</v>
      </c>
      <c r="R49" s="69">
        <v>25</v>
      </c>
      <c r="S49" s="69">
        <v>46</v>
      </c>
      <c r="T49" s="69">
        <v>27</v>
      </c>
      <c r="U49" s="69">
        <v>32</v>
      </c>
      <c r="V49" s="69">
        <v>23</v>
      </c>
      <c r="W49" s="69">
        <v>34</v>
      </c>
      <c r="X49" s="69">
        <v>34</v>
      </c>
      <c r="Y49" s="69">
        <v>40</v>
      </c>
      <c r="Z49" s="69">
        <v>38</v>
      </c>
      <c r="AA49" s="69">
        <v>44</v>
      </c>
      <c r="AB49" s="69">
        <v>35</v>
      </c>
      <c r="AC49" s="69">
        <v>5</v>
      </c>
    </row>
    <row r="50" spans="2:29" ht="12" customHeight="1">
      <c r="B50" s="3"/>
      <c r="C50" s="37"/>
      <c r="D50" s="30"/>
      <c r="E50" s="4" t="s">
        <v>103</v>
      </c>
      <c r="F50" s="65">
        <v>6</v>
      </c>
      <c r="G50" s="40" t="s">
        <v>86</v>
      </c>
      <c r="H50" s="60">
        <v>33</v>
      </c>
      <c r="I50" s="65">
        <v>5</v>
      </c>
      <c r="J50" s="65">
        <v>9</v>
      </c>
      <c r="K50" s="60">
        <v>30</v>
      </c>
      <c r="L50" s="60">
        <v>53</v>
      </c>
      <c r="M50" s="60">
        <v>28</v>
      </c>
      <c r="N50" s="64">
        <v>817</v>
      </c>
      <c r="O50" s="62">
        <v>397</v>
      </c>
      <c r="P50" s="62">
        <v>420</v>
      </c>
      <c r="Q50" s="69">
        <v>58</v>
      </c>
      <c r="R50" s="69">
        <v>65</v>
      </c>
      <c r="S50" s="69">
        <v>74</v>
      </c>
      <c r="T50" s="69">
        <v>58</v>
      </c>
      <c r="U50" s="69">
        <v>67</v>
      </c>
      <c r="V50" s="69">
        <v>54</v>
      </c>
      <c r="W50" s="69">
        <v>62</v>
      </c>
      <c r="X50" s="69">
        <v>74</v>
      </c>
      <c r="Y50" s="69">
        <v>65</v>
      </c>
      <c r="Z50" s="69">
        <v>81</v>
      </c>
      <c r="AA50" s="69">
        <v>71</v>
      </c>
      <c r="AB50" s="69">
        <v>88</v>
      </c>
      <c r="AC50" s="69">
        <v>1</v>
      </c>
    </row>
    <row r="51" spans="2:29" s="41" customFormat="1" ht="12" customHeight="1">
      <c r="B51" s="66"/>
      <c r="C51" s="70"/>
      <c r="D51" s="343" t="s">
        <v>67</v>
      </c>
      <c r="E51" s="344"/>
      <c r="F51" s="67">
        <v>5</v>
      </c>
      <c r="G51" s="40" t="s">
        <v>86</v>
      </c>
      <c r="H51" s="67">
        <v>70</v>
      </c>
      <c r="I51" s="40" t="s">
        <v>86</v>
      </c>
      <c r="J51" s="67">
        <v>8</v>
      </c>
      <c r="K51" s="67">
        <v>49</v>
      </c>
      <c r="L51" s="67">
        <v>70</v>
      </c>
      <c r="M51" s="67">
        <v>41</v>
      </c>
      <c r="N51" s="67">
        <v>1948</v>
      </c>
      <c r="O51" s="67">
        <v>1005</v>
      </c>
      <c r="P51" s="67">
        <v>943</v>
      </c>
      <c r="Q51" s="67">
        <v>167</v>
      </c>
      <c r="R51" s="67">
        <v>135</v>
      </c>
      <c r="S51" s="67">
        <v>159</v>
      </c>
      <c r="T51" s="67">
        <v>138</v>
      </c>
      <c r="U51" s="67">
        <v>156</v>
      </c>
      <c r="V51" s="67">
        <v>160</v>
      </c>
      <c r="W51" s="67">
        <v>186</v>
      </c>
      <c r="X51" s="67">
        <v>156</v>
      </c>
      <c r="Y51" s="67">
        <v>164</v>
      </c>
      <c r="Z51" s="67">
        <v>160</v>
      </c>
      <c r="AA51" s="67">
        <v>173</v>
      </c>
      <c r="AB51" s="67">
        <v>194</v>
      </c>
      <c r="AC51" s="67">
        <v>24</v>
      </c>
    </row>
    <row r="52" spans="2:29" ht="12" customHeight="1">
      <c r="B52" s="3"/>
      <c r="C52" s="37"/>
      <c r="D52" s="30"/>
      <c r="E52" s="4" t="s">
        <v>104</v>
      </c>
      <c r="F52" s="65">
        <v>5</v>
      </c>
      <c r="G52" s="40" t="s">
        <v>86</v>
      </c>
      <c r="H52" s="60">
        <v>70</v>
      </c>
      <c r="I52" s="40" t="s">
        <v>86</v>
      </c>
      <c r="J52" s="65">
        <v>8</v>
      </c>
      <c r="K52" s="60">
        <v>49</v>
      </c>
      <c r="L52" s="60">
        <v>70</v>
      </c>
      <c r="M52" s="60">
        <v>41</v>
      </c>
      <c r="N52" s="64">
        <v>1948</v>
      </c>
      <c r="O52" s="62">
        <v>1005</v>
      </c>
      <c r="P52" s="62">
        <v>943</v>
      </c>
      <c r="Q52" s="69">
        <v>167</v>
      </c>
      <c r="R52" s="69">
        <v>135</v>
      </c>
      <c r="S52" s="69">
        <v>159</v>
      </c>
      <c r="T52" s="69">
        <v>138</v>
      </c>
      <c r="U52" s="69">
        <v>156</v>
      </c>
      <c r="V52" s="69">
        <v>160</v>
      </c>
      <c r="W52" s="69">
        <v>186</v>
      </c>
      <c r="X52" s="69">
        <v>156</v>
      </c>
      <c r="Y52" s="69">
        <v>164</v>
      </c>
      <c r="Z52" s="69">
        <v>160</v>
      </c>
      <c r="AA52" s="69">
        <v>173</v>
      </c>
      <c r="AB52" s="69">
        <v>194</v>
      </c>
      <c r="AC52" s="69">
        <v>24</v>
      </c>
    </row>
    <row r="53" spans="2:29" s="41" customFormat="1" ht="12" customHeight="1">
      <c r="B53" s="66"/>
      <c r="C53" s="70"/>
      <c r="D53" s="343" t="s">
        <v>68</v>
      </c>
      <c r="E53" s="344"/>
      <c r="F53" s="67">
        <v>16</v>
      </c>
      <c r="G53" s="40" t="s">
        <v>86</v>
      </c>
      <c r="H53" s="67">
        <v>203</v>
      </c>
      <c r="I53" s="40" t="s">
        <v>86</v>
      </c>
      <c r="J53" s="67">
        <v>20</v>
      </c>
      <c r="K53" s="67">
        <v>136</v>
      </c>
      <c r="L53" s="67">
        <v>216</v>
      </c>
      <c r="M53" s="67">
        <v>171</v>
      </c>
      <c r="N53" s="67">
        <v>5451</v>
      </c>
      <c r="O53" s="67">
        <v>2778</v>
      </c>
      <c r="P53" s="67">
        <v>2673</v>
      </c>
      <c r="Q53" s="67">
        <v>429</v>
      </c>
      <c r="R53" s="67">
        <v>466</v>
      </c>
      <c r="S53" s="67">
        <v>442</v>
      </c>
      <c r="T53" s="67">
        <v>428</v>
      </c>
      <c r="U53" s="67">
        <v>462</v>
      </c>
      <c r="V53" s="67">
        <v>431</v>
      </c>
      <c r="W53" s="67">
        <v>461</v>
      </c>
      <c r="X53" s="67">
        <v>432</v>
      </c>
      <c r="Y53" s="67">
        <v>499</v>
      </c>
      <c r="Z53" s="67">
        <v>448</v>
      </c>
      <c r="AA53" s="67">
        <v>485</v>
      </c>
      <c r="AB53" s="67">
        <v>468</v>
      </c>
      <c r="AC53" s="67">
        <v>300</v>
      </c>
    </row>
    <row r="54" spans="2:29" ht="12" customHeight="1">
      <c r="B54" s="3"/>
      <c r="C54" s="37"/>
      <c r="D54" s="30"/>
      <c r="E54" s="4" t="s">
        <v>105</v>
      </c>
      <c r="F54" s="65">
        <v>4</v>
      </c>
      <c r="G54" s="40" t="s">
        <v>86</v>
      </c>
      <c r="H54" s="60">
        <v>35</v>
      </c>
      <c r="I54" s="40" t="s">
        <v>86</v>
      </c>
      <c r="J54" s="65">
        <v>3</v>
      </c>
      <c r="K54" s="60">
        <v>28</v>
      </c>
      <c r="L54" s="60">
        <v>33</v>
      </c>
      <c r="M54" s="60">
        <v>42</v>
      </c>
      <c r="N54" s="64">
        <v>749</v>
      </c>
      <c r="O54" s="62">
        <v>383</v>
      </c>
      <c r="P54" s="62">
        <v>366</v>
      </c>
      <c r="Q54" s="69">
        <v>71</v>
      </c>
      <c r="R54" s="69">
        <v>61</v>
      </c>
      <c r="S54" s="69">
        <v>49</v>
      </c>
      <c r="T54" s="69">
        <v>66</v>
      </c>
      <c r="U54" s="69">
        <v>59</v>
      </c>
      <c r="V54" s="69">
        <v>57</v>
      </c>
      <c r="W54" s="69">
        <v>57</v>
      </c>
      <c r="X54" s="69">
        <v>55</v>
      </c>
      <c r="Y54" s="69">
        <v>75</v>
      </c>
      <c r="Z54" s="69">
        <v>64</v>
      </c>
      <c r="AA54" s="69">
        <v>72</v>
      </c>
      <c r="AB54" s="69">
        <v>63</v>
      </c>
      <c r="AC54" s="60" t="s">
        <v>86</v>
      </c>
    </row>
    <row r="55" spans="2:29" ht="12" customHeight="1">
      <c r="B55" s="3"/>
      <c r="C55" s="37"/>
      <c r="D55" s="30"/>
      <c r="E55" s="4" t="s">
        <v>106</v>
      </c>
      <c r="F55" s="65">
        <v>2</v>
      </c>
      <c r="G55" s="40" t="s">
        <v>86</v>
      </c>
      <c r="H55" s="60">
        <v>23</v>
      </c>
      <c r="I55" s="40" t="s">
        <v>86</v>
      </c>
      <c r="J55" s="65">
        <v>2</v>
      </c>
      <c r="K55" s="60">
        <v>20</v>
      </c>
      <c r="L55" s="60">
        <v>22</v>
      </c>
      <c r="M55" s="60">
        <v>13</v>
      </c>
      <c r="N55" s="64">
        <v>598</v>
      </c>
      <c r="O55" s="62">
        <v>304</v>
      </c>
      <c r="P55" s="62">
        <v>294</v>
      </c>
      <c r="Q55" s="69">
        <v>46</v>
      </c>
      <c r="R55" s="69">
        <v>42</v>
      </c>
      <c r="S55" s="69">
        <v>53</v>
      </c>
      <c r="T55" s="69">
        <v>50</v>
      </c>
      <c r="U55" s="69">
        <v>58</v>
      </c>
      <c r="V55" s="69">
        <v>48</v>
      </c>
      <c r="W55" s="69">
        <v>46</v>
      </c>
      <c r="X55" s="69">
        <v>44</v>
      </c>
      <c r="Y55" s="69">
        <v>45</v>
      </c>
      <c r="Z55" s="69">
        <v>57</v>
      </c>
      <c r="AA55" s="69">
        <v>56</v>
      </c>
      <c r="AB55" s="69">
        <v>53</v>
      </c>
      <c r="AC55" s="60" t="s">
        <v>86</v>
      </c>
    </row>
    <row r="56" spans="2:29" ht="12" customHeight="1">
      <c r="B56" s="3"/>
      <c r="C56" s="37"/>
      <c r="D56" s="30"/>
      <c r="E56" s="4" t="s">
        <v>107</v>
      </c>
      <c r="F56" s="65">
        <v>2</v>
      </c>
      <c r="G56" s="40" t="s">
        <v>86</v>
      </c>
      <c r="H56" s="60">
        <v>23</v>
      </c>
      <c r="I56" s="40" t="s">
        <v>86</v>
      </c>
      <c r="J56" s="65">
        <v>2</v>
      </c>
      <c r="K56" s="60">
        <v>14</v>
      </c>
      <c r="L56" s="60">
        <v>27</v>
      </c>
      <c r="M56" s="60">
        <v>20</v>
      </c>
      <c r="N56" s="64">
        <v>630</v>
      </c>
      <c r="O56" s="62">
        <v>345</v>
      </c>
      <c r="P56" s="62">
        <v>285</v>
      </c>
      <c r="Q56" s="69">
        <v>54</v>
      </c>
      <c r="R56" s="69">
        <v>51</v>
      </c>
      <c r="S56" s="69">
        <v>54</v>
      </c>
      <c r="T56" s="69">
        <v>36</v>
      </c>
      <c r="U56" s="69">
        <v>58</v>
      </c>
      <c r="V56" s="69">
        <v>46</v>
      </c>
      <c r="W56" s="69">
        <v>61</v>
      </c>
      <c r="X56" s="69">
        <v>51</v>
      </c>
      <c r="Y56" s="69">
        <v>55</v>
      </c>
      <c r="Z56" s="69">
        <v>54</v>
      </c>
      <c r="AA56" s="69">
        <v>63</v>
      </c>
      <c r="AB56" s="69">
        <v>47</v>
      </c>
      <c r="AC56" s="69">
        <v>9</v>
      </c>
    </row>
    <row r="57" spans="2:29" ht="12" customHeight="1">
      <c r="B57" s="3"/>
      <c r="C57" s="37"/>
      <c r="D57" s="30"/>
      <c r="E57" s="4" t="s">
        <v>108</v>
      </c>
      <c r="F57" s="65">
        <v>4</v>
      </c>
      <c r="G57" s="40" t="s">
        <v>86</v>
      </c>
      <c r="H57" s="60">
        <v>69</v>
      </c>
      <c r="I57" s="40" t="s">
        <v>86</v>
      </c>
      <c r="J57" s="65">
        <v>7</v>
      </c>
      <c r="K57" s="60">
        <v>40</v>
      </c>
      <c r="L57" s="60">
        <v>80</v>
      </c>
      <c r="M57" s="60">
        <v>58</v>
      </c>
      <c r="N57" s="64">
        <v>2003</v>
      </c>
      <c r="O57" s="62">
        <v>981</v>
      </c>
      <c r="P57" s="62">
        <v>1022</v>
      </c>
      <c r="Q57" s="69">
        <v>144</v>
      </c>
      <c r="R57" s="69">
        <v>185</v>
      </c>
      <c r="S57" s="69">
        <v>159</v>
      </c>
      <c r="T57" s="69">
        <v>168</v>
      </c>
      <c r="U57" s="69">
        <v>167</v>
      </c>
      <c r="V57" s="69">
        <v>162</v>
      </c>
      <c r="W57" s="69">
        <v>160</v>
      </c>
      <c r="X57" s="69">
        <v>167</v>
      </c>
      <c r="Y57" s="69">
        <v>185</v>
      </c>
      <c r="Z57" s="69">
        <v>165</v>
      </c>
      <c r="AA57" s="69">
        <v>166</v>
      </c>
      <c r="AB57" s="69">
        <v>175</v>
      </c>
      <c r="AC57" s="69">
        <v>267</v>
      </c>
    </row>
    <row r="58" spans="2:29" ht="12" customHeight="1">
      <c r="B58" s="3"/>
      <c r="C58" s="37"/>
      <c r="D58" s="30"/>
      <c r="E58" s="4" t="s">
        <v>109</v>
      </c>
      <c r="F58" s="65">
        <v>4</v>
      </c>
      <c r="G58" s="40" t="s">
        <v>86</v>
      </c>
      <c r="H58" s="60">
        <v>53</v>
      </c>
      <c r="I58" s="40" t="s">
        <v>86</v>
      </c>
      <c r="J58" s="65">
        <v>6</v>
      </c>
      <c r="K58" s="60">
        <v>34</v>
      </c>
      <c r="L58" s="60">
        <v>54</v>
      </c>
      <c r="M58" s="60">
        <v>38</v>
      </c>
      <c r="N58" s="64">
        <v>1471</v>
      </c>
      <c r="O58" s="62">
        <v>765</v>
      </c>
      <c r="P58" s="62">
        <v>706</v>
      </c>
      <c r="Q58" s="69">
        <v>114</v>
      </c>
      <c r="R58" s="69">
        <v>127</v>
      </c>
      <c r="S58" s="69">
        <v>127</v>
      </c>
      <c r="T58" s="69">
        <v>108</v>
      </c>
      <c r="U58" s="69">
        <v>120</v>
      </c>
      <c r="V58" s="69">
        <v>118</v>
      </c>
      <c r="W58" s="69">
        <v>137</v>
      </c>
      <c r="X58" s="69">
        <v>115</v>
      </c>
      <c r="Y58" s="69">
        <v>139</v>
      </c>
      <c r="Z58" s="69">
        <v>108</v>
      </c>
      <c r="AA58" s="69">
        <v>128</v>
      </c>
      <c r="AB58" s="69">
        <v>130</v>
      </c>
      <c r="AC58" s="69">
        <v>24</v>
      </c>
    </row>
    <row r="59" spans="6:20" ht="12" customHeight="1">
      <c r="F59" s="71" t="s">
        <v>110</v>
      </c>
      <c r="G59" s="15"/>
      <c r="H59" s="15"/>
      <c r="I59" s="15"/>
      <c r="J59" s="15"/>
      <c r="K59" s="15"/>
      <c r="L59" s="15"/>
      <c r="M59" s="15"/>
      <c r="N59" s="15"/>
      <c r="O59" s="15"/>
      <c r="S59" s="15"/>
      <c r="T59" s="15"/>
    </row>
    <row r="60" spans="2:15" ht="12" customHeight="1">
      <c r="B60" s="18" t="s">
        <v>69</v>
      </c>
      <c r="F60" s="15"/>
      <c r="G60" s="15"/>
      <c r="H60" s="15"/>
      <c r="I60" s="15"/>
      <c r="J60" s="15"/>
      <c r="K60" s="15"/>
      <c r="L60" s="15"/>
      <c r="M60" s="15"/>
      <c r="N60" s="15"/>
      <c r="O60" s="15"/>
    </row>
    <row r="61" spans="6:15" ht="12">
      <c r="F61" s="15"/>
      <c r="G61" s="15"/>
      <c r="H61" s="15"/>
      <c r="I61" s="15"/>
      <c r="J61" s="15"/>
      <c r="K61" s="15"/>
      <c r="L61" s="15"/>
      <c r="M61" s="15"/>
      <c r="N61" s="15"/>
      <c r="O61" s="15"/>
    </row>
    <row r="62" spans="6:29" ht="12"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</row>
    <row r="63" spans="6:29" ht="12"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</row>
    <row r="64" spans="6:29" ht="12"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</row>
  </sheetData>
  <sheetProtection/>
  <mergeCells count="62">
    <mergeCell ref="D32:E32"/>
    <mergeCell ref="D35:E35"/>
    <mergeCell ref="D39:E39"/>
    <mergeCell ref="D46:E46"/>
    <mergeCell ref="D51:E51"/>
    <mergeCell ref="D53:E53"/>
    <mergeCell ref="D24:E24"/>
    <mergeCell ref="D25:E25"/>
    <mergeCell ref="D26:E26"/>
    <mergeCell ref="D27:E27"/>
    <mergeCell ref="C28:E28"/>
    <mergeCell ref="D29:E29"/>
    <mergeCell ref="D18:E18"/>
    <mergeCell ref="D19:E19"/>
    <mergeCell ref="D20:E20"/>
    <mergeCell ref="D21:E21"/>
    <mergeCell ref="D22:E22"/>
    <mergeCell ref="D23:E23"/>
    <mergeCell ref="D12:E12"/>
    <mergeCell ref="D13:E13"/>
    <mergeCell ref="D14:E14"/>
    <mergeCell ref="C15:E15"/>
    <mergeCell ref="D16:E16"/>
    <mergeCell ref="D17:E17"/>
    <mergeCell ref="Y7:Y8"/>
    <mergeCell ref="Z7:Z8"/>
    <mergeCell ref="AA7:AA8"/>
    <mergeCell ref="AB7:AB8"/>
    <mergeCell ref="B10:E10"/>
    <mergeCell ref="B11:E11"/>
    <mergeCell ref="S7:S8"/>
    <mergeCell ref="T7:T8"/>
    <mergeCell ref="U7:U8"/>
    <mergeCell ref="V7:V8"/>
    <mergeCell ref="X7:X8"/>
    <mergeCell ref="M6:M8"/>
    <mergeCell ref="N7:N8"/>
    <mergeCell ref="O7:O8"/>
    <mergeCell ref="P7:P8"/>
    <mergeCell ref="Q7:Q8"/>
    <mergeCell ref="R7:R8"/>
    <mergeCell ref="W5:X6"/>
    <mergeCell ref="Y5:Z6"/>
    <mergeCell ref="AA5:AB6"/>
    <mergeCell ref="F6:F8"/>
    <mergeCell ref="G6:G8"/>
    <mergeCell ref="H6:H8"/>
    <mergeCell ref="I6:I8"/>
    <mergeCell ref="J6:J8"/>
    <mergeCell ref="K6:K8"/>
    <mergeCell ref="L6:L8"/>
    <mergeCell ref="W7:W8"/>
    <mergeCell ref="B3:E8"/>
    <mergeCell ref="F3:G5"/>
    <mergeCell ref="H3:J5"/>
    <mergeCell ref="K3:L5"/>
    <mergeCell ref="M3:M5"/>
    <mergeCell ref="N3:AB4"/>
    <mergeCell ref="N5:P6"/>
    <mergeCell ref="Q5:R6"/>
    <mergeCell ref="S5:T6"/>
    <mergeCell ref="U5:V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AA320"/>
  <sheetViews>
    <sheetView zoomScalePageLayoutView="0" workbookViewId="0" topLeftCell="A1">
      <selection activeCell="K40" sqref="K39:K40"/>
    </sheetView>
  </sheetViews>
  <sheetFormatPr defaultColWidth="9.00390625" defaultRowHeight="13.5"/>
  <cols>
    <col min="1" max="1" width="2.625" style="1" customWidth="1"/>
    <col min="2" max="4" width="1.875" style="1" customWidth="1"/>
    <col min="5" max="5" width="9.875" style="1" customWidth="1"/>
    <col min="6" max="6" width="4.75390625" style="1" bestFit="1" customWidth="1"/>
    <col min="7" max="7" width="4.50390625" style="1" customWidth="1"/>
    <col min="8" max="8" width="7.625" style="1" customWidth="1"/>
    <col min="9" max="9" width="6.50390625" style="1" bestFit="1" customWidth="1"/>
    <col min="10" max="25" width="8.625" style="1" customWidth="1"/>
    <col min="26" max="16384" width="9.00390625" style="1" customWidth="1"/>
  </cols>
  <sheetData>
    <row r="1" ht="14.25">
      <c r="B1" s="2" t="s">
        <v>111</v>
      </c>
    </row>
    <row r="2" spans="6:25" ht="12"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</row>
    <row r="3" spans="2:25" ht="12" customHeight="1">
      <c r="B3" s="388" t="s">
        <v>0</v>
      </c>
      <c r="C3" s="389"/>
      <c r="D3" s="389"/>
      <c r="E3" s="390"/>
      <c r="F3" s="368" t="s">
        <v>72</v>
      </c>
      <c r="G3" s="368"/>
      <c r="H3" s="368" t="s">
        <v>2</v>
      </c>
      <c r="I3" s="368"/>
      <c r="J3" s="417" t="s">
        <v>112</v>
      </c>
      <c r="K3" s="417"/>
      <c r="L3" s="404" t="s">
        <v>73</v>
      </c>
      <c r="M3" s="380" t="s">
        <v>113</v>
      </c>
      <c r="N3" s="380"/>
      <c r="O3" s="380"/>
      <c r="P3" s="380"/>
      <c r="Q3" s="380"/>
      <c r="R3" s="380"/>
      <c r="S3" s="380"/>
      <c r="T3" s="380"/>
      <c r="U3" s="380"/>
      <c r="V3" s="380"/>
      <c r="W3" s="380"/>
      <c r="X3" s="380"/>
      <c r="Y3" s="73"/>
    </row>
    <row r="4" spans="2:25" ht="12" customHeight="1">
      <c r="B4" s="391"/>
      <c r="C4" s="392"/>
      <c r="D4" s="392"/>
      <c r="E4" s="393"/>
      <c r="F4" s="397"/>
      <c r="G4" s="397"/>
      <c r="H4" s="397"/>
      <c r="I4" s="397"/>
      <c r="J4" s="418"/>
      <c r="K4" s="418"/>
      <c r="L4" s="405"/>
      <c r="M4" s="380"/>
      <c r="N4" s="380"/>
      <c r="O4" s="380"/>
      <c r="P4" s="380"/>
      <c r="Q4" s="380"/>
      <c r="R4" s="380"/>
      <c r="S4" s="380"/>
      <c r="T4" s="380"/>
      <c r="U4" s="380"/>
      <c r="V4" s="380"/>
      <c r="W4" s="380"/>
      <c r="X4" s="380"/>
      <c r="Y4" s="74"/>
    </row>
    <row r="5" spans="2:25" ht="12" customHeight="1">
      <c r="B5" s="391"/>
      <c r="C5" s="392"/>
      <c r="D5" s="392"/>
      <c r="E5" s="393"/>
      <c r="F5" s="369"/>
      <c r="G5" s="369"/>
      <c r="H5" s="369"/>
      <c r="I5" s="369"/>
      <c r="J5" s="419"/>
      <c r="K5" s="419"/>
      <c r="L5" s="406"/>
      <c r="M5" s="380" t="s">
        <v>38</v>
      </c>
      <c r="N5" s="380"/>
      <c r="O5" s="380"/>
      <c r="P5" s="380" t="s">
        <v>75</v>
      </c>
      <c r="Q5" s="380"/>
      <c r="R5" s="380"/>
      <c r="S5" s="380" t="s">
        <v>76</v>
      </c>
      <c r="T5" s="380"/>
      <c r="U5" s="380"/>
      <c r="V5" s="380" t="s">
        <v>77</v>
      </c>
      <c r="W5" s="380"/>
      <c r="X5" s="380"/>
      <c r="Y5" s="75" t="s">
        <v>81</v>
      </c>
    </row>
    <row r="6" spans="2:25" ht="12" customHeight="1">
      <c r="B6" s="391"/>
      <c r="C6" s="392"/>
      <c r="D6" s="392"/>
      <c r="E6" s="393"/>
      <c r="F6" s="368" t="s">
        <v>5</v>
      </c>
      <c r="G6" s="368" t="s">
        <v>6</v>
      </c>
      <c r="H6" s="368" t="s">
        <v>82</v>
      </c>
      <c r="I6" s="416" t="s">
        <v>84</v>
      </c>
      <c r="J6" s="368" t="s">
        <v>7</v>
      </c>
      <c r="K6" s="368" t="s">
        <v>8</v>
      </c>
      <c r="L6" s="368" t="s">
        <v>25</v>
      </c>
      <c r="M6" s="380"/>
      <c r="N6" s="380"/>
      <c r="O6" s="380"/>
      <c r="P6" s="380"/>
      <c r="Q6" s="380"/>
      <c r="R6" s="380"/>
      <c r="S6" s="380"/>
      <c r="T6" s="380"/>
      <c r="U6" s="380"/>
      <c r="V6" s="380"/>
      <c r="W6" s="380"/>
      <c r="X6" s="380"/>
      <c r="Y6" s="75" t="s">
        <v>114</v>
      </c>
    </row>
    <row r="7" spans="2:25" ht="12" customHeight="1">
      <c r="B7" s="391"/>
      <c r="C7" s="392"/>
      <c r="D7" s="392"/>
      <c r="E7" s="393"/>
      <c r="F7" s="397"/>
      <c r="G7" s="397"/>
      <c r="H7" s="397"/>
      <c r="I7" s="397"/>
      <c r="J7" s="397"/>
      <c r="K7" s="397"/>
      <c r="L7" s="397"/>
      <c r="M7" s="368" t="s">
        <v>25</v>
      </c>
      <c r="N7" s="414" t="s">
        <v>7</v>
      </c>
      <c r="O7" s="414" t="s">
        <v>8</v>
      </c>
      <c r="P7" s="368" t="s">
        <v>25</v>
      </c>
      <c r="Q7" s="414" t="s">
        <v>7</v>
      </c>
      <c r="R7" s="414" t="s">
        <v>8</v>
      </c>
      <c r="S7" s="368" t="s">
        <v>25</v>
      </c>
      <c r="T7" s="414" t="s">
        <v>7</v>
      </c>
      <c r="U7" s="414" t="s">
        <v>8</v>
      </c>
      <c r="V7" s="368" t="s">
        <v>25</v>
      </c>
      <c r="W7" s="414" t="s">
        <v>7</v>
      </c>
      <c r="X7" s="414" t="s">
        <v>8</v>
      </c>
      <c r="Y7" s="56" t="s">
        <v>25</v>
      </c>
    </row>
    <row r="8" spans="2:25" ht="12" customHeight="1">
      <c r="B8" s="394"/>
      <c r="C8" s="395"/>
      <c r="D8" s="395"/>
      <c r="E8" s="396"/>
      <c r="F8" s="369"/>
      <c r="G8" s="369"/>
      <c r="H8" s="369"/>
      <c r="I8" s="369"/>
      <c r="J8" s="369"/>
      <c r="K8" s="369"/>
      <c r="L8" s="369"/>
      <c r="M8" s="369"/>
      <c r="N8" s="362"/>
      <c r="O8" s="362"/>
      <c r="P8" s="369"/>
      <c r="Q8" s="362"/>
      <c r="R8" s="362"/>
      <c r="S8" s="369"/>
      <c r="T8" s="362"/>
      <c r="U8" s="362"/>
      <c r="V8" s="369"/>
      <c r="W8" s="362"/>
      <c r="X8" s="362"/>
      <c r="Y8" s="36"/>
    </row>
    <row r="9" spans="2:25" ht="12">
      <c r="B9" s="3"/>
      <c r="C9" s="37"/>
      <c r="D9" s="37"/>
      <c r="E9" s="38"/>
      <c r="F9" s="6"/>
      <c r="G9" s="6"/>
      <c r="H9" s="6"/>
      <c r="I9" s="6"/>
      <c r="J9" s="6" t="s">
        <v>9</v>
      </c>
      <c r="K9" s="6" t="s">
        <v>9</v>
      </c>
      <c r="L9" s="6" t="s">
        <v>9</v>
      </c>
      <c r="M9" s="6" t="s">
        <v>9</v>
      </c>
      <c r="N9" s="6" t="s">
        <v>9</v>
      </c>
      <c r="O9" s="6" t="s">
        <v>9</v>
      </c>
      <c r="P9" s="6" t="s">
        <v>9</v>
      </c>
      <c r="Q9" s="6" t="s">
        <v>9</v>
      </c>
      <c r="R9" s="6" t="s">
        <v>9</v>
      </c>
      <c r="S9" s="6" t="s">
        <v>9</v>
      </c>
      <c r="T9" s="6" t="s">
        <v>9</v>
      </c>
      <c r="U9" s="6" t="s">
        <v>9</v>
      </c>
      <c r="V9" s="6" t="s">
        <v>9</v>
      </c>
      <c r="W9" s="6" t="s">
        <v>9</v>
      </c>
      <c r="X9" s="6" t="s">
        <v>9</v>
      </c>
      <c r="Y9" s="6" t="s">
        <v>9</v>
      </c>
    </row>
    <row r="10" spans="2:25" ht="12" customHeight="1">
      <c r="B10" s="341" t="s">
        <v>42</v>
      </c>
      <c r="C10" s="341"/>
      <c r="D10" s="341"/>
      <c r="E10" s="341"/>
      <c r="F10" s="76">
        <v>174</v>
      </c>
      <c r="G10" s="76">
        <v>2</v>
      </c>
      <c r="H10" s="76">
        <v>1752</v>
      </c>
      <c r="I10" s="76">
        <v>247</v>
      </c>
      <c r="J10" s="76">
        <v>2595</v>
      </c>
      <c r="K10" s="76">
        <v>1640</v>
      </c>
      <c r="L10" s="76">
        <v>1127</v>
      </c>
      <c r="M10" s="76">
        <v>57732</v>
      </c>
      <c r="N10" s="76">
        <v>29405</v>
      </c>
      <c r="O10" s="76">
        <v>28327</v>
      </c>
      <c r="P10" s="76">
        <v>19083</v>
      </c>
      <c r="Q10" s="76">
        <v>9668</v>
      </c>
      <c r="R10" s="76">
        <v>9415</v>
      </c>
      <c r="S10" s="76">
        <v>19252</v>
      </c>
      <c r="T10" s="76">
        <v>9888</v>
      </c>
      <c r="U10" s="76">
        <v>9364</v>
      </c>
      <c r="V10" s="76">
        <v>19397</v>
      </c>
      <c r="W10" s="76">
        <v>9849</v>
      </c>
      <c r="X10" s="76">
        <v>9548</v>
      </c>
      <c r="Y10" s="76">
        <v>737</v>
      </c>
    </row>
    <row r="11" spans="2:26" ht="12" customHeight="1">
      <c r="B11" s="350" t="s">
        <v>44</v>
      </c>
      <c r="C11" s="350"/>
      <c r="D11" s="350"/>
      <c r="E11" s="350"/>
      <c r="F11" s="77">
        <v>173</v>
      </c>
      <c r="G11" s="77">
        <v>2</v>
      </c>
      <c r="H11" s="77">
        <v>1744</v>
      </c>
      <c r="I11" s="77">
        <v>254</v>
      </c>
      <c r="J11" s="77">
        <v>2547</v>
      </c>
      <c r="K11" s="77">
        <v>1663</v>
      </c>
      <c r="L11" s="77">
        <v>1160</v>
      </c>
      <c r="M11" s="77">
        <v>57463</v>
      </c>
      <c r="N11" s="77">
        <v>29295</v>
      </c>
      <c r="O11" s="77">
        <v>28168</v>
      </c>
      <c r="P11" s="77">
        <v>19124</v>
      </c>
      <c r="Q11" s="77">
        <v>9725</v>
      </c>
      <c r="R11" s="77">
        <v>9399</v>
      </c>
      <c r="S11" s="77">
        <v>19081</v>
      </c>
      <c r="T11" s="77">
        <v>9677</v>
      </c>
      <c r="U11" s="77">
        <v>9404</v>
      </c>
      <c r="V11" s="77">
        <v>19258</v>
      </c>
      <c r="W11" s="77">
        <v>9893</v>
      </c>
      <c r="X11" s="77">
        <v>9365</v>
      </c>
      <c r="Y11" s="77">
        <v>693</v>
      </c>
      <c r="Z11" s="17"/>
    </row>
    <row r="12" spans="2:25" ht="12">
      <c r="B12" s="3"/>
      <c r="C12" s="37"/>
      <c r="D12" s="348" t="s">
        <v>11</v>
      </c>
      <c r="E12" s="340"/>
      <c r="F12" s="46">
        <v>1</v>
      </c>
      <c r="G12" s="46" t="s">
        <v>86</v>
      </c>
      <c r="H12" s="46">
        <v>12</v>
      </c>
      <c r="I12" s="46" t="s">
        <v>86</v>
      </c>
      <c r="J12" s="46">
        <v>19</v>
      </c>
      <c r="K12" s="46">
        <v>4</v>
      </c>
      <c r="L12" s="46">
        <v>2</v>
      </c>
      <c r="M12" s="46">
        <v>478</v>
      </c>
      <c r="N12" s="46">
        <v>240</v>
      </c>
      <c r="O12" s="46">
        <v>238</v>
      </c>
      <c r="P12" s="46">
        <v>159</v>
      </c>
      <c r="Q12" s="46">
        <v>80</v>
      </c>
      <c r="R12" s="46">
        <v>79</v>
      </c>
      <c r="S12" s="46">
        <v>159</v>
      </c>
      <c r="T12" s="46">
        <v>80</v>
      </c>
      <c r="U12" s="46">
        <v>79</v>
      </c>
      <c r="V12" s="46">
        <v>160</v>
      </c>
      <c r="W12" s="46">
        <v>80</v>
      </c>
      <c r="X12" s="46">
        <v>80</v>
      </c>
      <c r="Y12" s="46" t="s">
        <v>86</v>
      </c>
    </row>
    <row r="13" spans="2:25" ht="12">
      <c r="B13" s="3"/>
      <c r="C13" s="37"/>
      <c r="D13" s="348" t="s">
        <v>12</v>
      </c>
      <c r="E13" s="340"/>
      <c r="F13" s="46">
        <v>166</v>
      </c>
      <c r="G13" s="46">
        <v>2</v>
      </c>
      <c r="H13" s="46">
        <v>1684</v>
      </c>
      <c r="I13" s="46">
        <v>254</v>
      </c>
      <c r="J13" s="46">
        <v>2459</v>
      </c>
      <c r="K13" s="46">
        <v>1627</v>
      </c>
      <c r="L13" s="46">
        <v>1143</v>
      </c>
      <c r="M13" s="46">
        <v>55604</v>
      </c>
      <c r="N13" s="46">
        <v>28486</v>
      </c>
      <c r="O13" s="46">
        <v>27118</v>
      </c>
      <c r="P13" s="46">
        <v>18497</v>
      </c>
      <c r="Q13" s="46">
        <v>9449</v>
      </c>
      <c r="R13" s="46">
        <v>9048</v>
      </c>
      <c r="S13" s="46">
        <v>18458</v>
      </c>
      <c r="T13" s="46">
        <v>9416</v>
      </c>
      <c r="U13" s="46">
        <v>9042</v>
      </c>
      <c r="V13" s="46">
        <v>18649</v>
      </c>
      <c r="W13" s="46">
        <v>9621</v>
      </c>
      <c r="X13" s="46">
        <v>9028</v>
      </c>
      <c r="Y13" s="46">
        <v>686</v>
      </c>
    </row>
    <row r="14" spans="2:25" ht="12">
      <c r="B14" s="3"/>
      <c r="C14" s="37"/>
      <c r="D14" s="348" t="s">
        <v>13</v>
      </c>
      <c r="E14" s="340"/>
      <c r="F14" s="46">
        <v>6</v>
      </c>
      <c r="G14" s="46" t="s">
        <v>86</v>
      </c>
      <c r="H14" s="46">
        <v>48</v>
      </c>
      <c r="I14" s="46" t="s">
        <v>86</v>
      </c>
      <c r="J14" s="46">
        <v>69</v>
      </c>
      <c r="K14" s="46">
        <v>32</v>
      </c>
      <c r="L14" s="46">
        <v>15</v>
      </c>
      <c r="M14" s="46">
        <v>1381</v>
      </c>
      <c r="N14" s="46">
        <v>569</v>
      </c>
      <c r="O14" s="46">
        <v>812</v>
      </c>
      <c r="P14" s="46">
        <v>468</v>
      </c>
      <c r="Q14" s="46">
        <v>196</v>
      </c>
      <c r="R14" s="46">
        <v>272</v>
      </c>
      <c r="S14" s="46">
        <v>464</v>
      </c>
      <c r="T14" s="46">
        <v>181</v>
      </c>
      <c r="U14" s="46">
        <v>283</v>
      </c>
      <c r="V14" s="46">
        <v>449</v>
      </c>
      <c r="W14" s="46">
        <v>192</v>
      </c>
      <c r="X14" s="46">
        <v>257</v>
      </c>
      <c r="Y14" s="46">
        <v>7</v>
      </c>
    </row>
    <row r="15" spans="2:26" ht="12">
      <c r="B15" s="3"/>
      <c r="C15" s="343" t="s">
        <v>46</v>
      </c>
      <c r="D15" s="343"/>
      <c r="E15" s="344"/>
      <c r="F15" s="77">
        <v>135</v>
      </c>
      <c r="G15" s="77">
        <v>2</v>
      </c>
      <c r="H15" s="77">
        <v>1465</v>
      </c>
      <c r="I15" s="77">
        <v>204</v>
      </c>
      <c r="J15" s="77">
        <v>2091</v>
      </c>
      <c r="K15" s="77">
        <v>1403</v>
      </c>
      <c r="L15" s="77">
        <v>933</v>
      </c>
      <c r="M15" s="77">
        <v>49260</v>
      </c>
      <c r="N15" s="77">
        <v>25123</v>
      </c>
      <c r="O15" s="77">
        <v>24137</v>
      </c>
      <c r="P15" s="77">
        <v>16410</v>
      </c>
      <c r="Q15" s="77">
        <v>8322</v>
      </c>
      <c r="R15" s="77">
        <v>8088</v>
      </c>
      <c r="S15" s="77">
        <v>16386</v>
      </c>
      <c r="T15" s="77">
        <v>8343</v>
      </c>
      <c r="U15" s="77">
        <v>8043</v>
      </c>
      <c r="V15" s="77">
        <v>16464</v>
      </c>
      <c r="W15" s="77">
        <v>8458</v>
      </c>
      <c r="X15" s="77">
        <v>8006</v>
      </c>
      <c r="Y15" s="77">
        <v>547</v>
      </c>
      <c r="Z15" s="17"/>
    </row>
    <row r="16" spans="2:25" ht="12" customHeight="1">
      <c r="B16" s="3"/>
      <c r="C16" s="37"/>
      <c r="D16" s="348" t="s">
        <v>115</v>
      </c>
      <c r="E16" s="340"/>
      <c r="F16" s="78">
        <v>23</v>
      </c>
      <c r="G16" s="76">
        <v>2</v>
      </c>
      <c r="H16" s="20">
        <v>280</v>
      </c>
      <c r="I16" s="26">
        <v>37</v>
      </c>
      <c r="J16" s="20">
        <v>397</v>
      </c>
      <c r="K16" s="20">
        <v>254</v>
      </c>
      <c r="L16" s="20">
        <v>81</v>
      </c>
      <c r="M16" s="20">
        <v>9701</v>
      </c>
      <c r="N16" s="20">
        <v>4981</v>
      </c>
      <c r="O16" s="20">
        <v>4720</v>
      </c>
      <c r="P16" s="26">
        <v>3202</v>
      </c>
      <c r="Q16" s="26">
        <v>1624</v>
      </c>
      <c r="R16" s="26">
        <v>1578</v>
      </c>
      <c r="S16" s="26">
        <v>3195</v>
      </c>
      <c r="T16" s="26">
        <v>1644</v>
      </c>
      <c r="U16" s="26">
        <v>1551</v>
      </c>
      <c r="V16" s="26">
        <v>3304</v>
      </c>
      <c r="W16" s="26">
        <v>1713</v>
      </c>
      <c r="X16" s="26">
        <v>1591</v>
      </c>
      <c r="Y16" s="26">
        <v>43</v>
      </c>
    </row>
    <row r="17" spans="2:25" ht="12">
      <c r="B17" s="3"/>
      <c r="C17" s="37"/>
      <c r="D17" s="348" t="s">
        <v>48</v>
      </c>
      <c r="E17" s="340"/>
      <c r="F17" s="78">
        <v>25</v>
      </c>
      <c r="G17" s="46" t="s">
        <v>86</v>
      </c>
      <c r="H17" s="20">
        <v>298</v>
      </c>
      <c r="I17" s="26">
        <v>37</v>
      </c>
      <c r="J17" s="20">
        <v>400</v>
      </c>
      <c r="K17" s="20">
        <v>288</v>
      </c>
      <c r="L17" s="20">
        <v>282</v>
      </c>
      <c r="M17" s="20">
        <v>10190</v>
      </c>
      <c r="N17" s="20">
        <v>5245</v>
      </c>
      <c r="O17" s="20">
        <v>4945</v>
      </c>
      <c r="P17" s="26">
        <v>3360</v>
      </c>
      <c r="Q17" s="26">
        <v>1764</v>
      </c>
      <c r="R17" s="26">
        <v>1596</v>
      </c>
      <c r="S17" s="26">
        <v>3398</v>
      </c>
      <c r="T17" s="26">
        <v>1720</v>
      </c>
      <c r="U17" s="26">
        <v>1678</v>
      </c>
      <c r="V17" s="26">
        <v>3432</v>
      </c>
      <c r="W17" s="26">
        <v>1761</v>
      </c>
      <c r="X17" s="26">
        <v>1671</v>
      </c>
      <c r="Y17" s="26">
        <v>17</v>
      </c>
    </row>
    <row r="18" spans="2:25" ht="12" customHeight="1">
      <c r="B18" s="3"/>
      <c r="C18" s="37"/>
      <c r="D18" s="348" t="s">
        <v>116</v>
      </c>
      <c r="E18" s="340"/>
      <c r="F18" s="78">
        <v>12</v>
      </c>
      <c r="G18" s="46" t="s">
        <v>86</v>
      </c>
      <c r="H18" s="20">
        <v>105</v>
      </c>
      <c r="I18" s="26">
        <v>16</v>
      </c>
      <c r="J18" s="20">
        <v>177</v>
      </c>
      <c r="K18" s="20">
        <v>96</v>
      </c>
      <c r="L18" s="20">
        <v>39</v>
      </c>
      <c r="M18" s="20">
        <v>3313</v>
      </c>
      <c r="N18" s="20">
        <v>1679</v>
      </c>
      <c r="O18" s="20">
        <v>1634</v>
      </c>
      <c r="P18" s="26">
        <v>1064</v>
      </c>
      <c r="Q18" s="26">
        <v>510</v>
      </c>
      <c r="R18" s="26">
        <v>554</v>
      </c>
      <c r="S18" s="26">
        <v>1051</v>
      </c>
      <c r="T18" s="26">
        <v>542</v>
      </c>
      <c r="U18" s="26">
        <v>509</v>
      </c>
      <c r="V18" s="26">
        <v>1198</v>
      </c>
      <c r="W18" s="26">
        <v>627</v>
      </c>
      <c r="X18" s="26">
        <v>571</v>
      </c>
      <c r="Y18" s="26">
        <v>22</v>
      </c>
    </row>
    <row r="19" spans="2:25" ht="12">
      <c r="B19" s="3"/>
      <c r="C19" s="37"/>
      <c r="D19" s="348" t="s">
        <v>50</v>
      </c>
      <c r="E19" s="340"/>
      <c r="F19" s="78">
        <v>11</v>
      </c>
      <c r="G19" s="46" t="s">
        <v>86</v>
      </c>
      <c r="H19" s="20">
        <v>179</v>
      </c>
      <c r="I19" s="26">
        <v>21</v>
      </c>
      <c r="J19" s="20">
        <v>234</v>
      </c>
      <c r="K19" s="20">
        <v>164</v>
      </c>
      <c r="L19" s="20">
        <v>47</v>
      </c>
      <c r="M19" s="20">
        <v>6290</v>
      </c>
      <c r="N19" s="20">
        <v>3211</v>
      </c>
      <c r="O19" s="20">
        <v>3079</v>
      </c>
      <c r="P19" s="26">
        <v>2155</v>
      </c>
      <c r="Q19" s="26">
        <v>1109</v>
      </c>
      <c r="R19" s="26">
        <v>1046</v>
      </c>
      <c r="S19" s="26">
        <v>2049</v>
      </c>
      <c r="T19" s="26">
        <v>1057</v>
      </c>
      <c r="U19" s="26">
        <v>992</v>
      </c>
      <c r="V19" s="26">
        <v>2086</v>
      </c>
      <c r="W19" s="26">
        <v>1045</v>
      </c>
      <c r="X19" s="26">
        <v>1041</v>
      </c>
      <c r="Y19" s="26">
        <v>268</v>
      </c>
    </row>
    <row r="20" spans="2:25" ht="12">
      <c r="B20" s="3"/>
      <c r="C20" s="37"/>
      <c r="D20" s="348" t="s">
        <v>51</v>
      </c>
      <c r="E20" s="340"/>
      <c r="F20" s="78">
        <v>18</v>
      </c>
      <c r="G20" s="46" t="s">
        <v>86</v>
      </c>
      <c r="H20" s="20">
        <v>206</v>
      </c>
      <c r="I20" s="26">
        <v>21</v>
      </c>
      <c r="J20" s="20">
        <v>278</v>
      </c>
      <c r="K20" s="20">
        <v>207</v>
      </c>
      <c r="L20" s="20">
        <v>222</v>
      </c>
      <c r="M20" s="20">
        <v>6865</v>
      </c>
      <c r="N20" s="20">
        <v>3524</v>
      </c>
      <c r="O20" s="20">
        <v>3341</v>
      </c>
      <c r="P20" s="26">
        <v>2350</v>
      </c>
      <c r="Q20" s="26">
        <v>1188</v>
      </c>
      <c r="R20" s="26">
        <v>1162</v>
      </c>
      <c r="S20" s="26">
        <v>2319</v>
      </c>
      <c r="T20" s="26">
        <v>1174</v>
      </c>
      <c r="U20" s="26">
        <v>1145</v>
      </c>
      <c r="V20" s="26">
        <v>2196</v>
      </c>
      <c r="W20" s="26">
        <v>1162</v>
      </c>
      <c r="X20" s="26">
        <v>1034</v>
      </c>
      <c r="Y20" s="26">
        <v>145</v>
      </c>
    </row>
    <row r="21" spans="2:25" ht="12">
      <c r="B21" s="3"/>
      <c r="C21" s="37"/>
      <c r="D21" s="348" t="s">
        <v>52</v>
      </c>
      <c r="E21" s="340"/>
      <c r="F21" s="78">
        <v>9</v>
      </c>
      <c r="G21" s="46" t="s">
        <v>86</v>
      </c>
      <c r="H21" s="20">
        <v>51</v>
      </c>
      <c r="I21" s="26">
        <v>11</v>
      </c>
      <c r="J21" s="20">
        <v>87</v>
      </c>
      <c r="K21" s="20">
        <v>55</v>
      </c>
      <c r="L21" s="20">
        <v>34</v>
      </c>
      <c r="M21" s="20">
        <v>1462</v>
      </c>
      <c r="N21" s="20">
        <v>746</v>
      </c>
      <c r="O21" s="20">
        <v>716</v>
      </c>
      <c r="P21" s="26">
        <v>482</v>
      </c>
      <c r="Q21" s="26">
        <v>242</v>
      </c>
      <c r="R21" s="26">
        <v>240</v>
      </c>
      <c r="S21" s="26">
        <v>492</v>
      </c>
      <c r="T21" s="26">
        <v>251</v>
      </c>
      <c r="U21" s="26">
        <v>241</v>
      </c>
      <c r="V21" s="26">
        <v>488</v>
      </c>
      <c r="W21" s="26">
        <v>253</v>
      </c>
      <c r="X21" s="26">
        <v>235</v>
      </c>
      <c r="Y21" s="26">
        <v>3</v>
      </c>
    </row>
    <row r="22" spans="2:25" ht="12">
      <c r="B22" s="3"/>
      <c r="C22" s="37"/>
      <c r="D22" s="348" t="s">
        <v>53</v>
      </c>
      <c r="E22" s="340"/>
      <c r="F22" s="78">
        <v>5</v>
      </c>
      <c r="G22" s="46" t="s">
        <v>86</v>
      </c>
      <c r="H22" s="20">
        <v>64</v>
      </c>
      <c r="I22" s="26">
        <v>9</v>
      </c>
      <c r="J22" s="20">
        <v>86</v>
      </c>
      <c r="K22" s="20">
        <v>59</v>
      </c>
      <c r="L22" s="20">
        <v>34</v>
      </c>
      <c r="M22" s="20">
        <v>2252</v>
      </c>
      <c r="N22" s="20">
        <v>1158</v>
      </c>
      <c r="O22" s="20">
        <v>1094</v>
      </c>
      <c r="P22" s="26">
        <v>750</v>
      </c>
      <c r="Q22" s="26">
        <v>371</v>
      </c>
      <c r="R22" s="26">
        <v>379</v>
      </c>
      <c r="S22" s="26">
        <v>785</v>
      </c>
      <c r="T22" s="26">
        <v>416</v>
      </c>
      <c r="U22" s="26">
        <v>369</v>
      </c>
      <c r="V22" s="26">
        <v>717</v>
      </c>
      <c r="W22" s="26">
        <v>371</v>
      </c>
      <c r="X22" s="26">
        <v>346</v>
      </c>
      <c r="Y22" s="26">
        <v>24</v>
      </c>
    </row>
    <row r="23" spans="2:25" ht="12">
      <c r="B23" s="3"/>
      <c r="C23" s="37"/>
      <c r="D23" s="348" t="s">
        <v>54</v>
      </c>
      <c r="E23" s="340"/>
      <c r="F23" s="78">
        <v>10</v>
      </c>
      <c r="G23" s="46" t="s">
        <v>86</v>
      </c>
      <c r="H23" s="20">
        <v>72</v>
      </c>
      <c r="I23" s="26">
        <v>18</v>
      </c>
      <c r="J23" s="20">
        <v>116</v>
      </c>
      <c r="K23" s="20">
        <v>80</v>
      </c>
      <c r="L23" s="20">
        <v>24</v>
      </c>
      <c r="M23" s="20">
        <v>2202</v>
      </c>
      <c r="N23" s="20">
        <v>1077</v>
      </c>
      <c r="O23" s="20">
        <v>1125</v>
      </c>
      <c r="P23" s="26">
        <v>730</v>
      </c>
      <c r="Q23" s="26">
        <v>345</v>
      </c>
      <c r="R23" s="26">
        <v>385</v>
      </c>
      <c r="S23" s="26">
        <v>751</v>
      </c>
      <c r="T23" s="26">
        <v>374</v>
      </c>
      <c r="U23" s="26">
        <v>377</v>
      </c>
      <c r="V23" s="26">
        <v>721</v>
      </c>
      <c r="W23" s="26">
        <v>358</v>
      </c>
      <c r="X23" s="26">
        <v>363</v>
      </c>
      <c r="Y23" s="26">
        <v>4</v>
      </c>
    </row>
    <row r="24" spans="2:25" ht="12">
      <c r="B24" s="3"/>
      <c r="C24" s="37"/>
      <c r="D24" s="348" t="s">
        <v>55</v>
      </c>
      <c r="E24" s="340"/>
      <c r="F24" s="78">
        <v>5</v>
      </c>
      <c r="G24" s="46" t="s">
        <v>86</v>
      </c>
      <c r="H24" s="20">
        <v>56</v>
      </c>
      <c r="I24" s="26">
        <v>10</v>
      </c>
      <c r="J24" s="20">
        <v>102</v>
      </c>
      <c r="K24" s="20">
        <v>44</v>
      </c>
      <c r="L24" s="20">
        <v>40</v>
      </c>
      <c r="M24" s="20">
        <v>1888</v>
      </c>
      <c r="N24" s="20">
        <v>938</v>
      </c>
      <c r="O24" s="20">
        <v>950</v>
      </c>
      <c r="P24" s="26">
        <v>608</v>
      </c>
      <c r="Q24" s="26">
        <v>310</v>
      </c>
      <c r="R24" s="26">
        <v>298</v>
      </c>
      <c r="S24" s="26">
        <v>634</v>
      </c>
      <c r="T24" s="26">
        <v>302</v>
      </c>
      <c r="U24" s="26">
        <v>332</v>
      </c>
      <c r="V24" s="26">
        <v>646</v>
      </c>
      <c r="W24" s="26">
        <v>326</v>
      </c>
      <c r="X24" s="26">
        <v>320</v>
      </c>
      <c r="Y24" s="46" t="s">
        <v>86</v>
      </c>
    </row>
    <row r="25" spans="2:25" ht="12">
      <c r="B25" s="3"/>
      <c r="C25" s="37"/>
      <c r="D25" s="348" t="s">
        <v>56</v>
      </c>
      <c r="E25" s="340"/>
      <c r="F25" s="78">
        <v>6</v>
      </c>
      <c r="G25" s="46" t="s">
        <v>86</v>
      </c>
      <c r="H25" s="20">
        <v>43</v>
      </c>
      <c r="I25" s="26">
        <v>6</v>
      </c>
      <c r="J25" s="20">
        <v>66</v>
      </c>
      <c r="K25" s="20">
        <v>44</v>
      </c>
      <c r="L25" s="20">
        <v>44</v>
      </c>
      <c r="M25" s="20">
        <v>1420</v>
      </c>
      <c r="N25" s="20">
        <v>705</v>
      </c>
      <c r="O25" s="20">
        <v>715</v>
      </c>
      <c r="P25" s="26">
        <v>459</v>
      </c>
      <c r="Q25" s="26">
        <v>232</v>
      </c>
      <c r="R25" s="26">
        <v>227</v>
      </c>
      <c r="S25" s="26">
        <v>476</v>
      </c>
      <c r="T25" s="26">
        <v>225</v>
      </c>
      <c r="U25" s="26">
        <v>251</v>
      </c>
      <c r="V25" s="26">
        <v>485</v>
      </c>
      <c r="W25" s="26">
        <v>248</v>
      </c>
      <c r="X25" s="26">
        <v>237</v>
      </c>
      <c r="Y25" s="26">
        <v>4</v>
      </c>
    </row>
    <row r="26" spans="2:25" ht="12" customHeight="1">
      <c r="B26" s="3"/>
      <c r="C26" s="37"/>
      <c r="D26" s="348" t="s">
        <v>117</v>
      </c>
      <c r="E26" s="340"/>
      <c r="F26" s="78">
        <v>6</v>
      </c>
      <c r="G26" s="46" t="s">
        <v>86</v>
      </c>
      <c r="H26" s="20">
        <v>62</v>
      </c>
      <c r="I26" s="26">
        <v>7</v>
      </c>
      <c r="J26" s="20">
        <v>84</v>
      </c>
      <c r="K26" s="20">
        <v>54</v>
      </c>
      <c r="L26" s="20">
        <v>57</v>
      </c>
      <c r="M26" s="20">
        <v>2092</v>
      </c>
      <c r="N26" s="20">
        <v>1046</v>
      </c>
      <c r="O26" s="20">
        <v>1046</v>
      </c>
      <c r="P26" s="26">
        <v>699</v>
      </c>
      <c r="Q26" s="26">
        <v>347</v>
      </c>
      <c r="R26" s="26">
        <v>352</v>
      </c>
      <c r="S26" s="26">
        <v>701</v>
      </c>
      <c r="T26" s="26">
        <v>355</v>
      </c>
      <c r="U26" s="26">
        <v>346</v>
      </c>
      <c r="V26" s="26">
        <v>692</v>
      </c>
      <c r="W26" s="26">
        <v>344</v>
      </c>
      <c r="X26" s="26">
        <v>348</v>
      </c>
      <c r="Y26" s="26">
        <v>6</v>
      </c>
    </row>
    <row r="27" spans="2:25" ht="12" customHeight="1">
      <c r="B27" s="3"/>
      <c r="C27" s="37"/>
      <c r="D27" s="348" t="s">
        <v>58</v>
      </c>
      <c r="E27" s="385"/>
      <c r="F27" s="78">
        <v>5</v>
      </c>
      <c r="G27" s="46" t="s">
        <v>86</v>
      </c>
      <c r="H27" s="20">
        <v>49</v>
      </c>
      <c r="I27" s="26">
        <v>11</v>
      </c>
      <c r="J27" s="20">
        <v>64</v>
      </c>
      <c r="K27" s="20">
        <v>58</v>
      </c>
      <c r="L27" s="20">
        <v>29</v>
      </c>
      <c r="M27" s="20">
        <v>1585</v>
      </c>
      <c r="N27" s="20">
        <v>813</v>
      </c>
      <c r="O27" s="20">
        <v>772</v>
      </c>
      <c r="P27" s="26">
        <v>551</v>
      </c>
      <c r="Q27" s="26">
        <v>280</v>
      </c>
      <c r="R27" s="26">
        <v>271</v>
      </c>
      <c r="S27" s="26">
        <v>535</v>
      </c>
      <c r="T27" s="26">
        <v>283</v>
      </c>
      <c r="U27" s="26">
        <v>252</v>
      </c>
      <c r="V27" s="26">
        <v>499</v>
      </c>
      <c r="W27" s="26">
        <v>250</v>
      </c>
      <c r="X27" s="26">
        <v>249</v>
      </c>
      <c r="Y27" s="26">
        <v>11</v>
      </c>
    </row>
    <row r="28" spans="2:26" s="41" customFormat="1" ht="12" customHeight="1">
      <c r="B28" s="66"/>
      <c r="C28" s="343" t="s">
        <v>59</v>
      </c>
      <c r="D28" s="343"/>
      <c r="E28" s="344"/>
      <c r="F28" s="77">
        <v>38</v>
      </c>
      <c r="G28" s="79" t="s">
        <v>86</v>
      </c>
      <c r="H28" s="77">
        <v>279</v>
      </c>
      <c r="I28" s="77">
        <v>50</v>
      </c>
      <c r="J28" s="77">
        <v>456</v>
      </c>
      <c r="K28" s="77">
        <v>260</v>
      </c>
      <c r="L28" s="77">
        <v>227</v>
      </c>
      <c r="M28" s="77">
        <v>8203</v>
      </c>
      <c r="N28" s="77">
        <v>4172</v>
      </c>
      <c r="O28" s="77">
        <v>4031</v>
      </c>
      <c r="P28" s="77">
        <v>2714</v>
      </c>
      <c r="Q28" s="77">
        <v>1403</v>
      </c>
      <c r="R28" s="77">
        <v>1311</v>
      </c>
      <c r="S28" s="77">
        <v>2695</v>
      </c>
      <c r="T28" s="77">
        <v>1334</v>
      </c>
      <c r="U28" s="77">
        <v>1361</v>
      </c>
      <c r="V28" s="77">
        <v>2794</v>
      </c>
      <c r="W28" s="77">
        <v>1435</v>
      </c>
      <c r="X28" s="77">
        <v>1359</v>
      </c>
      <c r="Y28" s="77">
        <v>146</v>
      </c>
      <c r="Z28" s="80"/>
    </row>
    <row r="29" spans="2:25" ht="12">
      <c r="B29" s="66"/>
      <c r="C29" s="70"/>
      <c r="D29" s="343" t="s">
        <v>61</v>
      </c>
      <c r="E29" s="344"/>
      <c r="F29" s="79">
        <v>2</v>
      </c>
      <c r="G29" s="46" t="s">
        <v>86</v>
      </c>
      <c r="H29" s="79">
        <v>32</v>
      </c>
      <c r="I29" s="79">
        <v>5</v>
      </c>
      <c r="J29" s="79">
        <v>44</v>
      </c>
      <c r="K29" s="79">
        <v>31</v>
      </c>
      <c r="L29" s="79">
        <v>15</v>
      </c>
      <c r="M29" s="79">
        <v>1109</v>
      </c>
      <c r="N29" s="79">
        <v>576</v>
      </c>
      <c r="O29" s="79">
        <v>533</v>
      </c>
      <c r="P29" s="79">
        <v>376</v>
      </c>
      <c r="Q29" s="79">
        <v>189</v>
      </c>
      <c r="R29" s="79">
        <v>187</v>
      </c>
      <c r="S29" s="79">
        <v>372</v>
      </c>
      <c r="T29" s="79">
        <v>187</v>
      </c>
      <c r="U29" s="79">
        <v>185</v>
      </c>
      <c r="V29" s="79">
        <v>361</v>
      </c>
      <c r="W29" s="79">
        <v>200</v>
      </c>
      <c r="X29" s="79">
        <v>161</v>
      </c>
      <c r="Y29" s="79">
        <v>3</v>
      </c>
    </row>
    <row r="30" spans="2:25" ht="12">
      <c r="B30" s="3"/>
      <c r="C30" s="37"/>
      <c r="D30" s="30"/>
      <c r="E30" s="4" t="s">
        <v>87</v>
      </c>
      <c r="F30" s="78">
        <v>1</v>
      </c>
      <c r="G30" s="46" t="s">
        <v>86</v>
      </c>
      <c r="H30" s="20">
        <v>13</v>
      </c>
      <c r="I30" s="26">
        <v>2</v>
      </c>
      <c r="J30" s="20">
        <v>18</v>
      </c>
      <c r="K30" s="20">
        <v>13</v>
      </c>
      <c r="L30" s="20">
        <v>10</v>
      </c>
      <c r="M30" s="20">
        <v>451</v>
      </c>
      <c r="N30" s="20">
        <v>244</v>
      </c>
      <c r="O30" s="20">
        <v>207</v>
      </c>
      <c r="P30" s="26">
        <v>158</v>
      </c>
      <c r="Q30" s="26">
        <v>80</v>
      </c>
      <c r="R30" s="26">
        <v>78</v>
      </c>
      <c r="S30" s="26">
        <v>137</v>
      </c>
      <c r="T30" s="26">
        <v>76</v>
      </c>
      <c r="U30" s="26">
        <v>61</v>
      </c>
      <c r="V30" s="26">
        <v>156</v>
      </c>
      <c r="W30" s="26">
        <v>88</v>
      </c>
      <c r="X30" s="26">
        <v>68</v>
      </c>
      <c r="Y30" s="26">
        <v>3</v>
      </c>
    </row>
    <row r="31" spans="2:25" ht="12">
      <c r="B31" s="3"/>
      <c r="C31" s="37"/>
      <c r="D31" s="30"/>
      <c r="E31" s="4" t="s">
        <v>88</v>
      </c>
      <c r="F31" s="78">
        <v>1</v>
      </c>
      <c r="G31" s="46" t="s">
        <v>86</v>
      </c>
      <c r="H31" s="20">
        <v>19</v>
      </c>
      <c r="I31" s="26">
        <v>3</v>
      </c>
      <c r="J31" s="20">
        <v>26</v>
      </c>
      <c r="K31" s="20">
        <v>18</v>
      </c>
      <c r="L31" s="20">
        <v>5</v>
      </c>
      <c r="M31" s="20">
        <v>658</v>
      </c>
      <c r="N31" s="20">
        <v>332</v>
      </c>
      <c r="O31" s="20">
        <v>326</v>
      </c>
      <c r="P31" s="26">
        <v>218</v>
      </c>
      <c r="Q31" s="26">
        <v>109</v>
      </c>
      <c r="R31" s="26">
        <v>109</v>
      </c>
      <c r="S31" s="26">
        <v>235</v>
      </c>
      <c r="T31" s="26">
        <v>111</v>
      </c>
      <c r="U31" s="26">
        <v>124</v>
      </c>
      <c r="V31" s="26">
        <v>205</v>
      </c>
      <c r="W31" s="26">
        <v>112</v>
      </c>
      <c r="X31" s="26">
        <v>93</v>
      </c>
      <c r="Y31" s="46" t="s">
        <v>86</v>
      </c>
    </row>
    <row r="32" spans="2:25" s="41" customFormat="1" ht="12">
      <c r="B32" s="66"/>
      <c r="C32" s="70"/>
      <c r="D32" s="343" t="s">
        <v>62</v>
      </c>
      <c r="E32" s="344"/>
      <c r="F32" s="79">
        <v>2</v>
      </c>
      <c r="G32" s="46" t="s">
        <v>86</v>
      </c>
      <c r="H32" s="79">
        <v>6</v>
      </c>
      <c r="I32" s="79">
        <v>2</v>
      </c>
      <c r="J32" s="79">
        <v>12</v>
      </c>
      <c r="K32" s="79">
        <v>10</v>
      </c>
      <c r="L32" s="79">
        <v>7</v>
      </c>
      <c r="M32" s="79">
        <v>49</v>
      </c>
      <c r="N32" s="79">
        <v>27</v>
      </c>
      <c r="O32" s="79">
        <v>22</v>
      </c>
      <c r="P32" s="79">
        <v>14</v>
      </c>
      <c r="Q32" s="79">
        <v>9</v>
      </c>
      <c r="R32" s="79">
        <v>5</v>
      </c>
      <c r="S32" s="79">
        <v>16</v>
      </c>
      <c r="T32" s="79">
        <v>8</v>
      </c>
      <c r="U32" s="79">
        <v>8</v>
      </c>
      <c r="V32" s="79">
        <v>19</v>
      </c>
      <c r="W32" s="79">
        <v>10</v>
      </c>
      <c r="X32" s="79">
        <v>9</v>
      </c>
      <c r="Y32" s="79" t="s">
        <v>86</v>
      </c>
    </row>
    <row r="33" spans="2:25" ht="12">
      <c r="B33" s="3"/>
      <c r="C33" s="37"/>
      <c r="D33" s="30"/>
      <c r="E33" s="4" t="s">
        <v>89</v>
      </c>
      <c r="F33" s="78">
        <v>1</v>
      </c>
      <c r="G33" s="46" t="s">
        <v>86</v>
      </c>
      <c r="H33" s="20">
        <v>3</v>
      </c>
      <c r="I33" s="26">
        <v>1</v>
      </c>
      <c r="J33" s="20">
        <v>7</v>
      </c>
      <c r="K33" s="20">
        <v>4</v>
      </c>
      <c r="L33" s="20">
        <v>3</v>
      </c>
      <c r="M33" s="20">
        <v>31</v>
      </c>
      <c r="N33" s="20">
        <v>15</v>
      </c>
      <c r="O33" s="20">
        <v>16</v>
      </c>
      <c r="P33" s="26">
        <v>8</v>
      </c>
      <c r="Q33" s="26">
        <v>6</v>
      </c>
      <c r="R33" s="26">
        <v>2</v>
      </c>
      <c r="S33" s="26">
        <v>12</v>
      </c>
      <c r="T33" s="26">
        <v>4</v>
      </c>
      <c r="U33" s="26">
        <v>8</v>
      </c>
      <c r="V33" s="26">
        <v>11</v>
      </c>
      <c r="W33" s="26">
        <v>5</v>
      </c>
      <c r="X33" s="26">
        <v>6</v>
      </c>
      <c r="Y33" s="46" t="s">
        <v>86</v>
      </c>
    </row>
    <row r="34" spans="2:25" ht="12">
      <c r="B34" s="3"/>
      <c r="C34" s="37"/>
      <c r="D34" s="30"/>
      <c r="E34" s="4" t="s">
        <v>90</v>
      </c>
      <c r="F34" s="78">
        <v>1</v>
      </c>
      <c r="G34" s="46" t="s">
        <v>86</v>
      </c>
      <c r="H34" s="20">
        <v>3</v>
      </c>
      <c r="I34" s="26">
        <v>1</v>
      </c>
      <c r="J34" s="20">
        <v>5</v>
      </c>
      <c r="K34" s="20">
        <v>6</v>
      </c>
      <c r="L34" s="20">
        <v>4</v>
      </c>
      <c r="M34" s="20">
        <v>18</v>
      </c>
      <c r="N34" s="20">
        <v>12</v>
      </c>
      <c r="O34" s="20">
        <v>6</v>
      </c>
      <c r="P34" s="26">
        <v>6</v>
      </c>
      <c r="Q34" s="26">
        <v>3</v>
      </c>
      <c r="R34" s="81">
        <v>3</v>
      </c>
      <c r="S34" s="26">
        <v>4</v>
      </c>
      <c r="T34" s="26">
        <v>4</v>
      </c>
      <c r="U34" s="81" t="s">
        <v>86</v>
      </c>
      <c r="V34" s="26">
        <v>8</v>
      </c>
      <c r="W34" s="26">
        <v>5</v>
      </c>
      <c r="X34" s="26">
        <v>3</v>
      </c>
      <c r="Y34" s="46" t="s">
        <v>86</v>
      </c>
    </row>
    <row r="35" spans="2:25" s="41" customFormat="1" ht="12">
      <c r="B35" s="66"/>
      <c r="C35" s="70"/>
      <c r="D35" s="343" t="s">
        <v>63</v>
      </c>
      <c r="E35" s="344"/>
      <c r="F35" s="79">
        <v>4</v>
      </c>
      <c r="G35" s="46" t="s">
        <v>86</v>
      </c>
      <c r="H35" s="79">
        <v>23</v>
      </c>
      <c r="I35" s="79">
        <v>5</v>
      </c>
      <c r="J35" s="79">
        <v>39</v>
      </c>
      <c r="K35" s="79">
        <v>24</v>
      </c>
      <c r="L35" s="79">
        <v>20</v>
      </c>
      <c r="M35" s="79">
        <v>563</v>
      </c>
      <c r="N35" s="79">
        <v>287</v>
      </c>
      <c r="O35" s="79">
        <v>276</v>
      </c>
      <c r="P35" s="79">
        <v>185</v>
      </c>
      <c r="Q35" s="79">
        <v>92</v>
      </c>
      <c r="R35" s="79">
        <v>93</v>
      </c>
      <c r="S35" s="79">
        <v>177</v>
      </c>
      <c r="T35" s="79">
        <v>92</v>
      </c>
      <c r="U35" s="79">
        <v>85</v>
      </c>
      <c r="V35" s="79">
        <v>201</v>
      </c>
      <c r="W35" s="79">
        <v>103</v>
      </c>
      <c r="X35" s="79">
        <v>98</v>
      </c>
      <c r="Y35" s="79" t="s">
        <v>86</v>
      </c>
    </row>
    <row r="36" spans="2:25" ht="12">
      <c r="B36" s="3"/>
      <c r="C36" s="37"/>
      <c r="D36" s="30"/>
      <c r="E36" s="4" t="s">
        <v>91</v>
      </c>
      <c r="F36" s="78">
        <v>1</v>
      </c>
      <c r="G36" s="46" t="s">
        <v>86</v>
      </c>
      <c r="H36" s="20">
        <v>6</v>
      </c>
      <c r="I36" s="26">
        <v>2</v>
      </c>
      <c r="J36" s="20">
        <v>12</v>
      </c>
      <c r="K36" s="20">
        <v>6</v>
      </c>
      <c r="L36" s="20">
        <v>6</v>
      </c>
      <c r="M36" s="20">
        <v>146</v>
      </c>
      <c r="N36" s="20">
        <v>85</v>
      </c>
      <c r="O36" s="20">
        <v>61</v>
      </c>
      <c r="P36" s="26">
        <v>45</v>
      </c>
      <c r="Q36" s="26">
        <v>23</v>
      </c>
      <c r="R36" s="26">
        <v>22</v>
      </c>
      <c r="S36" s="26">
        <v>52</v>
      </c>
      <c r="T36" s="26">
        <v>35</v>
      </c>
      <c r="U36" s="26">
        <v>17</v>
      </c>
      <c r="V36" s="26">
        <v>49</v>
      </c>
      <c r="W36" s="26">
        <v>27</v>
      </c>
      <c r="X36" s="26">
        <v>22</v>
      </c>
      <c r="Y36" s="46" t="s">
        <v>86</v>
      </c>
    </row>
    <row r="37" spans="2:25" ht="12">
      <c r="B37" s="3"/>
      <c r="C37" s="37"/>
      <c r="D37" s="30"/>
      <c r="E37" s="4" t="s">
        <v>92</v>
      </c>
      <c r="F37" s="78">
        <v>1</v>
      </c>
      <c r="G37" s="46" t="s">
        <v>86</v>
      </c>
      <c r="H37" s="20">
        <v>3</v>
      </c>
      <c r="I37" s="46" t="s">
        <v>86</v>
      </c>
      <c r="J37" s="20">
        <v>6</v>
      </c>
      <c r="K37" s="20">
        <v>4</v>
      </c>
      <c r="L37" s="20">
        <v>2</v>
      </c>
      <c r="M37" s="20">
        <v>19</v>
      </c>
      <c r="N37" s="20">
        <v>10</v>
      </c>
      <c r="O37" s="20">
        <v>9</v>
      </c>
      <c r="P37" s="26">
        <v>8</v>
      </c>
      <c r="Q37" s="26">
        <v>6</v>
      </c>
      <c r="R37" s="26">
        <v>2</v>
      </c>
      <c r="S37" s="26">
        <v>4</v>
      </c>
      <c r="T37" s="26">
        <v>2</v>
      </c>
      <c r="U37" s="26">
        <v>2</v>
      </c>
      <c r="V37" s="26">
        <v>7</v>
      </c>
      <c r="W37" s="26">
        <v>2</v>
      </c>
      <c r="X37" s="26">
        <v>5</v>
      </c>
      <c r="Y37" s="46" t="s">
        <v>86</v>
      </c>
    </row>
    <row r="38" spans="2:25" ht="12">
      <c r="B38" s="3"/>
      <c r="C38" s="37"/>
      <c r="D38" s="30"/>
      <c r="E38" s="4" t="s">
        <v>93</v>
      </c>
      <c r="F38" s="78">
        <v>2</v>
      </c>
      <c r="G38" s="46" t="s">
        <v>86</v>
      </c>
      <c r="H38" s="20">
        <v>14</v>
      </c>
      <c r="I38" s="26">
        <v>3</v>
      </c>
      <c r="J38" s="20">
        <v>21</v>
      </c>
      <c r="K38" s="20">
        <v>14</v>
      </c>
      <c r="L38" s="20">
        <v>12</v>
      </c>
      <c r="M38" s="20">
        <v>398</v>
      </c>
      <c r="N38" s="20">
        <v>192</v>
      </c>
      <c r="O38" s="20">
        <v>206</v>
      </c>
      <c r="P38" s="26">
        <v>132</v>
      </c>
      <c r="Q38" s="26">
        <v>63</v>
      </c>
      <c r="R38" s="26">
        <v>69</v>
      </c>
      <c r="S38" s="26">
        <v>121</v>
      </c>
      <c r="T38" s="26">
        <v>55</v>
      </c>
      <c r="U38" s="26">
        <v>66</v>
      </c>
      <c r="V38" s="26">
        <v>145</v>
      </c>
      <c r="W38" s="26">
        <v>74</v>
      </c>
      <c r="X38" s="26">
        <v>71</v>
      </c>
      <c r="Y38" s="46" t="s">
        <v>86</v>
      </c>
    </row>
    <row r="39" spans="2:25" s="41" customFormat="1" ht="12">
      <c r="B39" s="66"/>
      <c r="C39" s="70"/>
      <c r="D39" s="343" t="s">
        <v>64</v>
      </c>
      <c r="E39" s="344"/>
      <c r="F39" s="79">
        <v>13</v>
      </c>
      <c r="G39" s="46" t="s">
        <v>86</v>
      </c>
      <c r="H39" s="79">
        <v>60</v>
      </c>
      <c r="I39" s="79">
        <v>16</v>
      </c>
      <c r="J39" s="79">
        <v>124</v>
      </c>
      <c r="K39" s="79">
        <v>57</v>
      </c>
      <c r="L39" s="79">
        <v>71</v>
      </c>
      <c r="M39" s="79">
        <v>1475</v>
      </c>
      <c r="N39" s="79">
        <v>778</v>
      </c>
      <c r="O39" s="79">
        <v>697</v>
      </c>
      <c r="P39" s="79">
        <v>475</v>
      </c>
      <c r="Q39" s="79">
        <v>250</v>
      </c>
      <c r="R39" s="79">
        <v>225</v>
      </c>
      <c r="S39" s="79">
        <v>506</v>
      </c>
      <c r="T39" s="79">
        <v>267</v>
      </c>
      <c r="U39" s="79">
        <v>239</v>
      </c>
      <c r="V39" s="79">
        <v>494</v>
      </c>
      <c r="W39" s="79">
        <v>261</v>
      </c>
      <c r="X39" s="79">
        <v>233</v>
      </c>
      <c r="Y39" s="79">
        <v>4</v>
      </c>
    </row>
    <row r="40" spans="2:25" ht="12">
      <c r="B40" s="3"/>
      <c r="C40" s="37"/>
      <c r="D40" s="30"/>
      <c r="E40" s="4" t="s">
        <v>94</v>
      </c>
      <c r="F40" s="78">
        <v>3</v>
      </c>
      <c r="G40" s="46" t="s">
        <v>86</v>
      </c>
      <c r="H40" s="20">
        <v>18</v>
      </c>
      <c r="I40" s="26">
        <v>4</v>
      </c>
      <c r="J40" s="20">
        <v>32</v>
      </c>
      <c r="K40" s="20">
        <v>15</v>
      </c>
      <c r="L40" s="20">
        <v>26</v>
      </c>
      <c r="M40" s="20">
        <v>426</v>
      </c>
      <c r="N40" s="20">
        <v>232</v>
      </c>
      <c r="O40" s="20">
        <v>194</v>
      </c>
      <c r="P40" s="26">
        <v>149</v>
      </c>
      <c r="Q40" s="26">
        <v>84</v>
      </c>
      <c r="R40" s="26">
        <v>65</v>
      </c>
      <c r="S40" s="26">
        <v>139</v>
      </c>
      <c r="T40" s="26">
        <v>73</v>
      </c>
      <c r="U40" s="26">
        <v>66</v>
      </c>
      <c r="V40" s="26">
        <v>138</v>
      </c>
      <c r="W40" s="26">
        <v>75</v>
      </c>
      <c r="X40" s="26">
        <v>63</v>
      </c>
      <c r="Y40" s="46">
        <v>4</v>
      </c>
    </row>
    <row r="41" spans="2:25" ht="12">
      <c r="B41" s="3"/>
      <c r="C41" s="37"/>
      <c r="D41" s="30"/>
      <c r="E41" s="4" t="s">
        <v>95</v>
      </c>
      <c r="F41" s="78">
        <v>2</v>
      </c>
      <c r="G41" s="46" t="s">
        <v>86</v>
      </c>
      <c r="H41" s="20">
        <v>6</v>
      </c>
      <c r="I41" s="26">
        <v>2</v>
      </c>
      <c r="J41" s="20">
        <v>14</v>
      </c>
      <c r="K41" s="20">
        <v>8</v>
      </c>
      <c r="L41" s="20">
        <v>10</v>
      </c>
      <c r="M41" s="20">
        <v>161</v>
      </c>
      <c r="N41" s="20">
        <v>78</v>
      </c>
      <c r="O41" s="20">
        <v>83</v>
      </c>
      <c r="P41" s="26">
        <v>50</v>
      </c>
      <c r="Q41" s="26">
        <v>22</v>
      </c>
      <c r="R41" s="26">
        <v>28</v>
      </c>
      <c r="S41" s="26">
        <v>60</v>
      </c>
      <c r="T41" s="26">
        <v>31</v>
      </c>
      <c r="U41" s="26">
        <v>29</v>
      </c>
      <c r="V41" s="26">
        <v>51</v>
      </c>
      <c r="W41" s="26">
        <v>25</v>
      </c>
      <c r="X41" s="26">
        <v>26</v>
      </c>
      <c r="Y41" s="46" t="s">
        <v>86</v>
      </c>
    </row>
    <row r="42" spans="2:25" ht="12">
      <c r="B42" s="3"/>
      <c r="C42" s="37"/>
      <c r="D42" s="30"/>
      <c r="E42" s="4" t="s">
        <v>96</v>
      </c>
      <c r="F42" s="78">
        <v>1</v>
      </c>
      <c r="G42" s="46" t="s">
        <v>86</v>
      </c>
      <c r="H42" s="20">
        <v>9</v>
      </c>
      <c r="I42" s="26">
        <v>3</v>
      </c>
      <c r="J42" s="20">
        <v>13</v>
      </c>
      <c r="K42" s="20">
        <v>10</v>
      </c>
      <c r="L42" s="20">
        <v>5</v>
      </c>
      <c r="M42" s="20">
        <v>257</v>
      </c>
      <c r="N42" s="20">
        <v>135</v>
      </c>
      <c r="O42" s="20">
        <v>122</v>
      </c>
      <c r="P42" s="26">
        <v>83</v>
      </c>
      <c r="Q42" s="26">
        <v>44</v>
      </c>
      <c r="R42" s="26">
        <v>39</v>
      </c>
      <c r="S42" s="26">
        <v>84</v>
      </c>
      <c r="T42" s="26">
        <v>42</v>
      </c>
      <c r="U42" s="26">
        <v>42</v>
      </c>
      <c r="V42" s="26">
        <v>90</v>
      </c>
      <c r="W42" s="26">
        <v>49</v>
      </c>
      <c r="X42" s="26">
        <v>41</v>
      </c>
      <c r="Y42" s="46" t="s">
        <v>86</v>
      </c>
    </row>
    <row r="43" spans="2:25" ht="12">
      <c r="B43" s="3"/>
      <c r="C43" s="37"/>
      <c r="D43" s="30"/>
      <c r="E43" s="4" t="s">
        <v>97</v>
      </c>
      <c r="F43" s="78">
        <v>1</v>
      </c>
      <c r="G43" s="46" t="s">
        <v>86</v>
      </c>
      <c r="H43" s="20">
        <v>6</v>
      </c>
      <c r="I43" s="26">
        <v>1</v>
      </c>
      <c r="J43" s="20">
        <v>12</v>
      </c>
      <c r="K43" s="20">
        <v>5</v>
      </c>
      <c r="L43" s="20">
        <v>6</v>
      </c>
      <c r="M43" s="20">
        <v>166</v>
      </c>
      <c r="N43" s="20">
        <v>91</v>
      </c>
      <c r="O43" s="20">
        <v>75</v>
      </c>
      <c r="P43" s="26">
        <v>56</v>
      </c>
      <c r="Q43" s="26">
        <v>30</v>
      </c>
      <c r="R43" s="26">
        <v>26</v>
      </c>
      <c r="S43" s="26">
        <v>57</v>
      </c>
      <c r="T43" s="26">
        <v>28</v>
      </c>
      <c r="U43" s="26">
        <v>29</v>
      </c>
      <c r="V43" s="26">
        <v>53</v>
      </c>
      <c r="W43" s="26">
        <v>33</v>
      </c>
      <c r="X43" s="26">
        <v>20</v>
      </c>
      <c r="Y43" s="46" t="s">
        <v>86</v>
      </c>
    </row>
    <row r="44" spans="2:25" ht="12">
      <c r="B44" s="3"/>
      <c r="C44" s="37"/>
      <c r="D44" s="30"/>
      <c r="E44" s="4" t="s">
        <v>98</v>
      </c>
      <c r="F44" s="78">
        <v>1</v>
      </c>
      <c r="G44" s="46" t="s">
        <v>86</v>
      </c>
      <c r="H44" s="20">
        <v>5</v>
      </c>
      <c r="I44" s="26">
        <v>1</v>
      </c>
      <c r="J44" s="20">
        <v>11</v>
      </c>
      <c r="K44" s="20">
        <v>5</v>
      </c>
      <c r="L44" s="20">
        <v>4</v>
      </c>
      <c r="M44" s="20">
        <v>115</v>
      </c>
      <c r="N44" s="20">
        <v>57</v>
      </c>
      <c r="O44" s="20">
        <v>58</v>
      </c>
      <c r="P44" s="26">
        <v>27</v>
      </c>
      <c r="Q44" s="26">
        <v>14</v>
      </c>
      <c r="R44" s="26">
        <v>13</v>
      </c>
      <c r="S44" s="26">
        <v>44</v>
      </c>
      <c r="T44" s="26">
        <v>18</v>
      </c>
      <c r="U44" s="26">
        <v>26</v>
      </c>
      <c r="V44" s="26">
        <v>44</v>
      </c>
      <c r="W44" s="26">
        <v>25</v>
      </c>
      <c r="X44" s="26">
        <v>19</v>
      </c>
      <c r="Y44" s="46" t="s">
        <v>86</v>
      </c>
    </row>
    <row r="45" spans="2:25" ht="12">
      <c r="B45" s="3"/>
      <c r="C45" s="37"/>
      <c r="D45" s="30"/>
      <c r="E45" s="4" t="s">
        <v>99</v>
      </c>
      <c r="F45" s="78">
        <v>5</v>
      </c>
      <c r="G45" s="46" t="s">
        <v>86</v>
      </c>
      <c r="H45" s="20">
        <v>16</v>
      </c>
      <c r="I45" s="26">
        <v>5</v>
      </c>
      <c r="J45" s="20">
        <v>42</v>
      </c>
      <c r="K45" s="20">
        <v>14</v>
      </c>
      <c r="L45" s="20">
        <v>20</v>
      </c>
      <c r="M45" s="20">
        <v>350</v>
      </c>
      <c r="N45" s="20">
        <v>185</v>
      </c>
      <c r="O45" s="20">
        <v>165</v>
      </c>
      <c r="P45" s="26">
        <v>110</v>
      </c>
      <c r="Q45" s="26">
        <v>56</v>
      </c>
      <c r="R45" s="26">
        <v>54</v>
      </c>
      <c r="S45" s="26">
        <v>122</v>
      </c>
      <c r="T45" s="26">
        <v>75</v>
      </c>
      <c r="U45" s="26">
        <v>47</v>
      </c>
      <c r="V45" s="26">
        <v>118</v>
      </c>
      <c r="W45" s="26">
        <v>54</v>
      </c>
      <c r="X45" s="26">
        <v>64</v>
      </c>
      <c r="Y45" s="46" t="s">
        <v>86</v>
      </c>
    </row>
    <row r="46" spans="2:25" s="41" customFormat="1" ht="12">
      <c r="B46" s="66"/>
      <c r="C46" s="70"/>
      <c r="D46" s="343" t="s">
        <v>65</v>
      </c>
      <c r="E46" s="344"/>
      <c r="F46" s="79">
        <v>7</v>
      </c>
      <c r="G46" s="46" t="s">
        <v>86</v>
      </c>
      <c r="H46" s="79">
        <v>39</v>
      </c>
      <c r="I46" s="79">
        <v>9</v>
      </c>
      <c r="J46" s="79">
        <v>73</v>
      </c>
      <c r="K46" s="79">
        <v>36</v>
      </c>
      <c r="L46" s="79">
        <v>28</v>
      </c>
      <c r="M46" s="79">
        <v>1004</v>
      </c>
      <c r="N46" s="79">
        <v>484</v>
      </c>
      <c r="O46" s="79">
        <v>520</v>
      </c>
      <c r="P46" s="79">
        <v>312</v>
      </c>
      <c r="Q46" s="79">
        <v>162</v>
      </c>
      <c r="R46" s="79">
        <v>150</v>
      </c>
      <c r="S46" s="79">
        <v>329</v>
      </c>
      <c r="T46" s="79">
        <v>154</v>
      </c>
      <c r="U46" s="79">
        <v>175</v>
      </c>
      <c r="V46" s="79">
        <v>363</v>
      </c>
      <c r="W46" s="79">
        <v>168</v>
      </c>
      <c r="X46" s="79">
        <v>195</v>
      </c>
      <c r="Y46" s="79" t="s">
        <v>86</v>
      </c>
    </row>
    <row r="47" spans="2:25" ht="12">
      <c r="B47" s="3"/>
      <c r="C47" s="37"/>
      <c r="D47" s="30"/>
      <c r="E47" s="4" t="s">
        <v>100</v>
      </c>
      <c r="F47" s="78">
        <v>1</v>
      </c>
      <c r="G47" s="46" t="s">
        <v>86</v>
      </c>
      <c r="H47" s="20">
        <v>6</v>
      </c>
      <c r="I47" s="26">
        <v>1</v>
      </c>
      <c r="J47" s="20">
        <v>10</v>
      </c>
      <c r="K47" s="20">
        <v>5</v>
      </c>
      <c r="L47" s="20">
        <v>4</v>
      </c>
      <c r="M47" s="20">
        <v>147</v>
      </c>
      <c r="N47" s="20">
        <v>78</v>
      </c>
      <c r="O47" s="20">
        <v>69</v>
      </c>
      <c r="P47" s="26">
        <v>42</v>
      </c>
      <c r="Q47" s="26">
        <v>17</v>
      </c>
      <c r="R47" s="26">
        <v>25</v>
      </c>
      <c r="S47" s="26">
        <v>45</v>
      </c>
      <c r="T47" s="26">
        <v>29</v>
      </c>
      <c r="U47" s="26">
        <v>16</v>
      </c>
      <c r="V47" s="26">
        <v>60</v>
      </c>
      <c r="W47" s="26">
        <v>32</v>
      </c>
      <c r="X47" s="26">
        <v>28</v>
      </c>
      <c r="Y47" s="46" t="s">
        <v>86</v>
      </c>
    </row>
    <row r="48" spans="2:25" ht="12">
      <c r="B48" s="3"/>
      <c r="C48" s="37"/>
      <c r="D48" s="30"/>
      <c r="E48" s="4" t="s">
        <v>101</v>
      </c>
      <c r="F48" s="78">
        <v>1</v>
      </c>
      <c r="G48" s="46" t="s">
        <v>86</v>
      </c>
      <c r="H48" s="20">
        <v>4</v>
      </c>
      <c r="I48" s="26">
        <v>1</v>
      </c>
      <c r="J48" s="20">
        <v>8</v>
      </c>
      <c r="K48" s="20">
        <v>4</v>
      </c>
      <c r="L48" s="20">
        <v>4</v>
      </c>
      <c r="M48" s="20">
        <v>110</v>
      </c>
      <c r="N48" s="20">
        <v>52</v>
      </c>
      <c r="O48" s="20">
        <v>58</v>
      </c>
      <c r="P48" s="26">
        <v>36</v>
      </c>
      <c r="Q48" s="26">
        <v>16</v>
      </c>
      <c r="R48" s="26">
        <v>20</v>
      </c>
      <c r="S48" s="26">
        <v>37</v>
      </c>
      <c r="T48" s="26">
        <v>17</v>
      </c>
      <c r="U48" s="26">
        <v>20</v>
      </c>
      <c r="V48" s="26">
        <v>37</v>
      </c>
      <c r="W48" s="26">
        <v>19</v>
      </c>
      <c r="X48" s="26">
        <v>18</v>
      </c>
      <c r="Y48" s="46" t="s">
        <v>86</v>
      </c>
    </row>
    <row r="49" spans="2:25" ht="12">
      <c r="B49" s="3"/>
      <c r="C49" s="37"/>
      <c r="D49" s="30"/>
      <c r="E49" s="4" t="s">
        <v>102</v>
      </c>
      <c r="F49" s="78">
        <v>1</v>
      </c>
      <c r="G49" s="46" t="s">
        <v>86</v>
      </c>
      <c r="H49" s="20">
        <v>7</v>
      </c>
      <c r="I49" s="26">
        <v>1</v>
      </c>
      <c r="J49" s="20">
        <v>12</v>
      </c>
      <c r="K49" s="20">
        <v>6</v>
      </c>
      <c r="L49" s="20">
        <v>3</v>
      </c>
      <c r="M49" s="20">
        <v>227</v>
      </c>
      <c r="N49" s="20">
        <v>105</v>
      </c>
      <c r="O49" s="20">
        <v>122</v>
      </c>
      <c r="P49" s="26">
        <v>73</v>
      </c>
      <c r="Q49" s="26">
        <v>35</v>
      </c>
      <c r="R49" s="26">
        <v>38</v>
      </c>
      <c r="S49" s="26">
        <v>79</v>
      </c>
      <c r="T49" s="26">
        <v>35</v>
      </c>
      <c r="U49" s="26">
        <v>44</v>
      </c>
      <c r="V49" s="26">
        <v>75</v>
      </c>
      <c r="W49" s="26">
        <v>35</v>
      </c>
      <c r="X49" s="26">
        <v>40</v>
      </c>
      <c r="Y49" s="46" t="s">
        <v>86</v>
      </c>
    </row>
    <row r="50" spans="2:25" ht="12">
      <c r="B50" s="3"/>
      <c r="C50" s="37"/>
      <c r="D50" s="30"/>
      <c r="E50" s="4" t="s">
        <v>103</v>
      </c>
      <c r="F50" s="78">
        <v>4</v>
      </c>
      <c r="G50" s="46" t="s">
        <v>86</v>
      </c>
      <c r="H50" s="20">
        <v>22</v>
      </c>
      <c r="I50" s="26">
        <v>6</v>
      </c>
      <c r="J50" s="20">
        <v>43</v>
      </c>
      <c r="K50" s="20">
        <v>21</v>
      </c>
      <c r="L50" s="20">
        <v>17</v>
      </c>
      <c r="M50" s="20">
        <v>520</v>
      </c>
      <c r="N50" s="20">
        <v>249</v>
      </c>
      <c r="O50" s="20">
        <v>271</v>
      </c>
      <c r="P50" s="26">
        <v>161</v>
      </c>
      <c r="Q50" s="26">
        <v>94</v>
      </c>
      <c r="R50" s="26">
        <v>67</v>
      </c>
      <c r="S50" s="26">
        <v>168</v>
      </c>
      <c r="T50" s="26">
        <v>73</v>
      </c>
      <c r="U50" s="26">
        <v>95</v>
      </c>
      <c r="V50" s="26">
        <v>191</v>
      </c>
      <c r="W50" s="26">
        <v>82</v>
      </c>
      <c r="X50" s="26">
        <v>109</v>
      </c>
      <c r="Y50" s="46" t="s">
        <v>86</v>
      </c>
    </row>
    <row r="51" spans="2:25" s="41" customFormat="1" ht="12">
      <c r="B51" s="66"/>
      <c r="C51" s="70"/>
      <c r="D51" s="343" t="s">
        <v>67</v>
      </c>
      <c r="E51" s="344"/>
      <c r="F51" s="79">
        <v>2</v>
      </c>
      <c r="G51" s="46" t="s">
        <v>86</v>
      </c>
      <c r="H51" s="79">
        <v>32</v>
      </c>
      <c r="I51" s="79">
        <v>4</v>
      </c>
      <c r="J51" s="79">
        <v>46</v>
      </c>
      <c r="K51" s="79">
        <v>26</v>
      </c>
      <c r="L51" s="79">
        <v>14</v>
      </c>
      <c r="M51" s="79">
        <v>1142</v>
      </c>
      <c r="N51" s="79">
        <v>575</v>
      </c>
      <c r="O51" s="79">
        <v>567</v>
      </c>
      <c r="P51" s="79">
        <v>361</v>
      </c>
      <c r="Q51" s="79">
        <v>189</v>
      </c>
      <c r="R51" s="79">
        <v>172</v>
      </c>
      <c r="S51" s="79">
        <v>367</v>
      </c>
      <c r="T51" s="79">
        <v>176</v>
      </c>
      <c r="U51" s="79">
        <v>191</v>
      </c>
      <c r="V51" s="79">
        <v>414</v>
      </c>
      <c r="W51" s="79">
        <v>210</v>
      </c>
      <c r="X51" s="79">
        <v>204</v>
      </c>
      <c r="Y51" s="82">
        <v>12</v>
      </c>
    </row>
    <row r="52" spans="2:25" ht="12">
      <c r="B52" s="3"/>
      <c r="C52" s="37"/>
      <c r="D52" s="30"/>
      <c r="E52" s="4" t="s">
        <v>104</v>
      </c>
      <c r="F52" s="78">
        <v>2</v>
      </c>
      <c r="G52" s="46" t="s">
        <v>86</v>
      </c>
      <c r="H52" s="20">
        <v>32</v>
      </c>
      <c r="I52" s="26">
        <v>4</v>
      </c>
      <c r="J52" s="20">
        <v>46</v>
      </c>
      <c r="K52" s="20">
        <v>26</v>
      </c>
      <c r="L52" s="20">
        <v>14</v>
      </c>
      <c r="M52" s="20">
        <v>1142</v>
      </c>
      <c r="N52" s="20">
        <v>575</v>
      </c>
      <c r="O52" s="20">
        <v>567</v>
      </c>
      <c r="P52" s="26">
        <v>361</v>
      </c>
      <c r="Q52" s="26">
        <v>189</v>
      </c>
      <c r="R52" s="26">
        <v>172</v>
      </c>
      <c r="S52" s="26">
        <v>367</v>
      </c>
      <c r="T52" s="26">
        <v>176</v>
      </c>
      <c r="U52" s="26">
        <v>191</v>
      </c>
      <c r="V52" s="26">
        <v>414</v>
      </c>
      <c r="W52" s="26">
        <v>210</v>
      </c>
      <c r="X52" s="26">
        <v>204</v>
      </c>
      <c r="Y52" s="26">
        <v>12</v>
      </c>
    </row>
    <row r="53" spans="2:25" s="41" customFormat="1" ht="12">
      <c r="B53" s="66"/>
      <c r="C53" s="70"/>
      <c r="D53" s="343" t="s">
        <v>68</v>
      </c>
      <c r="E53" s="344"/>
      <c r="F53" s="79">
        <v>8</v>
      </c>
      <c r="G53" s="46" t="s">
        <v>86</v>
      </c>
      <c r="H53" s="79">
        <v>87</v>
      </c>
      <c r="I53" s="79">
        <v>9</v>
      </c>
      <c r="J53" s="79">
        <v>118</v>
      </c>
      <c r="K53" s="79">
        <v>76</v>
      </c>
      <c r="L53" s="79">
        <v>72</v>
      </c>
      <c r="M53" s="79">
        <v>2861</v>
      </c>
      <c r="N53" s="79">
        <v>1445</v>
      </c>
      <c r="O53" s="79">
        <v>1416</v>
      </c>
      <c r="P53" s="79">
        <v>991</v>
      </c>
      <c r="Q53" s="79">
        <v>512</v>
      </c>
      <c r="R53" s="79">
        <v>479</v>
      </c>
      <c r="S53" s="79">
        <v>928</v>
      </c>
      <c r="T53" s="79">
        <v>450</v>
      </c>
      <c r="U53" s="79">
        <v>478</v>
      </c>
      <c r="V53" s="79">
        <v>942</v>
      </c>
      <c r="W53" s="79">
        <v>483</v>
      </c>
      <c r="X53" s="79">
        <v>459</v>
      </c>
      <c r="Y53" s="79">
        <v>127</v>
      </c>
    </row>
    <row r="54" spans="2:25" ht="12">
      <c r="B54" s="3"/>
      <c r="C54" s="37"/>
      <c r="D54" s="30"/>
      <c r="E54" s="4" t="s">
        <v>105</v>
      </c>
      <c r="F54" s="78">
        <v>1</v>
      </c>
      <c r="G54" s="46" t="s">
        <v>86</v>
      </c>
      <c r="H54" s="20">
        <v>12</v>
      </c>
      <c r="I54" s="26">
        <v>1</v>
      </c>
      <c r="J54" s="20">
        <v>15</v>
      </c>
      <c r="K54" s="20">
        <v>10</v>
      </c>
      <c r="L54" s="20">
        <v>14</v>
      </c>
      <c r="M54" s="20">
        <v>391</v>
      </c>
      <c r="N54" s="20">
        <v>180</v>
      </c>
      <c r="O54" s="20">
        <v>211</v>
      </c>
      <c r="P54" s="26">
        <v>124</v>
      </c>
      <c r="Q54" s="26">
        <v>57</v>
      </c>
      <c r="R54" s="26">
        <v>67</v>
      </c>
      <c r="S54" s="26">
        <v>127</v>
      </c>
      <c r="T54" s="26">
        <v>54</v>
      </c>
      <c r="U54" s="26">
        <v>73</v>
      </c>
      <c r="V54" s="26">
        <v>140</v>
      </c>
      <c r="W54" s="26">
        <v>69</v>
      </c>
      <c r="X54" s="26">
        <v>71</v>
      </c>
      <c r="Y54" s="46" t="s">
        <v>86</v>
      </c>
    </row>
    <row r="55" spans="2:25" ht="12">
      <c r="B55" s="3"/>
      <c r="C55" s="37"/>
      <c r="D55" s="30"/>
      <c r="E55" s="4" t="s">
        <v>106</v>
      </c>
      <c r="F55" s="78">
        <v>1</v>
      </c>
      <c r="G55" s="46" t="s">
        <v>86</v>
      </c>
      <c r="H55" s="20">
        <v>9</v>
      </c>
      <c r="I55" s="26">
        <v>1</v>
      </c>
      <c r="J55" s="20">
        <v>13</v>
      </c>
      <c r="K55" s="20">
        <v>7</v>
      </c>
      <c r="L55" s="20">
        <v>6</v>
      </c>
      <c r="M55" s="20">
        <v>295</v>
      </c>
      <c r="N55" s="20">
        <v>150</v>
      </c>
      <c r="O55" s="20">
        <v>145</v>
      </c>
      <c r="P55" s="26">
        <v>91</v>
      </c>
      <c r="Q55" s="26">
        <v>47</v>
      </c>
      <c r="R55" s="26">
        <v>44</v>
      </c>
      <c r="S55" s="26">
        <v>101</v>
      </c>
      <c r="T55" s="26">
        <v>51</v>
      </c>
      <c r="U55" s="26">
        <v>50</v>
      </c>
      <c r="V55" s="26">
        <v>103</v>
      </c>
      <c r="W55" s="26">
        <v>52</v>
      </c>
      <c r="X55" s="26">
        <v>51</v>
      </c>
      <c r="Y55" s="46" t="s">
        <v>86</v>
      </c>
    </row>
    <row r="56" spans="2:25" ht="12">
      <c r="B56" s="3"/>
      <c r="C56" s="37"/>
      <c r="D56" s="30"/>
      <c r="E56" s="4" t="s">
        <v>107</v>
      </c>
      <c r="F56" s="78">
        <v>1</v>
      </c>
      <c r="G56" s="46" t="s">
        <v>86</v>
      </c>
      <c r="H56" s="20">
        <v>10</v>
      </c>
      <c r="I56" s="26">
        <v>1</v>
      </c>
      <c r="J56" s="20">
        <v>15</v>
      </c>
      <c r="K56" s="20">
        <v>8</v>
      </c>
      <c r="L56" s="20">
        <v>12</v>
      </c>
      <c r="M56" s="20">
        <v>338</v>
      </c>
      <c r="N56" s="20">
        <v>157</v>
      </c>
      <c r="O56" s="20">
        <v>181</v>
      </c>
      <c r="P56" s="26">
        <v>114</v>
      </c>
      <c r="Q56" s="26">
        <v>60</v>
      </c>
      <c r="R56" s="26">
        <v>54</v>
      </c>
      <c r="S56" s="26">
        <v>114</v>
      </c>
      <c r="T56" s="26">
        <v>49</v>
      </c>
      <c r="U56" s="26">
        <v>65</v>
      </c>
      <c r="V56" s="26">
        <v>110</v>
      </c>
      <c r="W56" s="26">
        <v>48</v>
      </c>
      <c r="X56" s="26">
        <v>62</v>
      </c>
      <c r="Y56" s="26">
        <v>6</v>
      </c>
    </row>
    <row r="57" spans="2:25" ht="12">
      <c r="B57" s="3"/>
      <c r="C57" s="37"/>
      <c r="D57" s="30"/>
      <c r="E57" s="4" t="s">
        <v>108</v>
      </c>
      <c r="F57" s="78">
        <v>3</v>
      </c>
      <c r="G57" s="46" t="s">
        <v>86</v>
      </c>
      <c r="H57" s="20">
        <v>32</v>
      </c>
      <c r="I57" s="26">
        <v>4</v>
      </c>
      <c r="J57" s="20">
        <v>42</v>
      </c>
      <c r="K57" s="20">
        <v>34</v>
      </c>
      <c r="L57" s="20">
        <v>24</v>
      </c>
      <c r="M57" s="20">
        <v>1061</v>
      </c>
      <c r="N57" s="20">
        <v>556</v>
      </c>
      <c r="O57" s="20">
        <v>505</v>
      </c>
      <c r="P57" s="26">
        <v>391</v>
      </c>
      <c r="Q57" s="26">
        <v>207</v>
      </c>
      <c r="R57" s="26">
        <v>184</v>
      </c>
      <c r="S57" s="26">
        <v>351</v>
      </c>
      <c r="T57" s="26">
        <v>177</v>
      </c>
      <c r="U57" s="26">
        <v>174</v>
      </c>
      <c r="V57" s="26">
        <v>319</v>
      </c>
      <c r="W57" s="26">
        <v>172</v>
      </c>
      <c r="X57" s="26">
        <v>147</v>
      </c>
      <c r="Y57" s="26">
        <v>116</v>
      </c>
    </row>
    <row r="58" spans="2:25" ht="12">
      <c r="B58" s="3"/>
      <c r="C58" s="37"/>
      <c r="D58" s="30"/>
      <c r="E58" s="4" t="s">
        <v>109</v>
      </c>
      <c r="F58" s="78">
        <v>2</v>
      </c>
      <c r="G58" s="46" t="s">
        <v>86</v>
      </c>
      <c r="H58" s="20">
        <v>24</v>
      </c>
      <c r="I58" s="26">
        <v>2</v>
      </c>
      <c r="J58" s="20">
        <v>33</v>
      </c>
      <c r="K58" s="20">
        <v>17</v>
      </c>
      <c r="L58" s="20">
        <v>16</v>
      </c>
      <c r="M58" s="20">
        <v>776</v>
      </c>
      <c r="N58" s="20">
        <v>402</v>
      </c>
      <c r="O58" s="20">
        <v>374</v>
      </c>
      <c r="P58" s="26">
        <v>271</v>
      </c>
      <c r="Q58" s="26">
        <v>141</v>
      </c>
      <c r="R58" s="26">
        <v>130</v>
      </c>
      <c r="S58" s="26">
        <v>235</v>
      </c>
      <c r="T58" s="26">
        <v>119</v>
      </c>
      <c r="U58" s="26">
        <v>116</v>
      </c>
      <c r="V58" s="26">
        <v>270</v>
      </c>
      <c r="W58" s="26">
        <v>142</v>
      </c>
      <c r="X58" s="26">
        <v>128</v>
      </c>
      <c r="Y58" s="26">
        <v>5</v>
      </c>
    </row>
    <row r="59" spans="2:25" ht="12">
      <c r="B59" s="18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</row>
    <row r="60" spans="2:25" ht="12">
      <c r="B60" s="18" t="s">
        <v>69</v>
      </c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</row>
    <row r="61" spans="6:27" ht="12"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</row>
    <row r="62" spans="6:25" ht="12"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</row>
    <row r="63" spans="6:25" ht="12"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</row>
    <row r="64" spans="6:25" ht="12"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</row>
    <row r="65" spans="6:25" ht="12"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</row>
    <row r="66" spans="6:25" ht="12"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</row>
    <row r="67" spans="6:25" ht="12"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</row>
    <row r="68" spans="6:25" ht="12"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</row>
    <row r="69" spans="6:25" ht="12"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</row>
    <row r="70" spans="6:25" ht="12"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</row>
    <row r="71" spans="6:25" ht="12"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</row>
    <row r="72" spans="6:25" ht="12"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</row>
    <row r="73" spans="6:25" ht="12"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</row>
    <row r="74" spans="6:25" ht="12"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</row>
    <row r="75" spans="6:25" ht="12"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</row>
    <row r="76" spans="6:25" ht="12"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</row>
    <row r="77" spans="6:25" ht="12"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</row>
    <row r="78" spans="6:25" ht="12"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</row>
    <row r="79" spans="6:25" ht="12"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</row>
    <row r="80" spans="6:25" ht="12"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</row>
    <row r="81" spans="6:25" ht="12"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</row>
    <row r="82" spans="6:25" ht="12"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</row>
    <row r="83" spans="6:25" ht="12"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</row>
    <row r="84" spans="6:25" ht="12"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</row>
    <row r="85" spans="6:25" ht="12"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</row>
    <row r="86" spans="6:25" ht="12"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</row>
    <row r="87" spans="6:25" ht="12"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</row>
    <row r="88" spans="6:25" ht="12"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</row>
    <row r="89" spans="6:25" ht="12"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</row>
    <row r="90" spans="6:25" ht="12"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</row>
    <row r="91" spans="6:25" ht="12"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</row>
    <row r="92" spans="6:25" ht="12"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</row>
    <row r="93" spans="6:25" ht="12"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3"/>
    </row>
    <row r="94" spans="6:25" ht="12"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</row>
    <row r="95" spans="6:25" ht="12"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</row>
    <row r="96" spans="6:25" ht="12"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</row>
    <row r="97" spans="6:25" ht="12"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</row>
    <row r="98" spans="6:25" ht="12"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</row>
    <row r="99" spans="6:25" ht="12">
      <c r="F99" s="83"/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 s="83"/>
      <c r="U99" s="83"/>
      <c r="V99" s="83"/>
      <c r="W99" s="83"/>
      <c r="X99" s="83"/>
      <c r="Y99" s="83"/>
    </row>
    <row r="100" spans="6:25" ht="12"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</row>
    <row r="101" spans="6:25" ht="12">
      <c r="F101" s="83"/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/>
      <c r="V101" s="83"/>
      <c r="W101" s="83"/>
      <c r="X101" s="83"/>
      <c r="Y101" s="83"/>
    </row>
    <row r="102" spans="6:25" ht="12"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</row>
    <row r="103" spans="6:25" ht="12"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 s="83"/>
      <c r="U103" s="83"/>
      <c r="V103" s="83"/>
      <c r="W103" s="83"/>
      <c r="X103" s="83"/>
      <c r="Y103" s="83"/>
    </row>
    <row r="104" spans="6:25" ht="12"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</row>
    <row r="105" spans="6:25" ht="12">
      <c r="F105" s="83"/>
      <c r="G105" s="83"/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 s="83"/>
      <c r="U105" s="83"/>
      <c r="V105" s="83"/>
      <c r="W105" s="83"/>
      <c r="X105" s="83"/>
      <c r="Y105" s="83"/>
    </row>
    <row r="106" spans="6:25" ht="12"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</row>
    <row r="107" spans="6:25" ht="12">
      <c r="F107" s="83"/>
      <c r="G107" s="83"/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83"/>
      <c r="T107" s="83"/>
      <c r="U107" s="83"/>
      <c r="V107" s="83"/>
      <c r="W107" s="83"/>
      <c r="X107" s="83"/>
      <c r="Y107" s="83"/>
    </row>
    <row r="108" spans="6:25" ht="12"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</row>
    <row r="109" spans="6:25" ht="12"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3"/>
      <c r="R109" s="83"/>
      <c r="S109" s="83"/>
      <c r="T109" s="83"/>
      <c r="U109" s="83"/>
      <c r="V109" s="83"/>
      <c r="W109" s="83"/>
      <c r="X109" s="83"/>
      <c r="Y109" s="83"/>
    </row>
    <row r="110" spans="6:25" ht="12"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</row>
    <row r="111" spans="6:25" ht="12">
      <c r="F111" s="83"/>
      <c r="G111" s="83"/>
      <c r="H111" s="83"/>
      <c r="I111" s="83"/>
      <c r="J111" s="83"/>
      <c r="K111" s="83"/>
      <c r="L111" s="83"/>
      <c r="M111" s="83"/>
      <c r="N111" s="83"/>
      <c r="O111" s="83"/>
      <c r="P111" s="83"/>
      <c r="Q111" s="83"/>
      <c r="R111" s="83"/>
      <c r="S111" s="83"/>
      <c r="T111" s="83"/>
      <c r="U111" s="83"/>
      <c r="V111" s="83"/>
      <c r="W111" s="83"/>
      <c r="X111" s="83"/>
      <c r="Y111" s="83"/>
    </row>
    <row r="112" spans="6:25" ht="12"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</row>
    <row r="113" spans="6:25" ht="12"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 s="83"/>
      <c r="U113" s="83"/>
      <c r="V113" s="83"/>
      <c r="W113" s="83"/>
      <c r="X113" s="83"/>
      <c r="Y113" s="83"/>
    </row>
    <row r="114" spans="6:25" ht="12"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</row>
    <row r="115" spans="6:25" ht="12">
      <c r="F115" s="83"/>
      <c r="G115" s="83"/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R115" s="83"/>
      <c r="S115" s="83"/>
      <c r="T115" s="83"/>
      <c r="U115" s="83"/>
      <c r="V115" s="83"/>
      <c r="W115" s="83"/>
      <c r="X115" s="83"/>
      <c r="Y115" s="83"/>
    </row>
    <row r="116" spans="6:25" ht="12">
      <c r="F116" s="83"/>
      <c r="G116" s="83"/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3"/>
      <c r="S116" s="83"/>
      <c r="T116" s="83"/>
      <c r="U116" s="83"/>
      <c r="V116" s="83"/>
      <c r="W116" s="83"/>
      <c r="X116" s="83"/>
      <c r="Y116" s="83"/>
    </row>
    <row r="117" spans="6:25" ht="12">
      <c r="F117" s="83"/>
      <c r="G117" s="83"/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R117" s="83"/>
      <c r="S117" s="83"/>
      <c r="T117" s="83"/>
      <c r="U117" s="83"/>
      <c r="V117" s="83"/>
      <c r="W117" s="83"/>
      <c r="X117" s="83"/>
      <c r="Y117" s="83"/>
    </row>
    <row r="118" spans="6:25" ht="12">
      <c r="F118" s="83"/>
      <c r="G118" s="83"/>
      <c r="H118" s="83"/>
      <c r="I118" s="83"/>
      <c r="J118" s="83"/>
      <c r="K118" s="83"/>
      <c r="L118" s="83"/>
      <c r="M118" s="83"/>
      <c r="N118" s="83"/>
      <c r="O118" s="83"/>
      <c r="P118" s="83"/>
      <c r="Q118" s="83"/>
      <c r="R118" s="83"/>
      <c r="S118" s="83"/>
      <c r="T118" s="83"/>
      <c r="U118" s="83"/>
      <c r="V118" s="83"/>
      <c r="W118" s="83"/>
      <c r="X118" s="83"/>
      <c r="Y118" s="83"/>
    </row>
    <row r="119" spans="6:25" ht="12">
      <c r="F119" s="83"/>
      <c r="G119" s="83"/>
      <c r="H119" s="83"/>
      <c r="I119" s="83"/>
      <c r="J119" s="83"/>
      <c r="K119" s="83"/>
      <c r="L119" s="83"/>
      <c r="M119" s="83"/>
      <c r="N119" s="83"/>
      <c r="O119" s="83"/>
      <c r="P119" s="83"/>
      <c r="Q119" s="83"/>
      <c r="R119" s="83"/>
      <c r="S119" s="83"/>
      <c r="T119" s="83"/>
      <c r="U119" s="83"/>
      <c r="V119" s="83"/>
      <c r="W119" s="83"/>
      <c r="X119" s="83"/>
      <c r="Y119" s="83"/>
    </row>
    <row r="120" spans="6:25" ht="12">
      <c r="F120" s="83"/>
      <c r="G120" s="83"/>
      <c r="H120" s="83"/>
      <c r="I120" s="83"/>
      <c r="J120" s="83"/>
      <c r="K120" s="83"/>
      <c r="L120" s="83"/>
      <c r="M120" s="83"/>
      <c r="N120" s="83"/>
      <c r="O120" s="83"/>
      <c r="P120" s="83"/>
      <c r="Q120" s="83"/>
      <c r="R120" s="83"/>
      <c r="S120" s="83"/>
      <c r="T120" s="83"/>
      <c r="U120" s="83"/>
      <c r="V120" s="83"/>
      <c r="W120" s="83"/>
      <c r="X120" s="83"/>
      <c r="Y120" s="83"/>
    </row>
    <row r="121" spans="6:25" ht="12">
      <c r="F121" s="83"/>
      <c r="G121" s="83"/>
      <c r="H121" s="83"/>
      <c r="I121" s="83"/>
      <c r="J121" s="83"/>
      <c r="K121" s="83"/>
      <c r="L121" s="83"/>
      <c r="M121" s="83"/>
      <c r="N121" s="83"/>
      <c r="O121" s="83"/>
      <c r="P121" s="83"/>
      <c r="Q121" s="83"/>
      <c r="R121" s="83"/>
      <c r="S121" s="83"/>
      <c r="T121" s="83"/>
      <c r="U121" s="83"/>
      <c r="V121" s="83"/>
      <c r="W121" s="83"/>
      <c r="X121" s="83"/>
      <c r="Y121" s="83"/>
    </row>
    <row r="122" spans="6:25" ht="12">
      <c r="F122" s="83"/>
      <c r="G122" s="83"/>
      <c r="H122" s="83"/>
      <c r="I122" s="83"/>
      <c r="J122" s="83"/>
      <c r="K122" s="83"/>
      <c r="L122" s="83"/>
      <c r="M122" s="83"/>
      <c r="N122" s="83"/>
      <c r="O122" s="83"/>
      <c r="P122" s="83"/>
      <c r="Q122" s="83"/>
      <c r="R122" s="83"/>
      <c r="S122" s="83"/>
      <c r="T122" s="83"/>
      <c r="U122" s="83"/>
      <c r="V122" s="83"/>
      <c r="W122" s="83"/>
      <c r="X122" s="83"/>
      <c r="Y122" s="83"/>
    </row>
    <row r="123" spans="6:25" ht="12">
      <c r="F123" s="83"/>
      <c r="G123" s="83"/>
      <c r="H123" s="83"/>
      <c r="I123" s="83"/>
      <c r="J123" s="83"/>
      <c r="K123" s="83"/>
      <c r="L123" s="83"/>
      <c r="M123" s="83"/>
      <c r="N123" s="83"/>
      <c r="O123" s="83"/>
      <c r="P123" s="83"/>
      <c r="Q123" s="83"/>
      <c r="R123" s="83"/>
      <c r="S123" s="83"/>
      <c r="T123" s="83"/>
      <c r="U123" s="83"/>
      <c r="V123" s="83"/>
      <c r="W123" s="83"/>
      <c r="X123" s="83"/>
      <c r="Y123" s="83"/>
    </row>
    <row r="124" spans="6:25" ht="12">
      <c r="F124" s="83"/>
      <c r="G124" s="83"/>
      <c r="H124" s="83"/>
      <c r="I124" s="83"/>
      <c r="J124" s="83"/>
      <c r="K124" s="83"/>
      <c r="L124" s="83"/>
      <c r="M124" s="83"/>
      <c r="N124" s="83"/>
      <c r="O124" s="83"/>
      <c r="P124" s="83"/>
      <c r="Q124" s="83"/>
      <c r="R124" s="83"/>
      <c r="S124" s="83"/>
      <c r="T124" s="83"/>
      <c r="U124" s="83"/>
      <c r="V124" s="83"/>
      <c r="W124" s="83"/>
      <c r="X124" s="83"/>
      <c r="Y124" s="83"/>
    </row>
    <row r="125" spans="6:25" ht="12">
      <c r="F125" s="83"/>
      <c r="G125" s="83"/>
      <c r="H125" s="83"/>
      <c r="I125" s="83"/>
      <c r="J125" s="83"/>
      <c r="K125" s="83"/>
      <c r="L125" s="83"/>
      <c r="M125" s="83"/>
      <c r="N125" s="83"/>
      <c r="O125" s="83"/>
      <c r="P125" s="83"/>
      <c r="Q125" s="83"/>
      <c r="R125" s="83"/>
      <c r="S125" s="83"/>
      <c r="T125" s="83"/>
      <c r="U125" s="83"/>
      <c r="V125" s="83"/>
      <c r="W125" s="83"/>
      <c r="X125" s="83"/>
      <c r="Y125" s="83"/>
    </row>
    <row r="126" spans="6:25" ht="12">
      <c r="F126" s="83"/>
      <c r="G126" s="83"/>
      <c r="H126" s="83"/>
      <c r="I126" s="83"/>
      <c r="J126" s="83"/>
      <c r="K126" s="83"/>
      <c r="L126" s="83"/>
      <c r="M126" s="83"/>
      <c r="N126" s="83"/>
      <c r="O126" s="83"/>
      <c r="P126" s="83"/>
      <c r="Q126" s="83"/>
      <c r="R126" s="83"/>
      <c r="S126" s="83"/>
      <c r="T126" s="83"/>
      <c r="U126" s="83"/>
      <c r="V126" s="83"/>
      <c r="W126" s="83"/>
      <c r="X126" s="83"/>
      <c r="Y126" s="83"/>
    </row>
    <row r="127" spans="6:25" ht="12">
      <c r="F127" s="83"/>
      <c r="G127" s="83"/>
      <c r="H127" s="83"/>
      <c r="I127" s="83"/>
      <c r="J127" s="83"/>
      <c r="K127" s="83"/>
      <c r="L127" s="83"/>
      <c r="M127" s="83"/>
      <c r="N127" s="83"/>
      <c r="O127" s="83"/>
      <c r="P127" s="83"/>
      <c r="Q127" s="83"/>
      <c r="R127" s="83"/>
      <c r="S127" s="83"/>
      <c r="T127" s="83"/>
      <c r="U127" s="83"/>
      <c r="V127" s="83"/>
      <c r="W127" s="83"/>
      <c r="X127" s="83"/>
      <c r="Y127" s="83"/>
    </row>
    <row r="128" spans="6:25" ht="12">
      <c r="F128" s="83"/>
      <c r="G128" s="83"/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R128" s="83"/>
      <c r="S128" s="83"/>
      <c r="T128" s="83"/>
      <c r="U128" s="83"/>
      <c r="V128" s="83"/>
      <c r="W128" s="83"/>
      <c r="X128" s="83"/>
      <c r="Y128" s="83"/>
    </row>
    <row r="129" spans="6:25" ht="12">
      <c r="F129" s="83"/>
      <c r="G129" s="83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 s="83"/>
      <c r="U129" s="83"/>
      <c r="V129" s="83"/>
      <c r="W129" s="83"/>
      <c r="X129" s="83"/>
      <c r="Y129" s="83"/>
    </row>
    <row r="130" spans="6:25" ht="12">
      <c r="F130" s="83"/>
      <c r="G130" s="83"/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R130" s="83"/>
      <c r="S130" s="83"/>
      <c r="T130" s="83"/>
      <c r="U130" s="83"/>
      <c r="V130" s="83"/>
      <c r="W130" s="83"/>
      <c r="X130" s="83"/>
      <c r="Y130" s="83"/>
    </row>
    <row r="131" spans="6:25" ht="12">
      <c r="F131" s="83"/>
      <c r="G131" s="83"/>
      <c r="H131" s="83"/>
      <c r="I131" s="83"/>
      <c r="J131" s="83"/>
      <c r="K131" s="83"/>
      <c r="L131" s="83"/>
      <c r="M131" s="83"/>
      <c r="N131" s="83"/>
      <c r="O131" s="83"/>
      <c r="P131" s="83"/>
      <c r="Q131" s="83"/>
      <c r="R131" s="83"/>
      <c r="S131" s="83"/>
      <c r="T131" s="83"/>
      <c r="U131" s="83"/>
      <c r="V131" s="83"/>
      <c r="W131" s="83"/>
      <c r="X131" s="83"/>
      <c r="Y131" s="83"/>
    </row>
    <row r="132" spans="6:25" ht="12">
      <c r="F132" s="83"/>
      <c r="G132" s="83"/>
      <c r="H132" s="83"/>
      <c r="I132" s="83"/>
      <c r="J132" s="83"/>
      <c r="K132" s="83"/>
      <c r="L132" s="83"/>
      <c r="M132" s="83"/>
      <c r="N132" s="83"/>
      <c r="O132" s="83"/>
      <c r="P132" s="83"/>
      <c r="Q132" s="83"/>
      <c r="R132" s="83"/>
      <c r="S132" s="83"/>
      <c r="T132" s="83"/>
      <c r="U132" s="83"/>
      <c r="V132" s="83"/>
      <c r="W132" s="83"/>
      <c r="X132" s="83"/>
      <c r="Y132" s="83"/>
    </row>
    <row r="133" spans="6:25" ht="12">
      <c r="F133" s="83"/>
      <c r="G133" s="83"/>
      <c r="H133" s="83"/>
      <c r="I133" s="83"/>
      <c r="J133" s="83"/>
      <c r="K133" s="83"/>
      <c r="L133" s="83"/>
      <c r="M133" s="83"/>
      <c r="N133" s="83"/>
      <c r="O133" s="83"/>
      <c r="P133" s="83"/>
      <c r="Q133" s="83"/>
      <c r="R133" s="83"/>
      <c r="S133" s="83"/>
      <c r="T133" s="83"/>
      <c r="U133" s="83"/>
      <c r="V133" s="83"/>
      <c r="W133" s="83"/>
      <c r="X133" s="83"/>
      <c r="Y133" s="83"/>
    </row>
    <row r="134" spans="6:25" ht="12">
      <c r="F134" s="83"/>
      <c r="G134" s="83"/>
      <c r="H134" s="83"/>
      <c r="I134" s="83"/>
      <c r="J134" s="83"/>
      <c r="K134" s="83"/>
      <c r="L134" s="83"/>
      <c r="M134" s="83"/>
      <c r="N134" s="83"/>
      <c r="O134" s="83"/>
      <c r="P134" s="83"/>
      <c r="Q134" s="83"/>
      <c r="R134" s="83"/>
      <c r="S134" s="83"/>
      <c r="T134" s="83"/>
      <c r="U134" s="83"/>
      <c r="V134" s="83"/>
      <c r="W134" s="83"/>
      <c r="X134" s="83"/>
      <c r="Y134" s="83"/>
    </row>
    <row r="135" spans="6:25" ht="12"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3"/>
      <c r="R135" s="83"/>
      <c r="S135" s="83"/>
      <c r="T135" s="83"/>
      <c r="U135" s="83"/>
      <c r="V135" s="83"/>
      <c r="W135" s="83"/>
      <c r="X135" s="83"/>
      <c r="Y135" s="83"/>
    </row>
    <row r="136" spans="6:25" ht="12">
      <c r="F136" s="83"/>
      <c r="G136" s="83"/>
      <c r="H136" s="83"/>
      <c r="I136" s="83"/>
      <c r="J136" s="83"/>
      <c r="K136" s="83"/>
      <c r="L136" s="83"/>
      <c r="M136" s="83"/>
      <c r="N136" s="83"/>
      <c r="O136" s="83"/>
      <c r="P136" s="83"/>
      <c r="Q136" s="83"/>
      <c r="R136" s="83"/>
      <c r="S136" s="83"/>
      <c r="T136" s="83"/>
      <c r="U136" s="83"/>
      <c r="V136" s="83"/>
      <c r="W136" s="83"/>
      <c r="X136" s="83"/>
      <c r="Y136" s="83"/>
    </row>
    <row r="137" spans="6:25" ht="12">
      <c r="F137" s="83"/>
      <c r="G137" s="83"/>
      <c r="H137" s="83"/>
      <c r="I137" s="83"/>
      <c r="J137" s="83"/>
      <c r="K137" s="83"/>
      <c r="L137" s="83"/>
      <c r="M137" s="83"/>
      <c r="N137" s="83"/>
      <c r="O137" s="83"/>
      <c r="P137" s="83"/>
      <c r="Q137" s="83"/>
      <c r="R137" s="83"/>
      <c r="S137" s="83"/>
      <c r="T137" s="83"/>
      <c r="U137" s="83"/>
      <c r="V137" s="83"/>
      <c r="W137" s="83"/>
      <c r="X137" s="83"/>
      <c r="Y137" s="83"/>
    </row>
    <row r="138" spans="6:25" ht="12">
      <c r="F138" s="83"/>
      <c r="G138" s="83"/>
      <c r="H138" s="83"/>
      <c r="I138" s="83"/>
      <c r="J138" s="83"/>
      <c r="K138" s="83"/>
      <c r="L138" s="83"/>
      <c r="M138" s="83"/>
      <c r="N138" s="83"/>
      <c r="O138" s="83"/>
      <c r="P138" s="83"/>
      <c r="Q138" s="83"/>
      <c r="R138" s="83"/>
      <c r="S138" s="83"/>
      <c r="T138" s="83"/>
      <c r="U138" s="83"/>
      <c r="V138" s="83"/>
      <c r="W138" s="83"/>
      <c r="X138" s="83"/>
      <c r="Y138" s="83"/>
    </row>
    <row r="139" spans="6:25" ht="12">
      <c r="F139" s="83"/>
      <c r="G139" s="83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 s="83"/>
      <c r="U139" s="83"/>
      <c r="V139" s="83"/>
      <c r="W139" s="83"/>
      <c r="X139" s="83"/>
      <c r="Y139" s="83"/>
    </row>
    <row r="140" spans="6:25" ht="12">
      <c r="F140" s="83"/>
      <c r="G140" s="83"/>
      <c r="H140" s="83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 s="83"/>
      <c r="U140" s="83"/>
      <c r="V140" s="83"/>
      <c r="W140" s="83"/>
      <c r="X140" s="83"/>
      <c r="Y140" s="83"/>
    </row>
    <row r="141" spans="6:25" ht="12">
      <c r="F141" s="83"/>
      <c r="G141" s="83"/>
      <c r="H141" s="83"/>
      <c r="I141" s="83"/>
      <c r="J141" s="83"/>
      <c r="K141" s="83"/>
      <c r="L141" s="83"/>
      <c r="M141" s="83"/>
      <c r="N141" s="83"/>
      <c r="O141" s="83"/>
      <c r="P141" s="83"/>
      <c r="Q141" s="83"/>
      <c r="R141" s="83"/>
      <c r="S141" s="83"/>
      <c r="T141" s="83"/>
      <c r="U141" s="83"/>
      <c r="V141" s="83"/>
      <c r="W141" s="83"/>
      <c r="X141" s="83"/>
      <c r="Y141" s="83"/>
    </row>
    <row r="142" spans="6:25" ht="12">
      <c r="F142" s="83"/>
      <c r="G142" s="83"/>
      <c r="H142" s="83"/>
      <c r="I142" s="83"/>
      <c r="J142" s="83"/>
      <c r="K142" s="83"/>
      <c r="L142" s="83"/>
      <c r="M142" s="83"/>
      <c r="N142" s="83"/>
      <c r="O142" s="83"/>
      <c r="P142" s="83"/>
      <c r="Q142" s="83"/>
      <c r="R142" s="83"/>
      <c r="S142" s="83"/>
      <c r="T142" s="83"/>
      <c r="U142" s="83"/>
      <c r="V142" s="83"/>
      <c r="W142" s="83"/>
      <c r="X142" s="83"/>
      <c r="Y142" s="83"/>
    </row>
    <row r="143" spans="6:25" ht="12">
      <c r="F143" s="83"/>
      <c r="G143" s="83"/>
      <c r="H143" s="83"/>
      <c r="I143" s="83"/>
      <c r="J143" s="83"/>
      <c r="K143" s="83"/>
      <c r="L143" s="83"/>
      <c r="M143" s="83"/>
      <c r="N143" s="83"/>
      <c r="O143" s="83"/>
      <c r="P143" s="83"/>
      <c r="Q143" s="83"/>
      <c r="R143" s="83"/>
      <c r="S143" s="83"/>
      <c r="T143" s="83"/>
      <c r="U143" s="83"/>
      <c r="V143" s="83"/>
      <c r="W143" s="83"/>
      <c r="X143" s="83"/>
      <c r="Y143" s="83"/>
    </row>
    <row r="144" spans="6:25" ht="12">
      <c r="F144" s="83"/>
      <c r="G144" s="83"/>
      <c r="H144" s="83"/>
      <c r="I144" s="83"/>
      <c r="J144" s="83"/>
      <c r="K144" s="83"/>
      <c r="L144" s="83"/>
      <c r="M144" s="83"/>
      <c r="N144" s="83"/>
      <c r="O144" s="83"/>
      <c r="P144" s="83"/>
      <c r="Q144" s="83"/>
      <c r="R144" s="83"/>
      <c r="S144" s="83"/>
      <c r="T144" s="83"/>
      <c r="U144" s="83"/>
      <c r="V144" s="83"/>
      <c r="W144" s="83"/>
      <c r="X144" s="83"/>
      <c r="Y144" s="83"/>
    </row>
    <row r="145" spans="6:25" ht="12">
      <c r="F145" s="83"/>
      <c r="G145" s="83"/>
      <c r="H145" s="83"/>
      <c r="I145" s="83"/>
      <c r="J145" s="83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  <c r="V145" s="83"/>
      <c r="W145" s="83"/>
      <c r="X145" s="83"/>
      <c r="Y145" s="83"/>
    </row>
    <row r="146" spans="6:25" ht="12">
      <c r="F146" s="83"/>
      <c r="G146" s="83"/>
      <c r="H146" s="83"/>
      <c r="I146" s="83"/>
      <c r="J146" s="83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  <c r="V146" s="83"/>
      <c r="W146" s="83"/>
      <c r="X146" s="83"/>
      <c r="Y146" s="83"/>
    </row>
    <row r="147" spans="6:25" ht="12">
      <c r="F147" s="83"/>
      <c r="G147" s="83"/>
      <c r="H147" s="83"/>
      <c r="I147" s="83"/>
      <c r="J147" s="83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  <c r="V147" s="83"/>
      <c r="W147" s="83"/>
      <c r="X147" s="83"/>
      <c r="Y147" s="83"/>
    </row>
    <row r="148" spans="6:25" ht="12">
      <c r="F148" s="83"/>
      <c r="G148" s="83"/>
      <c r="H148" s="83"/>
      <c r="I148" s="83"/>
      <c r="J148" s="83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  <c r="V148" s="83"/>
      <c r="W148" s="83"/>
      <c r="X148" s="83"/>
      <c r="Y148" s="83"/>
    </row>
    <row r="149" spans="6:25" ht="12">
      <c r="F149" s="83"/>
      <c r="G149" s="83"/>
      <c r="H149" s="83"/>
      <c r="I149" s="83"/>
      <c r="J149" s="83"/>
      <c r="K149" s="83"/>
      <c r="L149" s="83"/>
      <c r="M149" s="83"/>
      <c r="N149" s="83"/>
      <c r="O149" s="83"/>
      <c r="P149" s="83"/>
      <c r="Q149" s="83"/>
      <c r="R149" s="83"/>
      <c r="S149" s="83"/>
      <c r="T149" s="83"/>
      <c r="U149" s="83"/>
      <c r="V149" s="83"/>
      <c r="W149" s="83"/>
      <c r="X149" s="83"/>
      <c r="Y149" s="83"/>
    </row>
    <row r="150" spans="6:25" ht="12">
      <c r="F150" s="83"/>
      <c r="G150" s="83"/>
      <c r="H150" s="83"/>
      <c r="I150" s="83"/>
      <c r="J150" s="83"/>
      <c r="K150" s="83"/>
      <c r="L150" s="83"/>
      <c r="M150" s="83"/>
      <c r="N150" s="83"/>
      <c r="O150" s="83"/>
      <c r="P150" s="83"/>
      <c r="Q150" s="83"/>
      <c r="R150" s="83"/>
      <c r="S150" s="83"/>
      <c r="T150" s="83"/>
      <c r="U150" s="83"/>
      <c r="V150" s="83"/>
      <c r="W150" s="83"/>
      <c r="X150" s="83"/>
      <c r="Y150" s="83"/>
    </row>
    <row r="151" spans="6:25" ht="12">
      <c r="F151" s="83"/>
      <c r="G151" s="83"/>
      <c r="H151" s="83"/>
      <c r="I151" s="83"/>
      <c r="J151" s="83"/>
      <c r="K151" s="83"/>
      <c r="L151" s="83"/>
      <c r="M151" s="83"/>
      <c r="N151" s="83"/>
      <c r="O151" s="83"/>
      <c r="P151" s="83"/>
      <c r="Q151" s="83"/>
      <c r="R151" s="83"/>
      <c r="S151" s="83"/>
      <c r="T151" s="83"/>
      <c r="U151" s="83"/>
      <c r="V151" s="83"/>
      <c r="W151" s="83"/>
      <c r="X151" s="83"/>
      <c r="Y151" s="83"/>
    </row>
    <row r="152" spans="6:25" ht="12">
      <c r="F152" s="83"/>
      <c r="G152" s="83"/>
      <c r="H152" s="83"/>
      <c r="I152" s="83"/>
      <c r="J152" s="83"/>
      <c r="K152" s="83"/>
      <c r="L152" s="83"/>
      <c r="M152" s="83"/>
      <c r="N152" s="83"/>
      <c r="O152" s="83"/>
      <c r="P152" s="83"/>
      <c r="Q152" s="83"/>
      <c r="R152" s="83"/>
      <c r="S152" s="83"/>
      <c r="T152" s="83"/>
      <c r="U152" s="83"/>
      <c r="V152" s="83"/>
      <c r="W152" s="83"/>
      <c r="X152" s="83"/>
      <c r="Y152" s="83"/>
    </row>
    <row r="153" spans="6:25" ht="12">
      <c r="F153" s="83"/>
      <c r="G153" s="83"/>
      <c r="H153" s="83"/>
      <c r="I153" s="83"/>
      <c r="J153" s="83"/>
      <c r="K153" s="83"/>
      <c r="L153" s="83"/>
      <c r="M153" s="83"/>
      <c r="N153" s="83"/>
      <c r="O153" s="83"/>
      <c r="P153" s="83"/>
      <c r="Q153" s="83"/>
      <c r="R153" s="83"/>
      <c r="S153" s="83"/>
      <c r="T153" s="83"/>
      <c r="U153" s="83"/>
      <c r="V153" s="83"/>
      <c r="W153" s="83"/>
      <c r="X153" s="83"/>
      <c r="Y153" s="83"/>
    </row>
    <row r="154" spans="6:25" ht="12">
      <c r="F154" s="83"/>
      <c r="G154" s="83"/>
      <c r="H154" s="83"/>
      <c r="I154" s="83"/>
      <c r="J154" s="83"/>
      <c r="K154" s="83"/>
      <c r="L154" s="83"/>
      <c r="M154" s="83"/>
      <c r="N154" s="83"/>
      <c r="O154" s="83"/>
      <c r="P154" s="83"/>
      <c r="Q154" s="83"/>
      <c r="R154" s="83"/>
      <c r="S154" s="83"/>
      <c r="T154" s="83"/>
      <c r="U154" s="83"/>
      <c r="V154" s="83"/>
      <c r="W154" s="83"/>
      <c r="X154" s="83"/>
      <c r="Y154" s="83"/>
    </row>
    <row r="155" spans="6:25" ht="12">
      <c r="F155" s="83"/>
      <c r="G155" s="83"/>
      <c r="H155" s="83"/>
      <c r="I155" s="83"/>
      <c r="J155" s="83"/>
      <c r="K155" s="83"/>
      <c r="L155" s="83"/>
      <c r="M155" s="83"/>
      <c r="N155" s="83"/>
      <c r="O155" s="83"/>
      <c r="P155" s="83"/>
      <c r="Q155" s="83"/>
      <c r="R155" s="83"/>
      <c r="S155" s="83"/>
      <c r="T155" s="83"/>
      <c r="U155" s="83"/>
      <c r="V155" s="83"/>
      <c r="W155" s="83"/>
      <c r="X155" s="83"/>
      <c r="Y155" s="83"/>
    </row>
    <row r="156" spans="6:25" ht="12">
      <c r="F156" s="83"/>
      <c r="G156" s="83"/>
      <c r="H156" s="83"/>
      <c r="I156" s="83"/>
      <c r="J156" s="83"/>
      <c r="K156" s="83"/>
      <c r="L156" s="83"/>
      <c r="M156" s="83"/>
      <c r="N156" s="83"/>
      <c r="O156" s="83"/>
      <c r="P156" s="83"/>
      <c r="Q156" s="83"/>
      <c r="R156" s="83"/>
      <c r="S156" s="83"/>
      <c r="T156" s="83"/>
      <c r="U156" s="83"/>
      <c r="V156" s="83"/>
      <c r="W156" s="83"/>
      <c r="X156" s="83"/>
      <c r="Y156" s="83"/>
    </row>
    <row r="157" spans="6:25" ht="12">
      <c r="F157" s="83"/>
      <c r="G157" s="83"/>
      <c r="H157" s="83"/>
      <c r="I157" s="83"/>
      <c r="J157" s="83"/>
      <c r="K157" s="83"/>
      <c r="L157" s="83"/>
      <c r="M157" s="83"/>
      <c r="N157" s="83"/>
      <c r="O157" s="83"/>
      <c r="P157" s="83"/>
      <c r="Q157" s="83"/>
      <c r="R157" s="83"/>
      <c r="S157" s="83"/>
      <c r="T157" s="83"/>
      <c r="U157" s="83"/>
      <c r="V157" s="83"/>
      <c r="W157" s="83"/>
      <c r="X157" s="83"/>
      <c r="Y157" s="83"/>
    </row>
    <row r="158" spans="6:25" ht="12">
      <c r="F158" s="83"/>
      <c r="G158" s="83"/>
      <c r="H158" s="83"/>
      <c r="I158" s="83"/>
      <c r="J158" s="83"/>
      <c r="K158" s="83"/>
      <c r="L158" s="83"/>
      <c r="M158" s="83"/>
      <c r="N158" s="83"/>
      <c r="O158" s="83"/>
      <c r="P158" s="83"/>
      <c r="Q158" s="83"/>
      <c r="R158" s="83"/>
      <c r="S158" s="83"/>
      <c r="T158" s="83"/>
      <c r="U158" s="83"/>
      <c r="V158" s="83"/>
      <c r="W158" s="83"/>
      <c r="X158" s="83"/>
      <c r="Y158" s="83"/>
    </row>
    <row r="159" spans="6:25" ht="12">
      <c r="F159" s="83"/>
      <c r="G159" s="83"/>
      <c r="H159" s="83"/>
      <c r="I159" s="83"/>
      <c r="J159" s="83"/>
      <c r="K159" s="83"/>
      <c r="L159" s="83"/>
      <c r="M159" s="83"/>
      <c r="N159" s="83"/>
      <c r="O159" s="83"/>
      <c r="P159" s="83"/>
      <c r="Q159" s="83"/>
      <c r="R159" s="83"/>
      <c r="S159" s="83"/>
      <c r="T159" s="83"/>
      <c r="U159" s="83"/>
      <c r="V159" s="83"/>
      <c r="W159" s="83"/>
      <c r="X159" s="83"/>
      <c r="Y159" s="83"/>
    </row>
    <row r="160" spans="6:25" ht="12">
      <c r="F160" s="83"/>
      <c r="G160" s="83"/>
      <c r="H160" s="83"/>
      <c r="I160" s="83"/>
      <c r="J160" s="83"/>
      <c r="K160" s="83"/>
      <c r="L160" s="83"/>
      <c r="M160" s="83"/>
      <c r="N160" s="83"/>
      <c r="O160" s="83"/>
      <c r="P160" s="83"/>
      <c r="Q160" s="83"/>
      <c r="R160" s="83"/>
      <c r="S160" s="83"/>
      <c r="T160" s="83"/>
      <c r="U160" s="83"/>
      <c r="V160" s="83"/>
      <c r="W160" s="83"/>
      <c r="X160" s="83"/>
      <c r="Y160" s="83"/>
    </row>
    <row r="161" spans="6:25" ht="12">
      <c r="F161" s="83"/>
      <c r="G161" s="83"/>
      <c r="H161" s="83"/>
      <c r="I161" s="83"/>
      <c r="J161" s="83"/>
      <c r="K161" s="83"/>
      <c r="L161" s="83"/>
      <c r="M161" s="83"/>
      <c r="N161" s="83"/>
      <c r="O161" s="83"/>
      <c r="P161" s="83"/>
      <c r="Q161" s="83"/>
      <c r="R161" s="83"/>
      <c r="S161" s="83"/>
      <c r="T161" s="83"/>
      <c r="U161" s="83"/>
      <c r="V161" s="83"/>
      <c r="W161" s="83"/>
      <c r="X161" s="83"/>
      <c r="Y161" s="83"/>
    </row>
    <row r="162" spans="6:25" ht="12">
      <c r="F162" s="83"/>
      <c r="G162" s="83"/>
      <c r="H162" s="83"/>
      <c r="I162" s="83"/>
      <c r="J162" s="83"/>
      <c r="K162" s="83"/>
      <c r="L162" s="83"/>
      <c r="M162" s="83"/>
      <c r="N162" s="83"/>
      <c r="O162" s="83"/>
      <c r="P162" s="83"/>
      <c r="Q162" s="83"/>
      <c r="R162" s="83"/>
      <c r="S162" s="83"/>
      <c r="T162" s="83"/>
      <c r="U162" s="83"/>
      <c r="V162" s="83"/>
      <c r="W162" s="83"/>
      <c r="X162" s="83"/>
      <c r="Y162" s="83"/>
    </row>
    <row r="163" spans="6:25" ht="12">
      <c r="F163" s="83"/>
      <c r="G163" s="83"/>
      <c r="H163" s="83"/>
      <c r="I163" s="83"/>
      <c r="J163" s="83"/>
      <c r="K163" s="83"/>
      <c r="L163" s="83"/>
      <c r="M163" s="83"/>
      <c r="N163" s="83"/>
      <c r="O163" s="83"/>
      <c r="P163" s="83"/>
      <c r="Q163" s="83"/>
      <c r="R163" s="83"/>
      <c r="S163" s="83"/>
      <c r="T163" s="83"/>
      <c r="U163" s="83"/>
      <c r="V163" s="83"/>
      <c r="W163" s="83"/>
      <c r="X163" s="83"/>
      <c r="Y163" s="83"/>
    </row>
    <row r="164" spans="6:25" ht="12">
      <c r="F164" s="83"/>
      <c r="G164" s="83"/>
      <c r="H164" s="83"/>
      <c r="I164" s="83"/>
      <c r="J164" s="83"/>
      <c r="K164" s="83"/>
      <c r="L164" s="83"/>
      <c r="M164" s="83"/>
      <c r="N164" s="83"/>
      <c r="O164" s="83"/>
      <c r="P164" s="83"/>
      <c r="Q164" s="83"/>
      <c r="R164" s="83"/>
      <c r="S164" s="83"/>
      <c r="T164" s="83"/>
      <c r="U164" s="83"/>
      <c r="V164" s="83"/>
      <c r="W164" s="83"/>
      <c r="X164" s="83"/>
      <c r="Y164" s="83"/>
    </row>
    <row r="165" spans="6:25" ht="12">
      <c r="F165" s="83"/>
      <c r="G165" s="83"/>
      <c r="H165" s="83"/>
      <c r="I165" s="83"/>
      <c r="J165" s="83"/>
      <c r="K165" s="83"/>
      <c r="L165" s="83"/>
      <c r="M165" s="83"/>
      <c r="N165" s="83"/>
      <c r="O165" s="83"/>
      <c r="P165" s="83"/>
      <c r="Q165" s="83"/>
      <c r="R165" s="83"/>
      <c r="S165" s="83"/>
      <c r="T165" s="83"/>
      <c r="U165" s="83"/>
      <c r="V165" s="83"/>
      <c r="W165" s="83"/>
      <c r="X165" s="83"/>
      <c r="Y165" s="83"/>
    </row>
    <row r="166" spans="6:25" ht="12">
      <c r="F166" s="83"/>
      <c r="G166" s="83"/>
      <c r="H166" s="83"/>
      <c r="I166" s="83"/>
      <c r="J166" s="83"/>
      <c r="K166" s="83"/>
      <c r="L166" s="83"/>
      <c r="M166" s="83"/>
      <c r="N166" s="83"/>
      <c r="O166" s="83"/>
      <c r="P166" s="83"/>
      <c r="Q166" s="83"/>
      <c r="R166" s="83"/>
      <c r="S166" s="83"/>
      <c r="T166" s="83"/>
      <c r="U166" s="83"/>
      <c r="V166" s="83"/>
      <c r="W166" s="83"/>
      <c r="X166" s="83"/>
      <c r="Y166" s="83"/>
    </row>
    <row r="167" spans="6:25" ht="12">
      <c r="F167" s="83"/>
      <c r="G167" s="83"/>
      <c r="H167" s="83"/>
      <c r="I167" s="83"/>
      <c r="J167" s="83"/>
      <c r="K167" s="83"/>
      <c r="L167" s="83"/>
      <c r="M167" s="83"/>
      <c r="N167" s="83"/>
      <c r="O167" s="83"/>
      <c r="P167" s="83"/>
      <c r="Q167" s="83"/>
      <c r="R167" s="83"/>
      <c r="S167" s="83"/>
      <c r="T167" s="83"/>
      <c r="U167" s="83"/>
      <c r="V167" s="83"/>
      <c r="W167" s="83"/>
      <c r="X167" s="83"/>
      <c r="Y167" s="83"/>
    </row>
    <row r="168" spans="6:25" ht="12">
      <c r="F168" s="83"/>
      <c r="G168" s="83"/>
      <c r="H168" s="83"/>
      <c r="I168" s="83"/>
      <c r="J168" s="83"/>
      <c r="K168" s="83"/>
      <c r="L168" s="83"/>
      <c r="M168" s="83"/>
      <c r="N168" s="83"/>
      <c r="O168" s="83"/>
      <c r="P168" s="83"/>
      <c r="Q168" s="83"/>
      <c r="R168" s="83"/>
      <c r="S168" s="83"/>
      <c r="T168" s="83"/>
      <c r="U168" s="83"/>
      <c r="V168" s="83"/>
      <c r="W168" s="83"/>
      <c r="X168" s="83"/>
      <c r="Y168" s="83"/>
    </row>
    <row r="169" spans="6:25" ht="12">
      <c r="F169" s="83"/>
      <c r="G169" s="83"/>
      <c r="H169" s="83"/>
      <c r="I169" s="83"/>
      <c r="J169" s="83"/>
      <c r="K169" s="83"/>
      <c r="L169" s="83"/>
      <c r="M169" s="83"/>
      <c r="N169" s="83"/>
      <c r="O169" s="83"/>
      <c r="P169" s="83"/>
      <c r="Q169" s="83"/>
      <c r="R169" s="83"/>
      <c r="S169" s="83"/>
      <c r="T169" s="83"/>
      <c r="U169" s="83"/>
      <c r="V169" s="83"/>
      <c r="W169" s="83"/>
      <c r="X169" s="83"/>
      <c r="Y169" s="83"/>
    </row>
    <row r="170" spans="6:25" ht="12">
      <c r="F170" s="83"/>
      <c r="G170" s="83"/>
      <c r="H170" s="83"/>
      <c r="I170" s="83"/>
      <c r="J170" s="83"/>
      <c r="K170" s="83"/>
      <c r="L170" s="83"/>
      <c r="M170" s="83"/>
      <c r="N170" s="83"/>
      <c r="O170" s="83"/>
      <c r="P170" s="83"/>
      <c r="Q170" s="83"/>
      <c r="R170" s="83"/>
      <c r="S170" s="83"/>
      <c r="T170" s="83"/>
      <c r="U170" s="83"/>
      <c r="V170" s="83"/>
      <c r="W170" s="83"/>
      <c r="X170" s="83"/>
      <c r="Y170" s="83"/>
    </row>
    <row r="171" spans="6:25" ht="12">
      <c r="F171" s="83"/>
      <c r="G171" s="83"/>
      <c r="H171" s="83"/>
      <c r="I171" s="83"/>
      <c r="J171" s="83"/>
      <c r="K171" s="83"/>
      <c r="L171" s="83"/>
      <c r="M171" s="83"/>
      <c r="N171" s="83"/>
      <c r="O171" s="83"/>
      <c r="P171" s="83"/>
      <c r="Q171" s="83"/>
      <c r="R171" s="83"/>
      <c r="S171" s="83"/>
      <c r="T171" s="83"/>
      <c r="U171" s="83"/>
      <c r="V171" s="83"/>
      <c r="W171" s="83"/>
      <c r="X171" s="83"/>
      <c r="Y171" s="83"/>
    </row>
    <row r="172" spans="6:25" ht="12">
      <c r="F172" s="83"/>
      <c r="G172" s="83"/>
      <c r="H172" s="83"/>
      <c r="I172" s="83"/>
      <c r="J172" s="83"/>
      <c r="K172" s="83"/>
      <c r="L172" s="83"/>
      <c r="M172" s="83"/>
      <c r="N172" s="83"/>
      <c r="O172" s="83"/>
      <c r="P172" s="83"/>
      <c r="Q172" s="83"/>
      <c r="R172" s="83"/>
      <c r="S172" s="83"/>
      <c r="T172" s="83"/>
      <c r="U172" s="83"/>
      <c r="V172" s="83"/>
      <c r="W172" s="83"/>
      <c r="X172" s="83"/>
      <c r="Y172" s="83"/>
    </row>
    <row r="173" spans="6:25" ht="12">
      <c r="F173" s="83"/>
      <c r="G173" s="83"/>
      <c r="H173" s="83"/>
      <c r="I173" s="83"/>
      <c r="J173" s="83"/>
      <c r="K173" s="83"/>
      <c r="L173" s="83"/>
      <c r="M173" s="83"/>
      <c r="N173" s="83"/>
      <c r="O173" s="83"/>
      <c r="P173" s="83"/>
      <c r="Q173" s="83"/>
      <c r="R173" s="83"/>
      <c r="S173" s="83"/>
      <c r="T173" s="83"/>
      <c r="U173" s="83"/>
      <c r="V173" s="83"/>
      <c r="W173" s="83"/>
      <c r="X173" s="83"/>
      <c r="Y173" s="83"/>
    </row>
    <row r="174" spans="6:25" ht="12">
      <c r="F174" s="83"/>
      <c r="G174" s="83"/>
      <c r="H174" s="83"/>
      <c r="I174" s="83"/>
      <c r="J174" s="83"/>
      <c r="K174" s="83"/>
      <c r="L174" s="83"/>
      <c r="M174" s="83"/>
      <c r="N174" s="83"/>
      <c r="O174" s="83"/>
      <c r="P174" s="83"/>
      <c r="Q174" s="83"/>
      <c r="R174" s="83"/>
      <c r="S174" s="83"/>
      <c r="T174" s="83"/>
      <c r="U174" s="83"/>
      <c r="V174" s="83"/>
      <c r="W174" s="83"/>
      <c r="X174" s="83"/>
      <c r="Y174" s="83"/>
    </row>
    <row r="175" spans="6:25" ht="12">
      <c r="F175" s="83"/>
      <c r="G175" s="83"/>
      <c r="H175" s="83"/>
      <c r="I175" s="83"/>
      <c r="J175" s="83"/>
      <c r="K175" s="83"/>
      <c r="L175" s="83"/>
      <c r="M175" s="83"/>
      <c r="N175" s="83"/>
      <c r="O175" s="83"/>
      <c r="P175" s="83"/>
      <c r="Q175" s="83"/>
      <c r="R175" s="83"/>
      <c r="S175" s="83"/>
      <c r="T175" s="83"/>
      <c r="U175" s="83"/>
      <c r="V175" s="83"/>
      <c r="W175" s="83"/>
      <c r="X175" s="83"/>
      <c r="Y175" s="83"/>
    </row>
    <row r="176" spans="6:25" ht="12">
      <c r="F176" s="83"/>
      <c r="G176" s="83"/>
      <c r="H176" s="83"/>
      <c r="I176" s="83"/>
      <c r="J176" s="83"/>
      <c r="K176" s="83"/>
      <c r="L176" s="83"/>
      <c r="M176" s="83"/>
      <c r="N176" s="83"/>
      <c r="O176" s="83"/>
      <c r="P176" s="83"/>
      <c r="Q176" s="83"/>
      <c r="R176" s="83"/>
      <c r="S176" s="83"/>
      <c r="T176" s="83"/>
      <c r="U176" s="83"/>
      <c r="V176" s="83"/>
      <c r="W176" s="83"/>
      <c r="X176" s="83"/>
      <c r="Y176" s="83"/>
    </row>
    <row r="177" spans="6:25" ht="12">
      <c r="F177" s="83"/>
      <c r="G177" s="83"/>
      <c r="H177" s="83"/>
      <c r="I177" s="83"/>
      <c r="J177" s="83"/>
      <c r="K177" s="83"/>
      <c r="L177" s="83"/>
      <c r="M177" s="83"/>
      <c r="N177" s="83"/>
      <c r="O177" s="83"/>
      <c r="P177" s="83"/>
      <c r="Q177" s="83"/>
      <c r="R177" s="83"/>
      <c r="S177" s="83"/>
      <c r="T177" s="83"/>
      <c r="U177" s="83"/>
      <c r="V177" s="83"/>
      <c r="W177" s="83"/>
      <c r="X177" s="83"/>
      <c r="Y177" s="83"/>
    </row>
    <row r="178" spans="6:25" ht="12">
      <c r="F178" s="83"/>
      <c r="G178" s="83"/>
      <c r="H178" s="83"/>
      <c r="I178" s="83"/>
      <c r="J178" s="83"/>
      <c r="K178" s="83"/>
      <c r="L178" s="83"/>
      <c r="M178" s="83"/>
      <c r="N178" s="83"/>
      <c r="O178" s="83"/>
      <c r="P178" s="83"/>
      <c r="Q178" s="83"/>
      <c r="R178" s="83"/>
      <c r="S178" s="83"/>
      <c r="T178" s="83"/>
      <c r="U178" s="83"/>
      <c r="V178" s="83"/>
      <c r="W178" s="83"/>
      <c r="X178" s="83"/>
      <c r="Y178" s="83"/>
    </row>
    <row r="179" spans="6:25" ht="12">
      <c r="F179" s="83"/>
      <c r="G179" s="83"/>
      <c r="H179" s="83"/>
      <c r="I179" s="83"/>
      <c r="J179" s="83"/>
      <c r="K179" s="83"/>
      <c r="L179" s="83"/>
      <c r="M179" s="83"/>
      <c r="N179" s="83"/>
      <c r="O179" s="83"/>
      <c r="P179" s="83"/>
      <c r="Q179" s="83"/>
      <c r="R179" s="83"/>
      <c r="S179" s="83"/>
      <c r="T179" s="83"/>
      <c r="U179" s="83"/>
      <c r="V179" s="83"/>
      <c r="W179" s="83"/>
      <c r="X179" s="83"/>
      <c r="Y179" s="83"/>
    </row>
    <row r="180" spans="6:25" ht="12">
      <c r="F180" s="83"/>
      <c r="G180" s="83"/>
      <c r="H180" s="83"/>
      <c r="I180" s="83"/>
      <c r="J180" s="83"/>
      <c r="K180" s="83"/>
      <c r="L180" s="83"/>
      <c r="M180" s="83"/>
      <c r="N180" s="83"/>
      <c r="O180" s="83"/>
      <c r="P180" s="83"/>
      <c r="Q180" s="83"/>
      <c r="R180" s="83"/>
      <c r="S180" s="83"/>
      <c r="T180" s="83"/>
      <c r="U180" s="83"/>
      <c r="V180" s="83"/>
      <c r="W180" s="83"/>
      <c r="X180" s="83"/>
      <c r="Y180" s="83"/>
    </row>
    <row r="181" spans="6:25" ht="12">
      <c r="F181" s="83"/>
      <c r="G181" s="83"/>
      <c r="H181" s="83"/>
      <c r="I181" s="83"/>
      <c r="J181" s="83"/>
      <c r="K181" s="83"/>
      <c r="L181" s="83"/>
      <c r="M181" s="83"/>
      <c r="N181" s="83"/>
      <c r="O181" s="83"/>
      <c r="P181" s="83"/>
      <c r="Q181" s="83"/>
      <c r="R181" s="83"/>
      <c r="S181" s="83"/>
      <c r="T181" s="83"/>
      <c r="U181" s="83"/>
      <c r="V181" s="83"/>
      <c r="W181" s="83"/>
      <c r="X181" s="83"/>
      <c r="Y181" s="83"/>
    </row>
    <row r="182" spans="6:25" ht="12">
      <c r="F182" s="83"/>
      <c r="G182" s="83"/>
      <c r="H182" s="83"/>
      <c r="I182" s="83"/>
      <c r="J182" s="83"/>
      <c r="K182" s="83"/>
      <c r="L182" s="83"/>
      <c r="M182" s="83"/>
      <c r="N182" s="83"/>
      <c r="O182" s="83"/>
      <c r="P182" s="83"/>
      <c r="Q182" s="83"/>
      <c r="R182" s="83"/>
      <c r="S182" s="83"/>
      <c r="T182" s="83"/>
      <c r="U182" s="83"/>
      <c r="V182" s="83"/>
      <c r="W182" s="83"/>
      <c r="X182" s="83"/>
      <c r="Y182" s="83"/>
    </row>
    <row r="183" spans="6:25" ht="12">
      <c r="F183" s="83"/>
      <c r="G183" s="83"/>
      <c r="H183" s="83"/>
      <c r="I183" s="83"/>
      <c r="J183" s="83"/>
      <c r="K183" s="83"/>
      <c r="L183" s="83"/>
      <c r="M183" s="83"/>
      <c r="N183" s="83"/>
      <c r="O183" s="83"/>
      <c r="P183" s="83"/>
      <c r="Q183" s="83"/>
      <c r="R183" s="83"/>
      <c r="S183" s="83"/>
      <c r="T183" s="83"/>
      <c r="U183" s="83"/>
      <c r="V183" s="83"/>
      <c r="W183" s="83"/>
      <c r="X183" s="83"/>
      <c r="Y183" s="83"/>
    </row>
    <row r="184" spans="6:25" ht="12">
      <c r="F184" s="83"/>
      <c r="G184" s="83"/>
      <c r="H184" s="83"/>
      <c r="I184" s="83"/>
      <c r="J184" s="83"/>
      <c r="K184" s="83"/>
      <c r="L184" s="83"/>
      <c r="M184" s="83"/>
      <c r="N184" s="83"/>
      <c r="O184" s="83"/>
      <c r="P184" s="83"/>
      <c r="Q184" s="83"/>
      <c r="R184" s="83"/>
      <c r="S184" s="83"/>
      <c r="T184" s="83"/>
      <c r="U184" s="83"/>
      <c r="V184" s="83"/>
      <c r="W184" s="83"/>
      <c r="X184" s="83"/>
      <c r="Y184" s="83"/>
    </row>
    <row r="185" spans="6:25" ht="12">
      <c r="F185" s="83"/>
      <c r="G185" s="83"/>
      <c r="H185" s="83"/>
      <c r="I185" s="83"/>
      <c r="J185" s="83"/>
      <c r="K185" s="83"/>
      <c r="L185" s="83"/>
      <c r="M185" s="83"/>
      <c r="N185" s="83"/>
      <c r="O185" s="83"/>
      <c r="P185" s="83"/>
      <c r="Q185" s="83"/>
      <c r="R185" s="83"/>
      <c r="S185" s="83"/>
      <c r="T185" s="83"/>
      <c r="U185" s="83"/>
      <c r="V185" s="83"/>
      <c r="W185" s="83"/>
      <c r="X185" s="83"/>
      <c r="Y185" s="83"/>
    </row>
    <row r="186" spans="6:25" ht="12">
      <c r="F186" s="83"/>
      <c r="G186" s="83"/>
      <c r="H186" s="83"/>
      <c r="I186" s="83"/>
      <c r="J186" s="83"/>
      <c r="K186" s="83"/>
      <c r="L186" s="83"/>
      <c r="M186" s="83"/>
      <c r="N186" s="83"/>
      <c r="O186" s="83"/>
      <c r="P186" s="83"/>
      <c r="Q186" s="83"/>
      <c r="R186" s="83"/>
      <c r="S186" s="83"/>
      <c r="T186" s="83"/>
      <c r="U186" s="83"/>
      <c r="V186" s="83"/>
      <c r="W186" s="83"/>
      <c r="X186" s="83"/>
      <c r="Y186" s="83"/>
    </row>
    <row r="187" spans="6:25" ht="12">
      <c r="F187" s="83"/>
      <c r="G187" s="83"/>
      <c r="H187" s="83"/>
      <c r="I187" s="83"/>
      <c r="J187" s="83"/>
      <c r="K187" s="83"/>
      <c r="L187" s="83"/>
      <c r="M187" s="83"/>
      <c r="N187" s="83"/>
      <c r="O187" s="83"/>
      <c r="P187" s="83"/>
      <c r="Q187" s="83"/>
      <c r="R187" s="83"/>
      <c r="S187" s="83"/>
      <c r="T187" s="83"/>
      <c r="U187" s="83"/>
      <c r="V187" s="83"/>
      <c r="W187" s="83"/>
      <c r="X187" s="83"/>
      <c r="Y187" s="83"/>
    </row>
    <row r="188" spans="6:25" ht="12">
      <c r="F188" s="83"/>
      <c r="G188" s="83"/>
      <c r="H188" s="83"/>
      <c r="I188" s="83"/>
      <c r="J188" s="83"/>
      <c r="K188" s="83"/>
      <c r="L188" s="83"/>
      <c r="M188" s="83"/>
      <c r="N188" s="83"/>
      <c r="O188" s="83"/>
      <c r="P188" s="83"/>
      <c r="Q188" s="83"/>
      <c r="R188" s="83"/>
      <c r="S188" s="83"/>
      <c r="T188" s="83"/>
      <c r="U188" s="83"/>
      <c r="V188" s="83"/>
      <c r="W188" s="83"/>
      <c r="X188" s="83"/>
      <c r="Y188" s="83"/>
    </row>
    <row r="189" spans="6:25" ht="12">
      <c r="F189" s="83"/>
      <c r="G189" s="83"/>
      <c r="H189" s="83"/>
      <c r="I189" s="83"/>
      <c r="J189" s="83"/>
      <c r="K189" s="83"/>
      <c r="L189" s="83"/>
      <c r="M189" s="83"/>
      <c r="N189" s="83"/>
      <c r="O189" s="83"/>
      <c r="P189" s="83"/>
      <c r="Q189" s="83"/>
      <c r="R189" s="83"/>
      <c r="S189" s="83"/>
      <c r="T189" s="83"/>
      <c r="U189" s="83"/>
      <c r="V189" s="83"/>
      <c r="W189" s="83"/>
      <c r="X189" s="83"/>
      <c r="Y189" s="83"/>
    </row>
    <row r="190" spans="6:25" ht="12">
      <c r="F190" s="83"/>
      <c r="G190" s="83"/>
      <c r="H190" s="83"/>
      <c r="I190" s="83"/>
      <c r="J190" s="83"/>
      <c r="K190" s="83"/>
      <c r="L190" s="83"/>
      <c r="M190" s="83"/>
      <c r="N190" s="83"/>
      <c r="O190" s="83"/>
      <c r="P190" s="83"/>
      <c r="Q190" s="83"/>
      <c r="R190" s="83"/>
      <c r="S190" s="83"/>
      <c r="T190" s="83"/>
      <c r="U190" s="83"/>
      <c r="V190" s="83"/>
      <c r="W190" s="83"/>
      <c r="X190" s="83"/>
      <c r="Y190" s="83"/>
    </row>
    <row r="191" spans="6:25" ht="12">
      <c r="F191" s="83"/>
      <c r="G191" s="83"/>
      <c r="H191" s="83"/>
      <c r="I191" s="83"/>
      <c r="J191" s="83"/>
      <c r="K191" s="83"/>
      <c r="L191" s="83"/>
      <c r="M191" s="83"/>
      <c r="N191" s="83"/>
      <c r="O191" s="83"/>
      <c r="P191" s="83"/>
      <c r="Q191" s="83"/>
      <c r="R191" s="83"/>
      <c r="S191" s="83"/>
      <c r="T191" s="83"/>
      <c r="U191" s="83"/>
      <c r="V191" s="83"/>
      <c r="W191" s="83"/>
      <c r="X191" s="83"/>
      <c r="Y191" s="83"/>
    </row>
    <row r="192" spans="6:25" ht="12">
      <c r="F192" s="83"/>
      <c r="G192" s="83"/>
      <c r="H192" s="83"/>
      <c r="I192" s="83"/>
      <c r="J192" s="83"/>
      <c r="K192" s="83"/>
      <c r="L192" s="83"/>
      <c r="M192" s="83"/>
      <c r="N192" s="83"/>
      <c r="O192" s="83"/>
      <c r="P192" s="83"/>
      <c r="Q192" s="83"/>
      <c r="R192" s="83"/>
      <c r="S192" s="83"/>
      <c r="T192" s="83"/>
      <c r="U192" s="83"/>
      <c r="V192" s="83"/>
      <c r="W192" s="83"/>
      <c r="X192" s="83"/>
      <c r="Y192" s="83"/>
    </row>
    <row r="193" spans="6:25" ht="12">
      <c r="F193" s="83"/>
      <c r="G193" s="83"/>
      <c r="H193" s="83"/>
      <c r="I193" s="83"/>
      <c r="J193" s="83"/>
      <c r="K193" s="83"/>
      <c r="L193" s="83"/>
      <c r="M193" s="83"/>
      <c r="N193" s="83"/>
      <c r="O193" s="83"/>
      <c r="P193" s="83"/>
      <c r="Q193" s="83"/>
      <c r="R193" s="83"/>
      <c r="S193" s="83"/>
      <c r="T193" s="83"/>
      <c r="U193" s="83"/>
      <c r="V193" s="83"/>
      <c r="W193" s="83"/>
      <c r="X193" s="83"/>
      <c r="Y193" s="83"/>
    </row>
    <row r="194" spans="6:25" ht="12">
      <c r="F194" s="83"/>
      <c r="G194" s="83"/>
      <c r="H194" s="83"/>
      <c r="I194" s="83"/>
      <c r="J194" s="83"/>
      <c r="K194" s="83"/>
      <c r="L194" s="83"/>
      <c r="M194" s="83"/>
      <c r="N194" s="83"/>
      <c r="O194" s="83"/>
      <c r="P194" s="83"/>
      <c r="Q194" s="83"/>
      <c r="R194" s="83"/>
      <c r="S194" s="83"/>
      <c r="T194" s="83"/>
      <c r="U194" s="83"/>
      <c r="V194" s="83"/>
      <c r="W194" s="83"/>
      <c r="X194" s="83"/>
      <c r="Y194" s="83"/>
    </row>
    <row r="195" spans="6:25" ht="12">
      <c r="F195" s="83"/>
      <c r="G195" s="83"/>
      <c r="H195" s="83"/>
      <c r="I195" s="83"/>
      <c r="J195" s="83"/>
      <c r="K195" s="83"/>
      <c r="L195" s="83"/>
      <c r="M195" s="83"/>
      <c r="N195" s="83"/>
      <c r="O195" s="83"/>
      <c r="P195" s="83"/>
      <c r="Q195" s="83"/>
      <c r="R195" s="83"/>
      <c r="S195" s="83"/>
      <c r="T195" s="83"/>
      <c r="U195" s="83"/>
      <c r="V195" s="83"/>
      <c r="W195" s="83"/>
      <c r="X195" s="83"/>
      <c r="Y195" s="83"/>
    </row>
    <row r="196" spans="6:25" ht="12">
      <c r="F196" s="83"/>
      <c r="G196" s="83"/>
      <c r="H196" s="83"/>
      <c r="I196" s="83"/>
      <c r="J196" s="83"/>
      <c r="K196" s="83"/>
      <c r="L196" s="83"/>
      <c r="M196" s="83"/>
      <c r="N196" s="83"/>
      <c r="O196" s="83"/>
      <c r="P196" s="83"/>
      <c r="Q196" s="83"/>
      <c r="R196" s="83"/>
      <c r="S196" s="83"/>
      <c r="T196" s="83"/>
      <c r="U196" s="83"/>
      <c r="V196" s="83"/>
      <c r="W196" s="83"/>
      <c r="X196" s="83"/>
      <c r="Y196" s="83"/>
    </row>
    <row r="197" spans="6:25" ht="12">
      <c r="F197" s="83"/>
      <c r="G197" s="83"/>
      <c r="H197" s="83"/>
      <c r="I197" s="83"/>
      <c r="J197" s="83"/>
      <c r="K197" s="83"/>
      <c r="L197" s="83"/>
      <c r="M197" s="83"/>
      <c r="N197" s="83"/>
      <c r="O197" s="83"/>
      <c r="P197" s="83"/>
      <c r="Q197" s="83"/>
      <c r="R197" s="83"/>
      <c r="S197" s="83"/>
      <c r="T197" s="83"/>
      <c r="U197" s="83"/>
      <c r="V197" s="83"/>
      <c r="W197" s="83"/>
      <c r="X197" s="83"/>
      <c r="Y197" s="83"/>
    </row>
    <row r="198" spans="6:25" ht="12">
      <c r="F198" s="83"/>
      <c r="G198" s="83"/>
      <c r="H198" s="83"/>
      <c r="I198" s="83"/>
      <c r="J198" s="83"/>
      <c r="K198" s="83"/>
      <c r="L198" s="83"/>
      <c r="M198" s="83"/>
      <c r="N198" s="83"/>
      <c r="O198" s="83"/>
      <c r="P198" s="83"/>
      <c r="Q198" s="83"/>
      <c r="R198" s="83"/>
      <c r="S198" s="83"/>
      <c r="T198" s="83"/>
      <c r="U198" s="83"/>
      <c r="V198" s="83"/>
      <c r="W198" s="83"/>
      <c r="X198" s="83"/>
      <c r="Y198" s="83"/>
    </row>
    <row r="199" spans="6:25" ht="12">
      <c r="F199" s="83"/>
      <c r="G199" s="83"/>
      <c r="H199" s="83"/>
      <c r="I199" s="83"/>
      <c r="J199" s="83"/>
      <c r="K199" s="83"/>
      <c r="L199" s="83"/>
      <c r="M199" s="83"/>
      <c r="N199" s="83"/>
      <c r="O199" s="83"/>
      <c r="P199" s="83"/>
      <c r="Q199" s="83"/>
      <c r="R199" s="83"/>
      <c r="S199" s="83"/>
      <c r="T199" s="83"/>
      <c r="U199" s="83"/>
      <c r="V199" s="83"/>
      <c r="W199" s="83"/>
      <c r="X199" s="83"/>
      <c r="Y199" s="83"/>
    </row>
    <row r="200" spans="6:25" ht="12">
      <c r="F200" s="83"/>
      <c r="G200" s="83"/>
      <c r="H200" s="83"/>
      <c r="I200" s="83"/>
      <c r="J200" s="83"/>
      <c r="K200" s="83"/>
      <c r="L200" s="83"/>
      <c r="M200" s="83"/>
      <c r="N200" s="83"/>
      <c r="O200" s="83"/>
      <c r="P200" s="83"/>
      <c r="Q200" s="83"/>
      <c r="R200" s="83"/>
      <c r="S200" s="83"/>
      <c r="T200" s="83"/>
      <c r="U200" s="83"/>
      <c r="V200" s="83"/>
      <c r="W200" s="83"/>
      <c r="X200" s="83"/>
      <c r="Y200" s="83"/>
    </row>
    <row r="201" spans="6:25" ht="12">
      <c r="F201" s="83"/>
      <c r="G201" s="83"/>
      <c r="H201" s="83"/>
      <c r="I201" s="83"/>
      <c r="J201" s="83"/>
      <c r="K201" s="83"/>
      <c r="L201" s="83"/>
      <c r="M201" s="83"/>
      <c r="N201" s="83"/>
      <c r="O201" s="83"/>
      <c r="P201" s="83"/>
      <c r="Q201" s="83"/>
      <c r="R201" s="83"/>
      <c r="S201" s="83"/>
      <c r="T201" s="83"/>
      <c r="U201" s="83"/>
      <c r="V201" s="83"/>
      <c r="W201" s="83"/>
      <c r="X201" s="83"/>
      <c r="Y201" s="83"/>
    </row>
    <row r="202" spans="6:25" ht="12">
      <c r="F202" s="83"/>
      <c r="G202" s="83"/>
      <c r="H202" s="83"/>
      <c r="I202" s="83"/>
      <c r="J202" s="83"/>
      <c r="K202" s="83"/>
      <c r="L202" s="83"/>
      <c r="M202" s="83"/>
      <c r="N202" s="83"/>
      <c r="O202" s="83"/>
      <c r="P202" s="83"/>
      <c r="Q202" s="83"/>
      <c r="R202" s="83"/>
      <c r="S202" s="83"/>
      <c r="T202" s="83"/>
      <c r="U202" s="83"/>
      <c r="V202" s="83"/>
      <c r="W202" s="83"/>
      <c r="X202" s="83"/>
      <c r="Y202" s="83"/>
    </row>
    <row r="203" spans="6:25" ht="12">
      <c r="F203" s="83"/>
      <c r="G203" s="83"/>
      <c r="H203" s="83"/>
      <c r="I203" s="83"/>
      <c r="J203" s="83"/>
      <c r="K203" s="83"/>
      <c r="L203" s="83"/>
      <c r="M203" s="83"/>
      <c r="N203" s="83"/>
      <c r="O203" s="83"/>
      <c r="P203" s="83"/>
      <c r="Q203" s="83"/>
      <c r="R203" s="83"/>
      <c r="S203" s="83"/>
      <c r="T203" s="83"/>
      <c r="U203" s="83"/>
      <c r="V203" s="83"/>
      <c r="W203" s="83"/>
      <c r="X203" s="83"/>
      <c r="Y203" s="83"/>
    </row>
    <row r="204" spans="6:25" ht="12">
      <c r="F204" s="83"/>
      <c r="G204" s="83"/>
      <c r="H204" s="83"/>
      <c r="I204" s="83"/>
      <c r="J204" s="83"/>
      <c r="K204" s="83"/>
      <c r="L204" s="83"/>
      <c r="M204" s="83"/>
      <c r="N204" s="83"/>
      <c r="O204" s="83"/>
      <c r="P204" s="83"/>
      <c r="Q204" s="83"/>
      <c r="R204" s="83"/>
      <c r="S204" s="83"/>
      <c r="T204" s="83"/>
      <c r="U204" s="83"/>
      <c r="V204" s="83"/>
      <c r="W204" s="83"/>
      <c r="X204" s="83"/>
      <c r="Y204" s="83"/>
    </row>
    <row r="205" spans="6:25" ht="12">
      <c r="F205" s="83"/>
      <c r="G205" s="83"/>
      <c r="H205" s="83"/>
      <c r="I205" s="83"/>
      <c r="J205" s="83"/>
      <c r="K205" s="83"/>
      <c r="L205" s="83"/>
      <c r="M205" s="83"/>
      <c r="N205" s="83"/>
      <c r="O205" s="83"/>
      <c r="P205" s="83"/>
      <c r="Q205" s="83"/>
      <c r="R205" s="83"/>
      <c r="S205" s="83"/>
      <c r="T205" s="83"/>
      <c r="U205" s="83"/>
      <c r="V205" s="83"/>
      <c r="W205" s="83"/>
      <c r="X205" s="83"/>
      <c r="Y205" s="83"/>
    </row>
    <row r="206" spans="6:25" ht="12">
      <c r="F206" s="83"/>
      <c r="G206" s="83"/>
      <c r="H206" s="83"/>
      <c r="I206" s="83"/>
      <c r="J206" s="83"/>
      <c r="K206" s="83"/>
      <c r="L206" s="83"/>
      <c r="M206" s="83"/>
      <c r="N206" s="83"/>
      <c r="O206" s="83"/>
      <c r="P206" s="83"/>
      <c r="Q206" s="83"/>
      <c r="R206" s="83"/>
      <c r="S206" s="83"/>
      <c r="T206" s="83"/>
      <c r="U206" s="83"/>
      <c r="V206" s="83"/>
      <c r="W206" s="83"/>
      <c r="X206" s="83"/>
      <c r="Y206" s="83"/>
    </row>
    <row r="207" spans="6:25" ht="12">
      <c r="F207" s="83"/>
      <c r="G207" s="83"/>
      <c r="H207" s="83"/>
      <c r="I207" s="83"/>
      <c r="J207" s="83"/>
      <c r="K207" s="83"/>
      <c r="L207" s="83"/>
      <c r="M207" s="83"/>
      <c r="N207" s="83"/>
      <c r="O207" s="83"/>
      <c r="P207" s="83"/>
      <c r="Q207" s="83"/>
      <c r="R207" s="83"/>
      <c r="S207" s="83"/>
      <c r="T207" s="83"/>
      <c r="U207" s="83"/>
      <c r="V207" s="83"/>
      <c r="W207" s="83"/>
      <c r="X207" s="83"/>
      <c r="Y207" s="83"/>
    </row>
    <row r="208" spans="6:25" ht="12">
      <c r="F208" s="83"/>
      <c r="G208" s="83"/>
      <c r="H208" s="83"/>
      <c r="I208" s="83"/>
      <c r="J208" s="83"/>
      <c r="K208" s="83"/>
      <c r="L208" s="83"/>
      <c r="M208" s="83"/>
      <c r="N208" s="83"/>
      <c r="O208" s="83"/>
      <c r="P208" s="83"/>
      <c r="Q208" s="83"/>
      <c r="R208" s="83"/>
      <c r="S208" s="83"/>
      <c r="T208" s="83"/>
      <c r="U208" s="83"/>
      <c r="V208" s="83"/>
      <c r="W208" s="83"/>
      <c r="X208" s="83"/>
      <c r="Y208" s="83"/>
    </row>
    <row r="209" spans="6:25" ht="12">
      <c r="F209" s="83"/>
      <c r="G209" s="83"/>
      <c r="H209" s="83"/>
      <c r="I209" s="83"/>
      <c r="J209" s="83"/>
      <c r="K209" s="83"/>
      <c r="L209" s="83"/>
      <c r="M209" s="83"/>
      <c r="N209" s="83"/>
      <c r="O209" s="83"/>
      <c r="P209" s="83"/>
      <c r="Q209" s="83"/>
      <c r="R209" s="83"/>
      <c r="S209" s="83"/>
      <c r="T209" s="83"/>
      <c r="U209" s="83"/>
      <c r="V209" s="83"/>
      <c r="W209" s="83"/>
      <c r="X209" s="83"/>
      <c r="Y209" s="83"/>
    </row>
    <row r="210" spans="6:25" ht="12">
      <c r="F210" s="83"/>
      <c r="G210" s="83"/>
      <c r="H210" s="83"/>
      <c r="I210" s="83"/>
      <c r="J210" s="83"/>
      <c r="K210" s="83"/>
      <c r="L210" s="83"/>
      <c r="M210" s="83"/>
      <c r="N210" s="83"/>
      <c r="O210" s="83"/>
      <c r="P210" s="83"/>
      <c r="Q210" s="83"/>
      <c r="R210" s="83"/>
      <c r="S210" s="83"/>
      <c r="T210" s="83"/>
      <c r="U210" s="83"/>
      <c r="V210" s="83"/>
      <c r="W210" s="83"/>
      <c r="X210" s="83"/>
      <c r="Y210" s="83"/>
    </row>
    <row r="211" spans="6:25" ht="12">
      <c r="F211" s="83"/>
      <c r="G211" s="83"/>
      <c r="H211" s="83"/>
      <c r="I211" s="83"/>
      <c r="J211" s="83"/>
      <c r="K211" s="83"/>
      <c r="L211" s="83"/>
      <c r="M211" s="83"/>
      <c r="N211" s="83"/>
      <c r="O211" s="83"/>
      <c r="P211" s="83"/>
      <c r="Q211" s="83"/>
      <c r="R211" s="83"/>
      <c r="S211" s="83"/>
      <c r="T211" s="83"/>
      <c r="U211" s="83"/>
      <c r="V211" s="83"/>
      <c r="W211" s="83"/>
      <c r="X211" s="83"/>
      <c r="Y211" s="83"/>
    </row>
    <row r="212" spans="6:25" ht="12">
      <c r="F212" s="83"/>
      <c r="G212" s="83"/>
      <c r="H212" s="83"/>
      <c r="I212" s="83"/>
      <c r="J212" s="83"/>
      <c r="K212" s="83"/>
      <c r="L212" s="83"/>
      <c r="M212" s="83"/>
      <c r="N212" s="83"/>
      <c r="O212" s="83"/>
      <c r="P212" s="83"/>
      <c r="Q212" s="83"/>
      <c r="R212" s="83"/>
      <c r="S212" s="83"/>
      <c r="T212" s="83"/>
      <c r="U212" s="83"/>
      <c r="V212" s="83"/>
      <c r="W212" s="83"/>
      <c r="X212" s="83"/>
      <c r="Y212" s="83"/>
    </row>
    <row r="213" spans="6:25" ht="12">
      <c r="F213" s="83"/>
      <c r="G213" s="83"/>
      <c r="H213" s="83"/>
      <c r="I213" s="83"/>
      <c r="J213" s="83"/>
      <c r="K213" s="83"/>
      <c r="L213" s="83"/>
      <c r="M213" s="83"/>
      <c r="N213" s="83"/>
      <c r="O213" s="83"/>
      <c r="P213" s="83"/>
      <c r="Q213" s="83"/>
      <c r="R213" s="83"/>
      <c r="S213" s="83"/>
      <c r="T213" s="83"/>
      <c r="U213" s="83"/>
      <c r="V213" s="83"/>
      <c r="W213" s="83"/>
      <c r="X213" s="83"/>
      <c r="Y213" s="83"/>
    </row>
    <row r="214" spans="6:25" ht="12">
      <c r="F214" s="83"/>
      <c r="G214" s="83"/>
      <c r="H214" s="83"/>
      <c r="I214" s="83"/>
      <c r="J214" s="83"/>
      <c r="K214" s="83"/>
      <c r="L214" s="83"/>
      <c r="M214" s="83"/>
      <c r="N214" s="83"/>
      <c r="O214" s="83"/>
      <c r="P214" s="83"/>
      <c r="Q214" s="83"/>
      <c r="R214" s="83"/>
      <c r="S214" s="83"/>
      <c r="T214" s="83"/>
      <c r="U214" s="83"/>
      <c r="V214" s="83"/>
      <c r="W214" s="83"/>
      <c r="X214" s="83"/>
      <c r="Y214" s="83"/>
    </row>
    <row r="215" spans="6:25" ht="12">
      <c r="F215" s="83"/>
      <c r="G215" s="83"/>
      <c r="H215" s="83"/>
      <c r="I215" s="83"/>
      <c r="J215" s="83"/>
      <c r="K215" s="83"/>
      <c r="L215" s="83"/>
      <c r="M215" s="83"/>
      <c r="N215" s="83"/>
      <c r="O215" s="83"/>
      <c r="P215" s="83"/>
      <c r="Q215" s="83"/>
      <c r="R215" s="83"/>
      <c r="S215" s="83"/>
      <c r="T215" s="83"/>
      <c r="U215" s="83"/>
      <c r="V215" s="83"/>
      <c r="W215" s="83"/>
      <c r="X215" s="83"/>
      <c r="Y215" s="83"/>
    </row>
    <row r="216" spans="6:25" ht="12">
      <c r="F216" s="83"/>
      <c r="G216" s="83"/>
      <c r="H216" s="83"/>
      <c r="I216" s="83"/>
      <c r="J216" s="83"/>
      <c r="K216" s="83"/>
      <c r="L216" s="83"/>
      <c r="M216" s="83"/>
      <c r="N216" s="83"/>
      <c r="O216" s="83"/>
      <c r="P216" s="83"/>
      <c r="Q216" s="83"/>
      <c r="R216" s="83"/>
      <c r="S216" s="83"/>
      <c r="T216" s="83"/>
      <c r="U216" s="83"/>
      <c r="V216" s="83"/>
      <c r="W216" s="83"/>
      <c r="X216" s="83"/>
      <c r="Y216" s="83"/>
    </row>
    <row r="217" spans="6:25" ht="12">
      <c r="F217" s="83"/>
      <c r="G217" s="83"/>
      <c r="H217" s="83"/>
      <c r="I217" s="83"/>
      <c r="J217" s="83"/>
      <c r="K217" s="83"/>
      <c r="L217" s="83"/>
      <c r="M217" s="83"/>
      <c r="N217" s="83"/>
      <c r="O217" s="83"/>
      <c r="P217" s="83"/>
      <c r="Q217" s="83"/>
      <c r="R217" s="83"/>
      <c r="S217" s="83"/>
      <c r="T217" s="83"/>
      <c r="U217" s="83"/>
      <c r="V217" s="83"/>
      <c r="W217" s="83"/>
      <c r="X217" s="83"/>
      <c r="Y217" s="83"/>
    </row>
    <row r="218" spans="6:25" ht="12">
      <c r="F218" s="83"/>
      <c r="G218" s="83"/>
      <c r="H218" s="83"/>
      <c r="I218" s="83"/>
      <c r="J218" s="83"/>
      <c r="K218" s="83"/>
      <c r="L218" s="83"/>
      <c r="M218" s="83"/>
      <c r="N218" s="83"/>
      <c r="O218" s="83"/>
      <c r="P218" s="83"/>
      <c r="Q218" s="83"/>
      <c r="R218" s="83"/>
      <c r="S218" s="83"/>
      <c r="T218" s="83"/>
      <c r="U218" s="83"/>
      <c r="V218" s="83"/>
      <c r="W218" s="83"/>
      <c r="X218" s="83"/>
      <c r="Y218" s="83"/>
    </row>
    <row r="219" spans="6:25" ht="12">
      <c r="F219" s="83"/>
      <c r="G219" s="83"/>
      <c r="H219" s="83"/>
      <c r="I219" s="83"/>
      <c r="J219" s="83"/>
      <c r="K219" s="83"/>
      <c r="L219" s="83"/>
      <c r="M219" s="83"/>
      <c r="N219" s="83"/>
      <c r="O219" s="83"/>
      <c r="P219" s="83"/>
      <c r="Q219" s="83"/>
      <c r="R219" s="83"/>
      <c r="S219" s="83"/>
      <c r="T219" s="83"/>
      <c r="U219" s="83"/>
      <c r="V219" s="83"/>
      <c r="W219" s="83"/>
      <c r="X219" s="83"/>
      <c r="Y219" s="83"/>
    </row>
    <row r="220" spans="6:25" ht="12">
      <c r="F220" s="83"/>
      <c r="G220" s="83"/>
      <c r="H220" s="83"/>
      <c r="I220" s="83"/>
      <c r="J220" s="83"/>
      <c r="K220" s="83"/>
      <c r="L220" s="83"/>
      <c r="M220" s="83"/>
      <c r="N220" s="83"/>
      <c r="O220" s="83"/>
      <c r="P220" s="83"/>
      <c r="Q220" s="83"/>
      <c r="R220" s="83"/>
      <c r="S220" s="83"/>
      <c r="T220" s="83"/>
      <c r="U220" s="83"/>
      <c r="V220" s="83"/>
      <c r="W220" s="83"/>
      <c r="X220" s="83"/>
      <c r="Y220" s="83"/>
    </row>
    <row r="221" spans="6:25" ht="12">
      <c r="F221" s="83"/>
      <c r="G221" s="83"/>
      <c r="H221" s="83"/>
      <c r="I221" s="83"/>
      <c r="J221" s="83"/>
      <c r="K221" s="83"/>
      <c r="L221" s="83"/>
      <c r="M221" s="83"/>
      <c r="N221" s="83"/>
      <c r="O221" s="83"/>
      <c r="P221" s="83"/>
      <c r="Q221" s="83"/>
      <c r="R221" s="83"/>
      <c r="S221" s="83"/>
      <c r="T221" s="83"/>
      <c r="U221" s="83"/>
      <c r="V221" s="83"/>
      <c r="W221" s="83"/>
      <c r="X221" s="83"/>
      <c r="Y221" s="83"/>
    </row>
    <row r="222" spans="6:25" ht="12">
      <c r="F222" s="83"/>
      <c r="G222" s="83"/>
      <c r="H222" s="83"/>
      <c r="I222" s="83"/>
      <c r="J222" s="83"/>
      <c r="K222" s="83"/>
      <c r="L222" s="83"/>
      <c r="M222" s="83"/>
      <c r="N222" s="83"/>
      <c r="O222" s="83"/>
      <c r="P222" s="83"/>
      <c r="Q222" s="83"/>
      <c r="R222" s="83"/>
      <c r="S222" s="83"/>
      <c r="T222" s="83"/>
      <c r="U222" s="83"/>
      <c r="V222" s="83"/>
      <c r="W222" s="83"/>
      <c r="X222" s="83"/>
      <c r="Y222" s="83"/>
    </row>
    <row r="223" spans="6:25" ht="12">
      <c r="F223" s="83"/>
      <c r="G223" s="83"/>
      <c r="H223" s="83"/>
      <c r="I223" s="83"/>
      <c r="J223" s="83"/>
      <c r="K223" s="83"/>
      <c r="L223" s="83"/>
      <c r="M223" s="83"/>
      <c r="N223" s="83"/>
      <c r="O223" s="83"/>
      <c r="P223" s="83"/>
      <c r="Q223" s="83"/>
      <c r="R223" s="83"/>
      <c r="S223" s="83"/>
      <c r="T223" s="83"/>
      <c r="U223" s="83"/>
      <c r="V223" s="83"/>
      <c r="W223" s="83"/>
      <c r="X223" s="83"/>
      <c r="Y223" s="83"/>
    </row>
    <row r="224" spans="6:25" ht="12">
      <c r="F224" s="83"/>
      <c r="G224" s="83"/>
      <c r="H224" s="83"/>
      <c r="I224" s="83"/>
      <c r="J224" s="83"/>
      <c r="K224" s="83"/>
      <c r="L224" s="83"/>
      <c r="M224" s="83"/>
      <c r="N224" s="83"/>
      <c r="O224" s="83"/>
      <c r="P224" s="83"/>
      <c r="Q224" s="83"/>
      <c r="R224" s="83"/>
      <c r="S224" s="83"/>
      <c r="T224" s="83"/>
      <c r="U224" s="83"/>
      <c r="V224" s="83"/>
      <c r="W224" s="83"/>
      <c r="X224" s="83"/>
      <c r="Y224" s="83"/>
    </row>
    <row r="225" spans="6:25" ht="12">
      <c r="F225" s="83"/>
      <c r="G225" s="83"/>
      <c r="H225" s="83"/>
      <c r="I225" s="83"/>
      <c r="J225" s="83"/>
      <c r="K225" s="83"/>
      <c r="L225" s="83"/>
      <c r="M225" s="83"/>
      <c r="N225" s="83"/>
      <c r="O225" s="83"/>
      <c r="P225" s="83"/>
      <c r="Q225" s="83"/>
      <c r="R225" s="83"/>
      <c r="S225" s="83"/>
      <c r="T225" s="83"/>
      <c r="U225" s="83"/>
      <c r="V225" s="83"/>
      <c r="W225" s="83"/>
      <c r="X225" s="83"/>
      <c r="Y225" s="83"/>
    </row>
    <row r="226" spans="6:25" ht="12">
      <c r="F226" s="83"/>
      <c r="G226" s="83"/>
      <c r="H226" s="83"/>
      <c r="I226" s="83"/>
      <c r="J226" s="83"/>
      <c r="K226" s="83"/>
      <c r="L226" s="83"/>
      <c r="M226" s="83"/>
      <c r="N226" s="83"/>
      <c r="O226" s="83"/>
      <c r="P226" s="83"/>
      <c r="Q226" s="83"/>
      <c r="R226" s="83"/>
      <c r="S226" s="83"/>
      <c r="T226" s="83"/>
      <c r="U226" s="83"/>
      <c r="V226" s="83"/>
      <c r="W226" s="83"/>
      <c r="X226" s="83"/>
      <c r="Y226" s="83"/>
    </row>
    <row r="227" spans="6:25" ht="12">
      <c r="F227" s="83"/>
      <c r="G227" s="83"/>
      <c r="H227" s="83"/>
      <c r="I227" s="83"/>
      <c r="J227" s="83"/>
      <c r="K227" s="83"/>
      <c r="L227" s="83"/>
      <c r="M227" s="83"/>
      <c r="N227" s="83"/>
      <c r="O227" s="83"/>
      <c r="P227" s="83"/>
      <c r="Q227" s="83"/>
      <c r="R227" s="83"/>
      <c r="S227" s="83"/>
      <c r="T227" s="83"/>
      <c r="U227" s="83"/>
      <c r="V227" s="83"/>
      <c r="W227" s="83"/>
      <c r="X227" s="83"/>
      <c r="Y227" s="83"/>
    </row>
    <row r="228" spans="6:25" ht="12">
      <c r="F228" s="83"/>
      <c r="G228" s="83"/>
      <c r="H228" s="83"/>
      <c r="I228" s="83"/>
      <c r="J228" s="83"/>
      <c r="K228" s="83"/>
      <c r="L228" s="83"/>
      <c r="M228" s="83"/>
      <c r="N228" s="83"/>
      <c r="O228" s="83"/>
      <c r="P228" s="83"/>
      <c r="Q228" s="83"/>
      <c r="R228" s="83"/>
      <c r="S228" s="83"/>
      <c r="T228" s="83"/>
      <c r="U228" s="83"/>
      <c r="V228" s="83"/>
      <c r="W228" s="83"/>
      <c r="X228" s="83"/>
      <c r="Y228" s="83"/>
    </row>
    <row r="229" spans="6:25" ht="12">
      <c r="F229" s="83"/>
      <c r="G229" s="83"/>
      <c r="H229" s="83"/>
      <c r="I229" s="83"/>
      <c r="J229" s="83"/>
      <c r="K229" s="83"/>
      <c r="L229" s="83"/>
      <c r="M229" s="83"/>
      <c r="N229" s="83"/>
      <c r="O229" s="83"/>
      <c r="P229" s="83"/>
      <c r="Q229" s="83"/>
      <c r="R229" s="83"/>
      <c r="S229" s="83"/>
      <c r="T229" s="83"/>
      <c r="U229" s="83"/>
      <c r="V229" s="83"/>
      <c r="W229" s="83"/>
      <c r="X229" s="83"/>
      <c r="Y229" s="83"/>
    </row>
    <row r="230" spans="6:25" ht="12">
      <c r="F230" s="83"/>
      <c r="G230" s="83"/>
      <c r="H230" s="83"/>
      <c r="I230" s="83"/>
      <c r="J230" s="83"/>
      <c r="K230" s="83"/>
      <c r="L230" s="83"/>
      <c r="M230" s="83"/>
      <c r="N230" s="83"/>
      <c r="O230" s="83"/>
      <c r="P230" s="83"/>
      <c r="Q230" s="83"/>
      <c r="R230" s="83"/>
      <c r="S230" s="83"/>
      <c r="T230" s="83"/>
      <c r="U230" s="83"/>
      <c r="V230" s="83"/>
      <c r="W230" s="83"/>
      <c r="X230" s="83"/>
      <c r="Y230" s="83"/>
    </row>
    <row r="231" spans="6:25" ht="12">
      <c r="F231" s="83"/>
      <c r="G231" s="83"/>
      <c r="H231" s="83"/>
      <c r="I231" s="83"/>
      <c r="J231" s="83"/>
      <c r="K231" s="83"/>
      <c r="L231" s="83"/>
      <c r="M231" s="83"/>
      <c r="N231" s="83"/>
      <c r="O231" s="83"/>
      <c r="P231" s="83"/>
      <c r="Q231" s="83"/>
      <c r="R231" s="83"/>
      <c r="S231" s="83"/>
      <c r="T231" s="83"/>
      <c r="U231" s="83"/>
      <c r="V231" s="83"/>
      <c r="W231" s="83"/>
      <c r="X231" s="83"/>
      <c r="Y231" s="83"/>
    </row>
    <row r="232" spans="6:25" ht="12">
      <c r="F232" s="83"/>
      <c r="G232" s="83"/>
      <c r="H232" s="83"/>
      <c r="I232" s="83"/>
      <c r="J232" s="83"/>
      <c r="K232" s="83"/>
      <c r="L232" s="83"/>
      <c r="M232" s="83"/>
      <c r="N232" s="83"/>
      <c r="O232" s="83"/>
      <c r="P232" s="83"/>
      <c r="Q232" s="83"/>
      <c r="R232" s="83"/>
      <c r="S232" s="83"/>
      <c r="T232" s="83"/>
      <c r="U232" s="83"/>
      <c r="V232" s="83"/>
      <c r="W232" s="83"/>
      <c r="X232" s="83"/>
      <c r="Y232" s="83"/>
    </row>
    <row r="233" spans="6:25" ht="12">
      <c r="F233" s="83"/>
      <c r="G233" s="83"/>
      <c r="H233" s="83"/>
      <c r="I233" s="83"/>
      <c r="J233" s="83"/>
      <c r="K233" s="83"/>
      <c r="L233" s="83"/>
      <c r="M233" s="83"/>
      <c r="N233" s="83"/>
      <c r="O233" s="83"/>
      <c r="P233" s="83"/>
      <c r="Q233" s="83"/>
      <c r="R233" s="83"/>
      <c r="S233" s="83"/>
      <c r="T233" s="83"/>
      <c r="U233" s="83"/>
      <c r="V233" s="83"/>
      <c r="W233" s="83"/>
      <c r="X233" s="83"/>
      <c r="Y233" s="83"/>
    </row>
    <row r="234" spans="6:25" ht="12">
      <c r="F234" s="83"/>
      <c r="G234" s="83"/>
      <c r="H234" s="83"/>
      <c r="I234" s="83"/>
      <c r="J234" s="83"/>
      <c r="K234" s="83"/>
      <c r="L234" s="83"/>
      <c r="M234" s="83"/>
      <c r="N234" s="83"/>
      <c r="O234" s="83"/>
      <c r="P234" s="83"/>
      <c r="Q234" s="83"/>
      <c r="R234" s="83"/>
      <c r="S234" s="83"/>
      <c r="T234" s="83"/>
      <c r="U234" s="83"/>
      <c r="V234" s="83"/>
      <c r="W234" s="83"/>
      <c r="X234" s="83"/>
      <c r="Y234" s="83"/>
    </row>
    <row r="235" spans="6:25" ht="12">
      <c r="F235" s="83"/>
      <c r="G235" s="83"/>
      <c r="H235" s="83"/>
      <c r="I235" s="83"/>
      <c r="J235" s="83"/>
      <c r="K235" s="83"/>
      <c r="L235" s="83"/>
      <c r="M235" s="83"/>
      <c r="N235" s="83"/>
      <c r="O235" s="83"/>
      <c r="P235" s="83"/>
      <c r="Q235" s="83"/>
      <c r="R235" s="83"/>
      <c r="S235" s="83"/>
      <c r="T235" s="83"/>
      <c r="U235" s="83"/>
      <c r="V235" s="83"/>
      <c r="W235" s="83"/>
      <c r="X235" s="83"/>
      <c r="Y235" s="83"/>
    </row>
    <row r="236" spans="6:25" ht="12">
      <c r="F236" s="83"/>
      <c r="G236" s="83"/>
      <c r="H236" s="83"/>
      <c r="I236" s="83"/>
      <c r="J236" s="83"/>
      <c r="K236" s="83"/>
      <c r="L236" s="83"/>
      <c r="M236" s="83"/>
      <c r="N236" s="83"/>
      <c r="O236" s="83"/>
      <c r="P236" s="83"/>
      <c r="Q236" s="83"/>
      <c r="R236" s="83"/>
      <c r="S236" s="83"/>
      <c r="T236" s="83"/>
      <c r="U236" s="83"/>
      <c r="V236" s="83"/>
      <c r="W236" s="83"/>
      <c r="X236" s="83"/>
      <c r="Y236" s="83"/>
    </row>
    <row r="237" spans="6:25" ht="12">
      <c r="F237" s="83"/>
      <c r="G237" s="83"/>
      <c r="H237" s="83"/>
      <c r="I237" s="83"/>
      <c r="J237" s="83"/>
      <c r="K237" s="83"/>
      <c r="L237" s="83"/>
      <c r="M237" s="83"/>
      <c r="N237" s="83"/>
      <c r="O237" s="83"/>
      <c r="P237" s="83"/>
      <c r="Q237" s="83"/>
      <c r="R237" s="83"/>
      <c r="S237" s="83"/>
      <c r="T237" s="83"/>
      <c r="U237" s="83"/>
      <c r="V237" s="83"/>
      <c r="W237" s="83"/>
      <c r="X237" s="83"/>
      <c r="Y237" s="83"/>
    </row>
    <row r="238" spans="6:25" ht="12">
      <c r="F238" s="83"/>
      <c r="G238" s="83"/>
      <c r="H238" s="83"/>
      <c r="I238" s="83"/>
      <c r="J238" s="83"/>
      <c r="K238" s="83"/>
      <c r="L238" s="83"/>
      <c r="M238" s="83"/>
      <c r="N238" s="83"/>
      <c r="O238" s="83"/>
      <c r="P238" s="83"/>
      <c r="Q238" s="83"/>
      <c r="R238" s="83"/>
      <c r="S238" s="83"/>
      <c r="T238" s="83"/>
      <c r="U238" s="83"/>
      <c r="V238" s="83"/>
      <c r="W238" s="83"/>
      <c r="X238" s="83"/>
      <c r="Y238" s="83"/>
    </row>
    <row r="239" spans="6:25" ht="12">
      <c r="F239" s="83"/>
      <c r="G239" s="83"/>
      <c r="H239" s="83"/>
      <c r="I239" s="83"/>
      <c r="J239" s="83"/>
      <c r="K239" s="83"/>
      <c r="L239" s="83"/>
      <c r="M239" s="83"/>
      <c r="N239" s="83"/>
      <c r="O239" s="83"/>
      <c r="P239" s="83"/>
      <c r="Q239" s="83"/>
      <c r="R239" s="83"/>
      <c r="S239" s="83"/>
      <c r="T239" s="83"/>
      <c r="U239" s="83"/>
      <c r="V239" s="83"/>
      <c r="W239" s="83"/>
      <c r="X239" s="83"/>
      <c r="Y239" s="83"/>
    </row>
    <row r="240" spans="6:25" ht="12">
      <c r="F240" s="83"/>
      <c r="G240" s="83"/>
      <c r="H240" s="83"/>
      <c r="I240" s="83"/>
      <c r="J240" s="83"/>
      <c r="K240" s="83"/>
      <c r="L240" s="83"/>
      <c r="M240" s="83"/>
      <c r="N240" s="83"/>
      <c r="O240" s="83"/>
      <c r="P240" s="83"/>
      <c r="Q240" s="83"/>
      <c r="R240" s="83"/>
      <c r="S240" s="83"/>
      <c r="T240" s="83"/>
      <c r="U240" s="83"/>
      <c r="V240" s="83"/>
      <c r="W240" s="83"/>
      <c r="X240" s="83"/>
      <c r="Y240" s="83"/>
    </row>
    <row r="241" spans="6:25" ht="12">
      <c r="F241" s="83"/>
      <c r="G241" s="83"/>
      <c r="H241" s="83"/>
      <c r="I241" s="83"/>
      <c r="J241" s="83"/>
      <c r="K241" s="83"/>
      <c r="L241" s="83"/>
      <c r="M241" s="83"/>
      <c r="N241" s="83"/>
      <c r="O241" s="83"/>
      <c r="P241" s="83"/>
      <c r="Q241" s="83"/>
      <c r="R241" s="83"/>
      <c r="S241" s="83"/>
      <c r="T241" s="83"/>
      <c r="U241" s="83"/>
      <c r="V241" s="83"/>
      <c r="W241" s="83"/>
      <c r="X241" s="83"/>
      <c r="Y241" s="83"/>
    </row>
    <row r="242" spans="6:25" ht="12">
      <c r="F242" s="83"/>
      <c r="G242" s="83"/>
      <c r="H242" s="83"/>
      <c r="I242" s="83"/>
      <c r="J242" s="83"/>
      <c r="K242" s="83"/>
      <c r="L242" s="83"/>
      <c r="M242" s="83"/>
      <c r="N242" s="83"/>
      <c r="O242" s="83"/>
      <c r="P242" s="83"/>
      <c r="Q242" s="83"/>
      <c r="R242" s="83"/>
      <c r="S242" s="83"/>
      <c r="T242" s="83"/>
      <c r="U242" s="83"/>
      <c r="V242" s="83"/>
      <c r="W242" s="83"/>
      <c r="X242" s="83"/>
      <c r="Y242" s="83"/>
    </row>
    <row r="243" spans="6:25" ht="12">
      <c r="F243" s="83"/>
      <c r="G243" s="83"/>
      <c r="H243" s="83"/>
      <c r="I243" s="83"/>
      <c r="J243" s="83"/>
      <c r="K243" s="83"/>
      <c r="L243" s="83"/>
      <c r="M243" s="83"/>
      <c r="N243" s="83"/>
      <c r="O243" s="83"/>
      <c r="P243" s="83"/>
      <c r="Q243" s="83"/>
      <c r="R243" s="83"/>
      <c r="S243" s="83"/>
      <c r="T243" s="83"/>
      <c r="U243" s="83"/>
      <c r="V243" s="83"/>
      <c r="W243" s="83"/>
      <c r="X243" s="83"/>
      <c r="Y243" s="83"/>
    </row>
    <row r="244" spans="6:25" ht="12">
      <c r="F244" s="83"/>
      <c r="G244" s="83"/>
      <c r="H244" s="83"/>
      <c r="I244" s="83"/>
      <c r="J244" s="83"/>
      <c r="K244" s="83"/>
      <c r="L244" s="83"/>
      <c r="M244" s="83"/>
      <c r="N244" s="83"/>
      <c r="O244" s="83"/>
      <c r="P244" s="83"/>
      <c r="Q244" s="83"/>
      <c r="R244" s="83"/>
      <c r="S244" s="83"/>
      <c r="T244" s="83"/>
      <c r="U244" s="83"/>
      <c r="V244" s="83"/>
      <c r="W244" s="83"/>
      <c r="X244" s="83"/>
      <c r="Y244" s="83"/>
    </row>
    <row r="245" spans="6:25" ht="12">
      <c r="F245" s="83"/>
      <c r="G245" s="83"/>
      <c r="H245" s="83"/>
      <c r="I245" s="83"/>
      <c r="J245" s="83"/>
      <c r="K245" s="83"/>
      <c r="L245" s="83"/>
      <c r="M245" s="83"/>
      <c r="N245" s="83"/>
      <c r="O245" s="83"/>
      <c r="P245" s="83"/>
      <c r="Q245" s="83"/>
      <c r="R245" s="83"/>
      <c r="S245" s="83"/>
      <c r="T245" s="83"/>
      <c r="U245" s="83"/>
      <c r="V245" s="83"/>
      <c r="W245" s="83"/>
      <c r="X245" s="83"/>
      <c r="Y245" s="83"/>
    </row>
    <row r="246" spans="6:25" ht="12">
      <c r="F246" s="83"/>
      <c r="G246" s="83"/>
      <c r="H246" s="83"/>
      <c r="I246" s="83"/>
      <c r="J246" s="83"/>
      <c r="K246" s="83"/>
      <c r="L246" s="83"/>
      <c r="M246" s="83"/>
      <c r="N246" s="83"/>
      <c r="O246" s="83"/>
      <c r="P246" s="83"/>
      <c r="Q246" s="83"/>
      <c r="R246" s="83"/>
      <c r="S246" s="83"/>
      <c r="T246" s="83"/>
      <c r="U246" s="83"/>
      <c r="V246" s="83"/>
      <c r="W246" s="83"/>
      <c r="X246" s="83"/>
      <c r="Y246" s="83"/>
    </row>
    <row r="247" spans="6:25" ht="12">
      <c r="F247" s="83"/>
      <c r="G247" s="83"/>
      <c r="H247" s="83"/>
      <c r="I247" s="83"/>
      <c r="J247" s="83"/>
      <c r="K247" s="83"/>
      <c r="L247" s="83"/>
      <c r="M247" s="83"/>
      <c r="N247" s="83"/>
      <c r="O247" s="83"/>
      <c r="P247" s="83"/>
      <c r="Q247" s="83"/>
      <c r="R247" s="83"/>
      <c r="S247" s="83"/>
      <c r="T247" s="83"/>
      <c r="U247" s="83"/>
      <c r="V247" s="83"/>
      <c r="W247" s="83"/>
      <c r="X247" s="83"/>
      <c r="Y247" s="83"/>
    </row>
    <row r="248" spans="6:25" ht="12">
      <c r="F248" s="83"/>
      <c r="G248" s="83"/>
      <c r="H248" s="83"/>
      <c r="I248" s="83"/>
      <c r="J248" s="83"/>
      <c r="K248" s="83"/>
      <c r="L248" s="83"/>
      <c r="M248" s="83"/>
      <c r="N248" s="83"/>
      <c r="O248" s="83"/>
      <c r="P248" s="83"/>
      <c r="Q248" s="83"/>
      <c r="R248" s="83"/>
      <c r="S248" s="83"/>
      <c r="T248" s="83"/>
      <c r="U248" s="83"/>
      <c r="V248" s="83"/>
      <c r="W248" s="83"/>
      <c r="X248" s="83"/>
      <c r="Y248" s="83"/>
    </row>
    <row r="249" spans="6:25" ht="12">
      <c r="F249" s="83"/>
      <c r="G249" s="83"/>
      <c r="H249" s="83"/>
      <c r="I249" s="83"/>
      <c r="J249" s="83"/>
      <c r="K249" s="83"/>
      <c r="L249" s="83"/>
      <c r="M249" s="83"/>
      <c r="N249" s="83"/>
      <c r="O249" s="83"/>
      <c r="P249" s="83"/>
      <c r="Q249" s="83"/>
      <c r="R249" s="83"/>
      <c r="S249" s="83"/>
      <c r="T249" s="83"/>
      <c r="U249" s="83"/>
      <c r="V249" s="83"/>
      <c r="W249" s="83"/>
      <c r="X249" s="83"/>
      <c r="Y249" s="83"/>
    </row>
    <row r="250" spans="6:25" ht="12">
      <c r="F250" s="83"/>
      <c r="G250" s="83"/>
      <c r="H250" s="83"/>
      <c r="I250" s="83"/>
      <c r="J250" s="83"/>
      <c r="K250" s="83"/>
      <c r="L250" s="83"/>
      <c r="M250" s="83"/>
      <c r="N250" s="83"/>
      <c r="O250" s="83"/>
      <c r="P250" s="83"/>
      <c r="Q250" s="83"/>
      <c r="R250" s="83"/>
      <c r="S250" s="83"/>
      <c r="T250" s="83"/>
      <c r="U250" s="83"/>
      <c r="V250" s="83"/>
      <c r="W250" s="83"/>
      <c r="X250" s="83"/>
      <c r="Y250" s="83"/>
    </row>
    <row r="251" spans="6:25" ht="12">
      <c r="F251" s="83"/>
      <c r="G251" s="83"/>
      <c r="H251" s="83"/>
      <c r="I251" s="83"/>
      <c r="J251" s="83"/>
      <c r="K251" s="83"/>
      <c r="L251" s="83"/>
      <c r="M251" s="83"/>
      <c r="N251" s="83"/>
      <c r="O251" s="83"/>
      <c r="P251" s="83"/>
      <c r="Q251" s="83"/>
      <c r="R251" s="83"/>
      <c r="S251" s="83"/>
      <c r="T251" s="83"/>
      <c r="U251" s="83"/>
      <c r="V251" s="83"/>
      <c r="W251" s="83"/>
      <c r="X251" s="83"/>
      <c r="Y251" s="83"/>
    </row>
    <row r="252" spans="6:25" ht="12">
      <c r="F252" s="83"/>
      <c r="G252" s="83"/>
      <c r="H252" s="83"/>
      <c r="I252" s="83"/>
      <c r="J252" s="83"/>
      <c r="K252" s="83"/>
      <c r="L252" s="83"/>
      <c r="M252" s="83"/>
      <c r="N252" s="83"/>
      <c r="O252" s="83"/>
      <c r="P252" s="83"/>
      <c r="Q252" s="83"/>
      <c r="R252" s="83"/>
      <c r="S252" s="83"/>
      <c r="T252" s="83"/>
      <c r="U252" s="83"/>
      <c r="V252" s="83"/>
      <c r="W252" s="83"/>
      <c r="X252" s="83"/>
      <c r="Y252" s="83"/>
    </row>
    <row r="253" spans="6:25" ht="12">
      <c r="F253" s="83"/>
      <c r="G253" s="83"/>
      <c r="H253" s="83"/>
      <c r="I253" s="83"/>
      <c r="J253" s="83"/>
      <c r="K253" s="83"/>
      <c r="L253" s="83"/>
      <c r="M253" s="83"/>
      <c r="N253" s="83"/>
      <c r="O253" s="83"/>
      <c r="P253" s="83"/>
      <c r="Q253" s="83"/>
      <c r="R253" s="83"/>
      <c r="S253" s="83"/>
      <c r="T253" s="83"/>
      <c r="U253" s="83"/>
      <c r="V253" s="83"/>
      <c r="W253" s="83"/>
      <c r="X253" s="83"/>
      <c r="Y253" s="83"/>
    </row>
    <row r="254" spans="6:25" ht="12">
      <c r="F254" s="83"/>
      <c r="G254" s="83"/>
      <c r="H254" s="83"/>
      <c r="I254" s="83"/>
      <c r="J254" s="83"/>
      <c r="K254" s="83"/>
      <c r="L254" s="83"/>
      <c r="M254" s="83"/>
      <c r="N254" s="83"/>
      <c r="O254" s="83"/>
      <c r="P254" s="83"/>
      <c r="Q254" s="83"/>
      <c r="R254" s="83"/>
      <c r="S254" s="83"/>
      <c r="T254" s="83"/>
      <c r="U254" s="83"/>
      <c r="V254" s="83"/>
      <c r="W254" s="83"/>
      <c r="X254" s="83"/>
      <c r="Y254" s="83"/>
    </row>
    <row r="255" spans="6:25" ht="12">
      <c r="F255" s="83"/>
      <c r="G255" s="83"/>
      <c r="H255" s="83"/>
      <c r="I255" s="83"/>
      <c r="J255" s="83"/>
      <c r="K255" s="83"/>
      <c r="L255" s="83"/>
      <c r="M255" s="83"/>
      <c r="N255" s="83"/>
      <c r="O255" s="83"/>
      <c r="P255" s="83"/>
      <c r="Q255" s="83"/>
      <c r="R255" s="83"/>
      <c r="S255" s="83"/>
      <c r="T255" s="83"/>
      <c r="U255" s="83"/>
      <c r="V255" s="83"/>
      <c r="W255" s="83"/>
      <c r="X255" s="83"/>
      <c r="Y255" s="83"/>
    </row>
    <row r="256" spans="6:25" ht="12">
      <c r="F256" s="83"/>
      <c r="G256" s="83"/>
      <c r="H256" s="83"/>
      <c r="I256" s="83"/>
      <c r="J256" s="83"/>
      <c r="K256" s="83"/>
      <c r="L256" s="83"/>
      <c r="M256" s="83"/>
      <c r="N256" s="83"/>
      <c r="O256" s="83"/>
      <c r="P256" s="83"/>
      <c r="Q256" s="83"/>
      <c r="R256" s="83"/>
      <c r="S256" s="83"/>
      <c r="T256" s="83"/>
      <c r="U256" s="83"/>
      <c r="V256" s="83"/>
      <c r="W256" s="83"/>
      <c r="X256" s="83"/>
      <c r="Y256" s="83"/>
    </row>
    <row r="257" spans="6:25" ht="12">
      <c r="F257" s="83"/>
      <c r="G257" s="83"/>
      <c r="H257" s="83"/>
      <c r="I257" s="83"/>
      <c r="J257" s="83"/>
      <c r="K257" s="83"/>
      <c r="L257" s="83"/>
      <c r="M257" s="83"/>
      <c r="N257" s="83"/>
      <c r="O257" s="83"/>
      <c r="P257" s="83"/>
      <c r="Q257" s="83"/>
      <c r="R257" s="83"/>
      <c r="S257" s="83"/>
      <c r="T257" s="83"/>
      <c r="U257" s="83"/>
      <c r="V257" s="83"/>
      <c r="W257" s="83"/>
      <c r="X257" s="83"/>
      <c r="Y257" s="83"/>
    </row>
    <row r="258" spans="6:25" ht="12">
      <c r="F258" s="83"/>
      <c r="G258" s="83"/>
      <c r="H258" s="83"/>
      <c r="I258" s="83"/>
      <c r="J258" s="83"/>
      <c r="K258" s="83"/>
      <c r="L258" s="83"/>
      <c r="M258" s="83"/>
      <c r="N258" s="83"/>
      <c r="O258" s="83"/>
      <c r="P258" s="83"/>
      <c r="Q258" s="83"/>
      <c r="R258" s="83"/>
      <c r="S258" s="83"/>
      <c r="T258" s="83"/>
      <c r="U258" s="83"/>
      <c r="V258" s="83"/>
      <c r="W258" s="83"/>
      <c r="X258" s="83"/>
      <c r="Y258" s="83"/>
    </row>
    <row r="259" spans="6:25" ht="12">
      <c r="F259" s="83"/>
      <c r="G259" s="83"/>
      <c r="H259" s="83"/>
      <c r="I259" s="83"/>
      <c r="J259" s="83"/>
      <c r="K259" s="83"/>
      <c r="L259" s="83"/>
      <c r="M259" s="83"/>
      <c r="N259" s="83"/>
      <c r="O259" s="83"/>
      <c r="P259" s="83"/>
      <c r="Q259" s="83"/>
      <c r="R259" s="83"/>
      <c r="S259" s="83"/>
      <c r="T259" s="83"/>
      <c r="U259" s="83"/>
      <c r="V259" s="83"/>
      <c r="W259" s="83"/>
      <c r="X259" s="83"/>
      <c r="Y259" s="83"/>
    </row>
    <row r="260" spans="6:25" ht="12">
      <c r="F260" s="83"/>
      <c r="G260" s="83"/>
      <c r="H260" s="83"/>
      <c r="I260" s="83"/>
      <c r="J260" s="83"/>
      <c r="K260" s="83"/>
      <c r="L260" s="83"/>
      <c r="M260" s="83"/>
      <c r="N260" s="83"/>
      <c r="O260" s="83"/>
      <c r="P260" s="83"/>
      <c r="Q260" s="83"/>
      <c r="R260" s="83"/>
      <c r="S260" s="83"/>
      <c r="T260" s="83"/>
      <c r="U260" s="83"/>
      <c r="V260" s="83"/>
      <c r="W260" s="83"/>
      <c r="X260" s="83"/>
      <c r="Y260" s="83"/>
    </row>
    <row r="261" spans="6:25" ht="12">
      <c r="F261" s="83"/>
      <c r="G261" s="83"/>
      <c r="H261" s="83"/>
      <c r="I261" s="83"/>
      <c r="J261" s="83"/>
      <c r="K261" s="83"/>
      <c r="L261" s="83"/>
      <c r="M261" s="83"/>
      <c r="N261" s="83"/>
      <c r="O261" s="83"/>
      <c r="P261" s="83"/>
      <c r="Q261" s="83"/>
      <c r="R261" s="83"/>
      <c r="S261" s="83"/>
      <c r="T261" s="83"/>
      <c r="U261" s="83"/>
      <c r="V261" s="83"/>
      <c r="W261" s="83"/>
      <c r="X261" s="83"/>
      <c r="Y261" s="83"/>
    </row>
    <row r="262" spans="6:25" ht="12">
      <c r="F262" s="83"/>
      <c r="G262" s="83"/>
      <c r="H262" s="83"/>
      <c r="I262" s="83"/>
      <c r="J262" s="83"/>
      <c r="K262" s="83"/>
      <c r="L262" s="83"/>
      <c r="M262" s="83"/>
      <c r="N262" s="83"/>
      <c r="O262" s="83"/>
      <c r="P262" s="83"/>
      <c r="Q262" s="83"/>
      <c r="R262" s="83"/>
      <c r="S262" s="83"/>
      <c r="T262" s="83"/>
      <c r="U262" s="83"/>
      <c r="V262" s="83"/>
      <c r="W262" s="83"/>
      <c r="X262" s="83"/>
      <c r="Y262" s="83"/>
    </row>
    <row r="263" spans="6:25" ht="12">
      <c r="F263" s="83"/>
      <c r="G263" s="83"/>
      <c r="H263" s="83"/>
      <c r="I263" s="83"/>
      <c r="J263" s="83"/>
      <c r="K263" s="83"/>
      <c r="L263" s="83"/>
      <c r="M263" s="83"/>
      <c r="N263" s="83"/>
      <c r="O263" s="83"/>
      <c r="P263" s="83"/>
      <c r="Q263" s="83"/>
      <c r="R263" s="83"/>
      <c r="S263" s="83"/>
      <c r="T263" s="83"/>
      <c r="U263" s="83"/>
      <c r="V263" s="83"/>
      <c r="W263" s="83"/>
      <c r="X263" s="83"/>
      <c r="Y263" s="83"/>
    </row>
    <row r="264" spans="6:25" ht="12">
      <c r="F264" s="83"/>
      <c r="G264" s="83"/>
      <c r="H264" s="83"/>
      <c r="I264" s="83"/>
      <c r="J264" s="83"/>
      <c r="K264" s="83"/>
      <c r="L264" s="83"/>
      <c r="M264" s="83"/>
      <c r="N264" s="83"/>
      <c r="O264" s="83"/>
      <c r="P264" s="83"/>
      <c r="Q264" s="83"/>
      <c r="R264" s="83"/>
      <c r="S264" s="83"/>
      <c r="T264" s="83"/>
      <c r="U264" s="83"/>
      <c r="V264" s="83"/>
      <c r="W264" s="83"/>
      <c r="X264" s="83"/>
      <c r="Y264" s="83"/>
    </row>
    <row r="265" spans="6:25" ht="12">
      <c r="F265" s="83"/>
      <c r="G265" s="83"/>
      <c r="H265" s="83"/>
      <c r="I265" s="83"/>
      <c r="J265" s="83"/>
      <c r="K265" s="83"/>
      <c r="L265" s="83"/>
      <c r="M265" s="83"/>
      <c r="N265" s="83"/>
      <c r="O265" s="83"/>
      <c r="P265" s="83"/>
      <c r="Q265" s="83"/>
      <c r="R265" s="83"/>
      <c r="S265" s="83"/>
      <c r="T265" s="83"/>
      <c r="U265" s="83"/>
      <c r="V265" s="83"/>
      <c r="W265" s="83"/>
      <c r="X265" s="83"/>
      <c r="Y265" s="83"/>
    </row>
    <row r="266" spans="6:25" ht="12">
      <c r="F266" s="83"/>
      <c r="G266" s="83"/>
      <c r="H266" s="83"/>
      <c r="I266" s="83"/>
      <c r="J266" s="83"/>
      <c r="K266" s="83"/>
      <c r="L266" s="83"/>
      <c r="M266" s="83"/>
      <c r="N266" s="83"/>
      <c r="O266" s="83"/>
      <c r="P266" s="83"/>
      <c r="Q266" s="83"/>
      <c r="R266" s="83"/>
      <c r="S266" s="83"/>
      <c r="T266" s="83"/>
      <c r="U266" s="83"/>
      <c r="V266" s="83"/>
      <c r="W266" s="83"/>
      <c r="X266" s="83"/>
      <c r="Y266" s="83"/>
    </row>
    <row r="267" spans="6:25" ht="12">
      <c r="F267" s="83"/>
      <c r="G267" s="83"/>
      <c r="H267" s="83"/>
      <c r="I267" s="83"/>
      <c r="J267" s="83"/>
      <c r="K267" s="83"/>
      <c r="L267" s="83"/>
      <c r="M267" s="83"/>
      <c r="N267" s="83"/>
      <c r="O267" s="83"/>
      <c r="P267" s="83"/>
      <c r="Q267" s="83"/>
      <c r="R267" s="83"/>
      <c r="S267" s="83"/>
      <c r="T267" s="83"/>
      <c r="U267" s="83"/>
      <c r="V267" s="83"/>
      <c r="W267" s="83"/>
      <c r="X267" s="83"/>
      <c r="Y267" s="83"/>
    </row>
    <row r="268" spans="6:25" ht="12">
      <c r="F268" s="83"/>
      <c r="G268" s="83"/>
      <c r="H268" s="83"/>
      <c r="I268" s="83"/>
      <c r="J268" s="83"/>
      <c r="K268" s="83"/>
      <c r="L268" s="83"/>
      <c r="M268" s="83"/>
      <c r="N268" s="83"/>
      <c r="O268" s="83"/>
      <c r="P268" s="83"/>
      <c r="Q268" s="83"/>
      <c r="R268" s="83"/>
      <c r="S268" s="83"/>
      <c r="T268" s="83"/>
      <c r="U268" s="83"/>
      <c r="V268" s="83"/>
      <c r="W268" s="83"/>
      <c r="X268" s="83"/>
      <c r="Y268" s="83"/>
    </row>
    <row r="269" spans="6:25" ht="12">
      <c r="F269" s="83"/>
      <c r="G269" s="83"/>
      <c r="H269" s="83"/>
      <c r="I269" s="83"/>
      <c r="J269" s="83"/>
      <c r="K269" s="83"/>
      <c r="L269" s="83"/>
      <c r="M269" s="83"/>
      <c r="N269" s="83"/>
      <c r="O269" s="83"/>
      <c r="P269" s="83"/>
      <c r="Q269" s="83"/>
      <c r="R269" s="83"/>
      <c r="S269" s="83"/>
      <c r="T269" s="83"/>
      <c r="U269" s="83"/>
      <c r="V269" s="83"/>
      <c r="W269" s="83"/>
      <c r="X269" s="83"/>
      <c r="Y269" s="83"/>
    </row>
    <row r="270" spans="6:25" ht="12">
      <c r="F270" s="83"/>
      <c r="G270" s="83"/>
      <c r="H270" s="83"/>
      <c r="I270" s="83"/>
      <c r="J270" s="83"/>
      <c r="K270" s="83"/>
      <c r="L270" s="83"/>
      <c r="M270" s="83"/>
      <c r="N270" s="83"/>
      <c r="O270" s="83"/>
      <c r="P270" s="83"/>
      <c r="Q270" s="83"/>
      <c r="R270" s="83"/>
      <c r="S270" s="83"/>
      <c r="T270" s="83"/>
      <c r="U270" s="83"/>
      <c r="V270" s="83"/>
      <c r="W270" s="83"/>
      <c r="X270" s="83"/>
      <c r="Y270" s="83"/>
    </row>
    <row r="271" spans="6:25" ht="12">
      <c r="F271" s="83"/>
      <c r="G271" s="83"/>
      <c r="H271" s="83"/>
      <c r="I271" s="83"/>
      <c r="J271" s="83"/>
      <c r="K271" s="83"/>
      <c r="L271" s="83"/>
      <c r="M271" s="83"/>
      <c r="N271" s="83"/>
      <c r="O271" s="83"/>
      <c r="P271" s="83"/>
      <c r="Q271" s="83"/>
      <c r="R271" s="83"/>
      <c r="S271" s="83"/>
      <c r="T271" s="83"/>
      <c r="U271" s="83"/>
      <c r="V271" s="83"/>
      <c r="W271" s="83"/>
      <c r="X271" s="83"/>
      <c r="Y271" s="83"/>
    </row>
    <row r="272" spans="6:25" ht="12">
      <c r="F272" s="83"/>
      <c r="G272" s="83"/>
      <c r="H272" s="83"/>
      <c r="I272" s="83"/>
      <c r="J272" s="83"/>
      <c r="K272" s="83"/>
      <c r="L272" s="83"/>
      <c r="M272" s="83"/>
      <c r="N272" s="83"/>
      <c r="O272" s="83"/>
      <c r="P272" s="83"/>
      <c r="Q272" s="83"/>
      <c r="R272" s="83"/>
      <c r="S272" s="83"/>
      <c r="T272" s="83"/>
      <c r="U272" s="83"/>
      <c r="V272" s="83"/>
      <c r="W272" s="83"/>
      <c r="X272" s="83"/>
      <c r="Y272" s="83"/>
    </row>
    <row r="273" spans="6:25" ht="12">
      <c r="F273" s="83"/>
      <c r="G273" s="83"/>
      <c r="H273" s="83"/>
      <c r="I273" s="83"/>
      <c r="J273" s="83"/>
      <c r="K273" s="83"/>
      <c r="L273" s="83"/>
      <c r="M273" s="83"/>
      <c r="N273" s="83"/>
      <c r="O273" s="83"/>
      <c r="P273" s="83"/>
      <c r="Q273" s="83"/>
      <c r="R273" s="83"/>
      <c r="S273" s="83"/>
      <c r="T273" s="83"/>
      <c r="U273" s="83"/>
      <c r="V273" s="83"/>
      <c r="W273" s="83"/>
      <c r="X273" s="83"/>
      <c r="Y273" s="83"/>
    </row>
    <row r="274" spans="6:25" ht="12">
      <c r="F274" s="83"/>
      <c r="G274" s="83"/>
      <c r="H274" s="83"/>
      <c r="I274" s="83"/>
      <c r="J274" s="83"/>
      <c r="K274" s="83"/>
      <c r="L274" s="83"/>
      <c r="M274" s="83"/>
      <c r="N274" s="83"/>
      <c r="O274" s="83"/>
      <c r="P274" s="83"/>
      <c r="Q274" s="83"/>
      <c r="R274" s="83"/>
      <c r="S274" s="83"/>
      <c r="T274" s="83"/>
      <c r="U274" s="83"/>
      <c r="V274" s="83"/>
      <c r="W274" s="83"/>
      <c r="X274" s="83"/>
      <c r="Y274" s="83"/>
    </row>
    <row r="275" spans="6:25" ht="12">
      <c r="F275" s="83"/>
      <c r="G275" s="83"/>
      <c r="H275" s="83"/>
      <c r="I275" s="83"/>
      <c r="J275" s="83"/>
      <c r="K275" s="83"/>
      <c r="L275" s="83"/>
      <c r="M275" s="83"/>
      <c r="N275" s="83"/>
      <c r="O275" s="83"/>
      <c r="P275" s="83"/>
      <c r="Q275" s="83"/>
      <c r="R275" s="83"/>
      <c r="S275" s="83"/>
      <c r="T275" s="83"/>
      <c r="U275" s="83"/>
      <c r="V275" s="83"/>
      <c r="W275" s="83"/>
      <c r="X275" s="83"/>
      <c r="Y275" s="83"/>
    </row>
    <row r="276" spans="6:25" ht="12">
      <c r="F276" s="83"/>
      <c r="G276" s="83"/>
      <c r="H276" s="83"/>
      <c r="I276" s="83"/>
      <c r="J276" s="83"/>
      <c r="K276" s="83"/>
      <c r="L276" s="83"/>
      <c r="M276" s="83"/>
      <c r="N276" s="83"/>
      <c r="O276" s="83"/>
      <c r="P276" s="83"/>
      <c r="Q276" s="83"/>
      <c r="R276" s="83"/>
      <c r="S276" s="83"/>
      <c r="T276" s="83"/>
      <c r="U276" s="83"/>
      <c r="V276" s="83"/>
      <c r="W276" s="83"/>
      <c r="X276" s="83"/>
      <c r="Y276" s="83"/>
    </row>
    <row r="277" spans="6:25" ht="12">
      <c r="F277" s="83"/>
      <c r="G277" s="83"/>
      <c r="H277" s="83"/>
      <c r="I277" s="83"/>
      <c r="J277" s="83"/>
      <c r="K277" s="83"/>
      <c r="L277" s="83"/>
      <c r="M277" s="83"/>
      <c r="N277" s="83"/>
      <c r="O277" s="83"/>
      <c r="P277" s="83"/>
      <c r="Q277" s="83"/>
      <c r="R277" s="83"/>
      <c r="S277" s="83"/>
      <c r="T277" s="83"/>
      <c r="U277" s="83"/>
      <c r="V277" s="83"/>
      <c r="W277" s="83"/>
      <c r="X277" s="83"/>
      <c r="Y277" s="83"/>
    </row>
    <row r="278" spans="6:25" ht="12">
      <c r="F278" s="83"/>
      <c r="G278" s="83"/>
      <c r="H278" s="83"/>
      <c r="I278" s="83"/>
      <c r="J278" s="83"/>
      <c r="K278" s="83"/>
      <c r="L278" s="83"/>
      <c r="M278" s="83"/>
      <c r="N278" s="83"/>
      <c r="O278" s="83"/>
      <c r="P278" s="83"/>
      <c r="Q278" s="83"/>
      <c r="R278" s="83"/>
      <c r="S278" s="83"/>
      <c r="T278" s="83"/>
      <c r="U278" s="83"/>
      <c r="V278" s="83"/>
      <c r="W278" s="83"/>
      <c r="X278" s="83"/>
      <c r="Y278" s="83"/>
    </row>
    <row r="279" spans="6:25" ht="12">
      <c r="F279" s="83"/>
      <c r="G279" s="83"/>
      <c r="H279" s="83"/>
      <c r="I279" s="83"/>
      <c r="J279" s="83"/>
      <c r="K279" s="83"/>
      <c r="L279" s="83"/>
      <c r="M279" s="83"/>
      <c r="N279" s="83"/>
      <c r="O279" s="83"/>
      <c r="P279" s="83"/>
      <c r="Q279" s="83"/>
      <c r="R279" s="83"/>
      <c r="S279" s="83"/>
      <c r="T279" s="83"/>
      <c r="U279" s="83"/>
      <c r="V279" s="83"/>
      <c r="W279" s="83"/>
      <c r="X279" s="83"/>
      <c r="Y279" s="83"/>
    </row>
    <row r="280" spans="6:25" ht="12">
      <c r="F280" s="83"/>
      <c r="G280" s="83"/>
      <c r="H280" s="83"/>
      <c r="I280" s="83"/>
      <c r="J280" s="83"/>
      <c r="K280" s="83"/>
      <c r="L280" s="83"/>
      <c r="M280" s="83"/>
      <c r="N280" s="83"/>
      <c r="O280" s="83"/>
      <c r="P280" s="83"/>
      <c r="Q280" s="83"/>
      <c r="R280" s="83"/>
      <c r="S280" s="83"/>
      <c r="T280" s="83"/>
      <c r="U280" s="83"/>
      <c r="V280" s="83"/>
      <c r="W280" s="83"/>
      <c r="X280" s="83"/>
      <c r="Y280" s="83"/>
    </row>
    <row r="281" spans="6:25" ht="12">
      <c r="F281" s="83"/>
      <c r="G281" s="83"/>
      <c r="H281" s="83"/>
      <c r="I281" s="83"/>
      <c r="J281" s="83"/>
      <c r="K281" s="83"/>
      <c r="L281" s="83"/>
      <c r="M281" s="83"/>
      <c r="N281" s="83"/>
      <c r="O281" s="83"/>
      <c r="P281" s="83"/>
      <c r="Q281" s="83"/>
      <c r="R281" s="83"/>
      <c r="S281" s="83"/>
      <c r="T281" s="83"/>
      <c r="U281" s="83"/>
      <c r="V281" s="83"/>
      <c r="W281" s="83"/>
      <c r="X281" s="83"/>
      <c r="Y281" s="83"/>
    </row>
    <row r="282" spans="6:25" ht="12">
      <c r="F282" s="83"/>
      <c r="G282" s="83"/>
      <c r="H282" s="83"/>
      <c r="I282" s="83"/>
      <c r="J282" s="83"/>
      <c r="K282" s="83"/>
      <c r="L282" s="83"/>
      <c r="M282" s="83"/>
      <c r="N282" s="83"/>
      <c r="O282" s="83"/>
      <c r="P282" s="83"/>
      <c r="Q282" s="83"/>
      <c r="R282" s="83"/>
      <c r="S282" s="83"/>
      <c r="T282" s="83"/>
      <c r="U282" s="83"/>
      <c r="V282" s="83"/>
      <c r="W282" s="83"/>
      <c r="X282" s="83"/>
      <c r="Y282" s="83"/>
    </row>
    <row r="283" spans="6:25" ht="12">
      <c r="F283" s="83"/>
      <c r="G283" s="83"/>
      <c r="H283" s="83"/>
      <c r="I283" s="83"/>
      <c r="J283" s="83"/>
      <c r="K283" s="83"/>
      <c r="L283" s="83"/>
      <c r="M283" s="83"/>
      <c r="N283" s="83"/>
      <c r="O283" s="83"/>
      <c r="P283" s="83"/>
      <c r="Q283" s="83"/>
      <c r="R283" s="83"/>
      <c r="S283" s="83"/>
      <c r="T283" s="83"/>
      <c r="U283" s="83"/>
      <c r="V283" s="83"/>
      <c r="W283" s="83"/>
      <c r="X283" s="83"/>
      <c r="Y283" s="83"/>
    </row>
    <row r="284" spans="6:25" ht="12">
      <c r="F284" s="83"/>
      <c r="G284" s="83"/>
      <c r="H284" s="83"/>
      <c r="I284" s="83"/>
      <c r="J284" s="83"/>
      <c r="K284" s="83"/>
      <c r="L284" s="83"/>
      <c r="M284" s="83"/>
      <c r="N284" s="83"/>
      <c r="O284" s="83"/>
      <c r="P284" s="83"/>
      <c r="Q284" s="83"/>
      <c r="R284" s="83"/>
      <c r="S284" s="83"/>
      <c r="T284" s="83"/>
      <c r="U284" s="83"/>
      <c r="V284" s="83"/>
      <c r="W284" s="83"/>
      <c r="X284" s="83"/>
      <c r="Y284" s="83"/>
    </row>
    <row r="285" spans="6:25" ht="12">
      <c r="F285" s="83"/>
      <c r="G285" s="83"/>
      <c r="H285" s="83"/>
      <c r="I285" s="83"/>
      <c r="J285" s="83"/>
      <c r="K285" s="83"/>
      <c r="L285" s="83"/>
      <c r="M285" s="83"/>
      <c r="N285" s="83"/>
      <c r="O285" s="83"/>
      <c r="P285" s="83"/>
      <c r="Q285" s="83"/>
      <c r="R285" s="83"/>
      <c r="S285" s="83"/>
      <c r="T285" s="83"/>
      <c r="U285" s="83"/>
      <c r="V285" s="83"/>
      <c r="W285" s="83"/>
      <c r="X285" s="83"/>
      <c r="Y285" s="83"/>
    </row>
    <row r="286" spans="6:25" ht="12">
      <c r="F286" s="83"/>
      <c r="G286" s="83"/>
      <c r="H286" s="83"/>
      <c r="I286" s="83"/>
      <c r="J286" s="83"/>
      <c r="K286" s="83"/>
      <c r="L286" s="83"/>
      <c r="M286" s="83"/>
      <c r="N286" s="83"/>
      <c r="O286" s="83"/>
      <c r="P286" s="83"/>
      <c r="Q286" s="83"/>
      <c r="R286" s="83"/>
      <c r="S286" s="83"/>
      <c r="T286" s="83"/>
      <c r="U286" s="83"/>
      <c r="V286" s="83"/>
      <c r="W286" s="83"/>
      <c r="X286" s="83"/>
      <c r="Y286" s="83"/>
    </row>
    <row r="287" spans="6:25" ht="12">
      <c r="F287" s="83"/>
      <c r="G287" s="83"/>
      <c r="H287" s="83"/>
      <c r="I287" s="83"/>
      <c r="J287" s="83"/>
      <c r="K287" s="83"/>
      <c r="L287" s="83"/>
      <c r="M287" s="83"/>
      <c r="N287" s="83"/>
      <c r="O287" s="83"/>
      <c r="P287" s="83"/>
      <c r="Q287" s="83"/>
      <c r="R287" s="83"/>
      <c r="S287" s="83"/>
      <c r="T287" s="83"/>
      <c r="U287" s="83"/>
      <c r="V287" s="83"/>
      <c r="W287" s="83"/>
      <c r="X287" s="83"/>
      <c r="Y287" s="83"/>
    </row>
    <row r="288" spans="6:25" ht="12">
      <c r="F288" s="83"/>
      <c r="G288" s="83"/>
      <c r="H288" s="83"/>
      <c r="I288" s="83"/>
      <c r="J288" s="83"/>
      <c r="K288" s="83"/>
      <c r="L288" s="83"/>
      <c r="M288" s="83"/>
      <c r="N288" s="83"/>
      <c r="O288" s="83"/>
      <c r="P288" s="83"/>
      <c r="Q288" s="83"/>
      <c r="R288" s="83"/>
      <c r="S288" s="83"/>
      <c r="T288" s="83"/>
      <c r="U288" s="83"/>
      <c r="V288" s="83"/>
      <c r="W288" s="83"/>
      <c r="X288" s="83"/>
      <c r="Y288" s="83"/>
    </row>
    <row r="289" spans="6:25" ht="12">
      <c r="F289" s="83"/>
      <c r="G289" s="83"/>
      <c r="H289" s="83"/>
      <c r="I289" s="83"/>
      <c r="J289" s="83"/>
      <c r="K289" s="83"/>
      <c r="L289" s="83"/>
      <c r="M289" s="83"/>
      <c r="N289" s="83"/>
      <c r="O289" s="83"/>
      <c r="P289" s="83"/>
      <c r="Q289" s="83"/>
      <c r="R289" s="83"/>
      <c r="S289" s="83"/>
      <c r="T289" s="83"/>
      <c r="U289" s="83"/>
      <c r="V289" s="83"/>
      <c r="W289" s="83"/>
      <c r="X289" s="83"/>
      <c r="Y289" s="83"/>
    </row>
    <row r="290" spans="6:25" ht="12">
      <c r="F290" s="83"/>
      <c r="G290" s="83"/>
      <c r="H290" s="83"/>
      <c r="I290" s="83"/>
      <c r="J290" s="83"/>
      <c r="K290" s="83"/>
      <c r="L290" s="83"/>
      <c r="M290" s="83"/>
      <c r="N290" s="83"/>
      <c r="O290" s="83"/>
      <c r="P290" s="83"/>
      <c r="Q290" s="83"/>
      <c r="R290" s="83"/>
      <c r="S290" s="83"/>
      <c r="T290" s="83"/>
      <c r="U290" s="83"/>
      <c r="V290" s="83"/>
      <c r="W290" s="83"/>
      <c r="X290" s="83"/>
      <c r="Y290" s="83"/>
    </row>
    <row r="291" spans="6:25" ht="12">
      <c r="F291" s="83"/>
      <c r="G291" s="83"/>
      <c r="H291" s="83"/>
      <c r="I291" s="83"/>
      <c r="J291" s="83"/>
      <c r="K291" s="83"/>
      <c r="L291" s="83"/>
      <c r="M291" s="83"/>
      <c r="N291" s="83"/>
      <c r="O291" s="83"/>
      <c r="P291" s="83"/>
      <c r="Q291" s="83"/>
      <c r="R291" s="83"/>
      <c r="S291" s="83"/>
      <c r="T291" s="83"/>
      <c r="U291" s="83"/>
      <c r="V291" s="83"/>
      <c r="W291" s="83"/>
      <c r="X291" s="83"/>
      <c r="Y291" s="83"/>
    </row>
    <row r="292" spans="6:25" ht="12">
      <c r="F292" s="83"/>
      <c r="G292" s="83"/>
      <c r="H292" s="83"/>
      <c r="I292" s="83"/>
      <c r="J292" s="83"/>
      <c r="K292" s="83"/>
      <c r="L292" s="83"/>
      <c r="M292" s="83"/>
      <c r="N292" s="83"/>
      <c r="O292" s="83"/>
      <c r="P292" s="83"/>
      <c r="Q292" s="83"/>
      <c r="R292" s="83"/>
      <c r="S292" s="83"/>
      <c r="T292" s="83"/>
      <c r="U292" s="83"/>
      <c r="V292" s="83"/>
      <c r="W292" s="83"/>
      <c r="X292" s="83"/>
      <c r="Y292" s="83"/>
    </row>
    <row r="293" spans="6:25" ht="12">
      <c r="F293" s="83"/>
      <c r="G293" s="83"/>
      <c r="H293" s="83"/>
      <c r="I293" s="83"/>
      <c r="J293" s="83"/>
      <c r="K293" s="83"/>
      <c r="L293" s="83"/>
      <c r="M293" s="83"/>
      <c r="N293" s="83"/>
      <c r="O293" s="83"/>
      <c r="P293" s="83"/>
      <c r="Q293" s="83"/>
      <c r="R293" s="83"/>
      <c r="S293" s="83"/>
      <c r="T293" s="83"/>
      <c r="U293" s="83"/>
      <c r="V293" s="83"/>
      <c r="W293" s="83"/>
      <c r="X293" s="83"/>
      <c r="Y293" s="83"/>
    </row>
    <row r="294" spans="6:25" ht="12">
      <c r="F294" s="83"/>
      <c r="G294" s="83"/>
      <c r="H294" s="83"/>
      <c r="I294" s="83"/>
      <c r="J294" s="83"/>
      <c r="K294" s="83"/>
      <c r="L294" s="83"/>
      <c r="M294" s="83"/>
      <c r="N294" s="83"/>
      <c r="O294" s="83"/>
      <c r="P294" s="83"/>
      <c r="Q294" s="83"/>
      <c r="R294" s="83"/>
      <c r="S294" s="83"/>
      <c r="T294" s="83"/>
      <c r="U294" s="83"/>
      <c r="V294" s="83"/>
      <c r="W294" s="83"/>
      <c r="X294" s="83"/>
      <c r="Y294" s="83"/>
    </row>
    <row r="295" spans="6:25" ht="12">
      <c r="F295" s="83"/>
      <c r="G295" s="83"/>
      <c r="H295" s="83"/>
      <c r="I295" s="83"/>
      <c r="J295" s="83"/>
      <c r="K295" s="83"/>
      <c r="L295" s="83"/>
      <c r="M295" s="83"/>
      <c r="N295" s="83"/>
      <c r="O295" s="83"/>
      <c r="P295" s="83"/>
      <c r="Q295" s="83"/>
      <c r="R295" s="83"/>
      <c r="S295" s="83"/>
      <c r="T295" s="83"/>
      <c r="U295" s="83"/>
      <c r="V295" s="83"/>
      <c r="W295" s="83"/>
      <c r="X295" s="83"/>
      <c r="Y295" s="83"/>
    </row>
    <row r="296" spans="6:25" ht="12">
      <c r="F296" s="83"/>
      <c r="G296" s="83"/>
      <c r="H296" s="83"/>
      <c r="I296" s="83"/>
      <c r="J296" s="83"/>
      <c r="K296" s="83"/>
      <c r="L296" s="83"/>
      <c r="M296" s="83"/>
      <c r="N296" s="83"/>
      <c r="O296" s="83"/>
      <c r="P296" s="83"/>
      <c r="Q296" s="83"/>
      <c r="R296" s="83"/>
      <c r="S296" s="83"/>
      <c r="T296" s="83"/>
      <c r="U296" s="83"/>
      <c r="V296" s="83"/>
      <c r="W296" s="83"/>
      <c r="X296" s="83"/>
      <c r="Y296" s="83"/>
    </row>
    <row r="297" spans="6:25" ht="12">
      <c r="F297" s="83"/>
      <c r="G297" s="83"/>
      <c r="H297" s="83"/>
      <c r="I297" s="83"/>
      <c r="J297" s="83"/>
      <c r="K297" s="83"/>
      <c r="L297" s="83"/>
      <c r="M297" s="83"/>
      <c r="N297" s="83"/>
      <c r="O297" s="83"/>
      <c r="P297" s="83"/>
      <c r="Q297" s="83"/>
      <c r="R297" s="83"/>
      <c r="S297" s="83"/>
      <c r="T297" s="83"/>
      <c r="U297" s="83"/>
      <c r="V297" s="83"/>
      <c r="W297" s="83"/>
      <c r="X297" s="83"/>
      <c r="Y297" s="83"/>
    </row>
    <row r="298" spans="6:25" ht="12">
      <c r="F298" s="83"/>
      <c r="G298" s="83"/>
      <c r="H298" s="83"/>
      <c r="I298" s="83"/>
      <c r="J298" s="83"/>
      <c r="K298" s="83"/>
      <c r="L298" s="83"/>
      <c r="M298" s="83"/>
      <c r="N298" s="83"/>
      <c r="O298" s="83"/>
      <c r="P298" s="83"/>
      <c r="Q298" s="83"/>
      <c r="R298" s="83"/>
      <c r="S298" s="83"/>
      <c r="T298" s="83"/>
      <c r="U298" s="83"/>
      <c r="V298" s="83"/>
      <c r="W298" s="83"/>
      <c r="X298" s="83"/>
      <c r="Y298" s="83"/>
    </row>
    <row r="299" spans="6:25" ht="12">
      <c r="F299" s="83"/>
      <c r="G299" s="83"/>
      <c r="H299" s="83"/>
      <c r="I299" s="83"/>
      <c r="J299" s="83"/>
      <c r="K299" s="83"/>
      <c r="L299" s="83"/>
      <c r="M299" s="83"/>
      <c r="N299" s="83"/>
      <c r="O299" s="83"/>
      <c r="P299" s="83"/>
      <c r="Q299" s="83"/>
      <c r="R299" s="83"/>
      <c r="S299" s="83"/>
      <c r="T299" s="83"/>
      <c r="U299" s="83"/>
      <c r="V299" s="83"/>
      <c r="W299" s="83"/>
      <c r="X299" s="83"/>
      <c r="Y299" s="83"/>
    </row>
    <row r="300" spans="6:25" ht="12">
      <c r="F300" s="83"/>
      <c r="G300" s="83"/>
      <c r="H300" s="83"/>
      <c r="I300" s="83"/>
      <c r="J300" s="83"/>
      <c r="K300" s="83"/>
      <c r="L300" s="83"/>
      <c r="M300" s="83"/>
      <c r="N300" s="83"/>
      <c r="O300" s="83"/>
      <c r="P300" s="83"/>
      <c r="Q300" s="83"/>
      <c r="R300" s="83"/>
      <c r="S300" s="83"/>
      <c r="T300" s="83"/>
      <c r="U300" s="83"/>
      <c r="V300" s="83"/>
      <c r="W300" s="83"/>
      <c r="X300" s="83"/>
      <c r="Y300" s="83"/>
    </row>
    <row r="301" spans="6:25" ht="12">
      <c r="F301" s="83"/>
      <c r="G301" s="83"/>
      <c r="H301" s="83"/>
      <c r="I301" s="83"/>
      <c r="J301" s="83"/>
      <c r="K301" s="83"/>
      <c r="L301" s="83"/>
      <c r="M301" s="83"/>
      <c r="N301" s="83"/>
      <c r="O301" s="83"/>
      <c r="P301" s="83"/>
      <c r="Q301" s="83"/>
      <c r="R301" s="83"/>
      <c r="S301" s="83"/>
      <c r="T301" s="83"/>
      <c r="U301" s="83"/>
      <c r="V301" s="83"/>
      <c r="W301" s="83"/>
      <c r="X301" s="83"/>
      <c r="Y301" s="83"/>
    </row>
    <row r="302" spans="6:25" ht="12">
      <c r="F302" s="83"/>
      <c r="G302" s="83"/>
      <c r="H302" s="83"/>
      <c r="I302" s="83"/>
      <c r="J302" s="83"/>
      <c r="K302" s="83"/>
      <c r="L302" s="83"/>
      <c r="M302" s="83"/>
      <c r="N302" s="83"/>
      <c r="O302" s="83"/>
      <c r="P302" s="83"/>
      <c r="Q302" s="83"/>
      <c r="R302" s="83"/>
      <c r="S302" s="83"/>
      <c r="T302" s="83"/>
      <c r="U302" s="83"/>
      <c r="V302" s="83"/>
      <c r="W302" s="83"/>
      <c r="X302" s="83"/>
      <c r="Y302" s="83"/>
    </row>
    <row r="303" spans="6:25" ht="12">
      <c r="F303" s="83"/>
      <c r="G303" s="83"/>
      <c r="H303" s="83"/>
      <c r="I303" s="83"/>
      <c r="J303" s="83"/>
      <c r="K303" s="83"/>
      <c r="L303" s="83"/>
      <c r="M303" s="83"/>
      <c r="N303" s="83"/>
      <c r="O303" s="83"/>
      <c r="P303" s="83"/>
      <c r="Q303" s="83"/>
      <c r="R303" s="83"/>
      <c r="S303" s="83"/>
      <c r="T303" s="83"/>
      <c r="U303" s="83"/>
      <c r="V303" s="83"/>
      <c r="W303" s="83"/>
      <c r="X303" s="83"/>
      <c r="Y303" s="83"/>
    </row>
    <row r="304" spans="6:25" ht="12">
      <c r="F304" s="83"/>
      <c r="G304" s="83"/>
      <c r="H304" s="83"/>
      <c r="I304" s="83"/>
      <c r="J304" s="83"/>
      <c r="K304" s="83"/>
      <c r="L304" s="83"/>
      <c r="M304" s="83"/>
      <c r="N304" s="83"/>
      <c r="O304" s="83"/>
      <c r="P304" s="83"/>
      <c r="Q304" s="83"/>
      <c r="R304" s="83"/>
      <c r="S304" s="83"/>
      <c r="T304" s="83"/>
      <c r="U304" s="83"/>
      <c r="V304" s="83"/>
      <c r="W304" s="83"/>
      <c r="X304" s="83"/>
      <c r="Y304" s="83"/>
    </row>
    <row r="305" spans="6:25" ht="12">
      <c r="F305" s="83"/>
      <c r="G305" s="83"/>
      <c r="H305" s="83"/>
      <c r="I305" s="83"/>
      <c r="J305" s="83"/>
      <c r="K305" s="83"/>
      <c r="L305" s="83"/>
      <c r="M305" s="83"/>
      <c r="N305" s="83"/>
      <c r="O305" s="83"/>
      <c r="P305" s="83"/>
      <c r="Q305" s="83"/>
      <c r="R305" s="83"/>
      <c r="S305" s="83"/>
      <c r="T305" s="83"/>
      <c r="U305" s="83"/>
      <c r="V305" s="83"/>
      <c r="W305" s="83"/>
      <c r="X305" s="83"/>
      <c r="Y305" s="83"/>
    </row>
    <row r="306" spans="6:25" ht="12">
      <c r="F306" s="83"/>
      <c r="G306" s="83"/>
      <c r="H306" s="83"/>
      <c r="I306" s="83"/>
      <c r="J306" s="83"/>
      <c r="K306" s="83"/>
      <c r="L306" s="83"/>
      <c r="M306" s="83"/>
      <c r="N306" s="83"/>
      <c r="O306" s="83"/>
      <c r="P306" s="83"/>
      <c r="Q306" s="83"/>
      <c r="R306" s="83"/>
      <c r="S306" s="83"/>
      <c r="T306" s="83"/>
      <c r="U306" s="83"/>
      <c r="V306" s="83"/>
      <c r="W306" s="83"/>
      <c r="X306" s="83"/>
      <c r="Y306" s="83"/>
    </row>
    <row r="307" spans="6:25" ht="12">
      <c r="F307" s="83"/>
      <c r="G307" s="83"/>
      <c r="H307" s="83"/>
      <c r="I307" s="83"/>
      <c r="J307" s="83"/>
      <c r="K307" s="83"/>
      <c r="L307" s="83"/>
      <c r="M307" s="83"/>
      <c r="N307" s="83"/>
      <c r="O307" s="83"/>
      <c r="P307" s="83"/>
      <c r="Q307" s="83"/>
      <c r="R307" s="83"/>
      <c r="S307" s="83"/>
      <c r="T307" s="83"/>
      <c r="U307" s="83"/>
      <c r="V307" s="83"/>
      <c r="W307" s="83"/>
      <c r="X307" s="83"/>
      <c r="Y307" s="83"/>
    </row>
    <row r="308" spans="6:25" ht="12">
      <c r="F308" s="83"/>
      <c r="G308" s="83"/>
      <c r="H308" s="83"/>
      <c r="I308" s="83"/>
      <c r="J308" s="83"/>
      <c r="K308" s="83"/>
      <c r="L308" s="83"/>
      <c r="M308" s="83"/>
      <c r="N308" s="83"/>
      <c r="O308" s="83"/>
      <c r="P308" s="83"/>
      <c r="Q308" s="83"/>
      <c r="R308" s="83"/>
      <c r="S308" s="83"/>
      <c r="T308" s="83"/>
      <c r="U308" s="83"/>
      <c r="V308" s="83"/>
      <c r="W308" s="83"/>
      <c r="X308" s="83"/>
      <c r="Y308" s="83"/>
    </row>
    <row r="309" spans="6:25" ht="12">
      <c r="F309" s="83"/>
      <c r="G309" s="83"/>
      <c r="H309" s="83"/>
      <c r="I309" s="83"/>
      <c r="J309" s="83"/>
      <c r="K309" s="83"/>
      <c r="L309" s="83"/>
      <c r="M309" s="83"/>
      <c r="N309" s="83"/>
      <c r="O309" s="83"/>
      <c r="P309" s="83"/>
      <c r="Q309" s="83"/>
      <c r="R309" s="83"/>
      <c r="S309" s="83"/>
      <c r="T309" s="83"/>
      <c r="U309" s="83"/>
      <c r="V309" s="83"/>
      <c r="W309" s="83"/>
      <c r="X309" s="83"/>
      <c r="Y309" s="83"/>
    </row>
    <row r="310" spans="6:25" ht="12">
      <c r="F310" s="83"/>
      <c r="G310" s="83"/>
      <c r="H310" s="83"/>
      <c r="I310" s="83"/>
      <c r="J310" s="83"/>
      <c r="K310" s="83"/>
      <c r="L310" s="83"/>
      <c r="M310" s="83"/>
      <c r="N310" s="83"/>
      <c r="O310" s="83"/>
      <c r="P310" s="83"/>
      <c r="Q310" s="83"/>
      <c r="R310" s="83"/>
      <c r="S310" s="83"/>
      <c r="T310" s="83"/>
      <c r="U310" s="83"/>
      <c r="V310" s="83"/>
      <c r="W310" s="83"/>
      <c r="X310" s="83"/>
      <c r="Y310" s="83"/>
    </row>
    <row r="311" spans="6:25" ht="12">
      <c r="F311" s="83"/>
      <c r="G311" s="83"/>
      <c r="H311" s="83"/>
      <c r="I311" s="83"/>
      <c r="J311" s="83"/>
      <c r="K311" s="83"/>
      <c r="L311" s="83"/>
      <c r="M311" s="83"/>
      <c r="N311" s="83"/>
      <c r="O311" s="83"/>
      <c r="P311" s="83"/>
      <c r="Q311" s="83"/>
      <c r="R311" s="83"/>
      <c r="S311" s="83"/>
      <c r="T311" s="83"/>
      <c r="U311" s="83"/>
      <c r="V311" s="83"/>
      <c r="W311" s="83"/>
      <c r="X311" s="83"/>
      <c r="Y311" s="83"/>
    </row>
    <row r="312" spans="6:25" ht="12">
      <c r="F312" s="83"/>
      <c r="G312" s="83"/>
      <c r="H312" s="83"/>
      <c r="I312" s="83"/>
      <c r="J312" s="83"/>
      <c r="K312" s="83"/>
      <c r="L312" s="83"/>
      <c r="M312" s="83"/>
      <c r="N312" s="83"/>
      <c r="O312" s="83"/>
      <c r="P312" s="83"/>
      <c r="Q312" s="83"/>
      <c r="R312" s="83"/>
      <c r="S312" s="83"/>
      <c r="T312" s="83"/>
      <c r="U312" s="83"/>
      <c r="V312" s="83"/>
      <c r="W312" s="83"/>
      <c r="X312" s="83"/>
      <c r="Y312" s="83"/>
    </row>
    <row r="313" spans="6:25" ht="12">
      <c r="F313" s="83"/>
      <c r="G313" s="83"/>
      <c r="H313" s="83"/>
      <c r="I313" s="83"/>
      <c r="J313" s="83"/>
      <c r="K313" s="83"/>
      <c r="L313" s="83"/>
      <c r="M313" s="83"/>
      <c r="N313" s="83"/>
      <c r="O313" s="83"/>
      <c r="P313" s="83"/>
      <c r="Q313" s="83"/>
      <c r="R313" s="83"/>
      <c r="S313" s="83"/>
      <c r="T313" s="83"/>
      <c r="U313" s="83"/>
      <c r="V313" s="83"/>
      <c r="W313" s="83"/>
      <c r="X313" s="83"/>
      <c r="Y313" s="83"/>
    </row>
    <row r="314" spans="6:25" ht="12">
      <c r="F314" s="83"/>
      <c r="G314" s="83"/>
      <c r="H314" s="83"/>
      <c r="I314" s="83"/>
      <c r="J314" s="83"/>
      <c r="K314" s="83"/>
      <c r="L314" s="83"/>
      <c r="M314" s="83"/>
      <c r="N314" s="83"/>
      <c r="O314" s="83"/>
      <c r="P314" s="83"/>
      <c r="Q314" s="83"/>
      <c r="R314" s="83"/>
      <c r="S314" s="83"/>
      <c r="T314" s="83"/>
      <c r="U314" s="83"/>
      <c r="V314" s="83"/>
      <c r="W314" s="83"/>
      <c r="X314" s="83"/>
      <c r="Y314" s="83"/>
    </row>
    <row r="315" spans="6:25" ht="12">
      <c r="F315" s="83"/>
      <c r="G315" s="83"/>
      <c r="H315" s="83"/>
      <c r="I315" s="83"/>
      <c r="J315" s="83"/>
      <c r="K315" s="83"/>
      <c r="L315" s="83"/>
      <c r="M315" s="83"/>
      <c r="N315" s="83"/>
      <c r="O315" s="83"/>
      <c r="P315" s="83"/>
      <c r="Q315" s="83"/>
      <c r="R315" s="83"/>
      <c r="S315" s="83"/>
      <c r="T315" s="83"/>
      <c r="U315" s="83"/>
      <c r="V315" s="83"/>
      <c r="W315" s="83"/>
      <c r="X315" s="83"/>
      <c r="Y315" s="83"/>
    </row>
    <row r="316" spans="6:25" ht="12">
      <c r="F316" s="83"/>
      <c r="G316" s="83"/>
      <c r="H316" s="83"/>
      <c r="I316" s="83"/>
      <c r="J316" s="83"/>
      <c r="K316" s="83"/>
      <c r="L316" s="83"/>
      <c r="M316" s="83"/>
      <c r="N316" s="83"/>
      <c r="O316" s="83"/>
      <c r="P316" s="83"/>
      <c r="Q316" s="83"/>
      <c r="R316" s="83"/>
      <c r="S316" s="83"/>
      <c r="T316" s="83"/>
      <c r="U316" s="83"/>
      <c r="V316" s="83"/>
      <c r="W316" s="83"/>
      <c r="X316" s="83"/>
      <c r="Y316" s="83"/>
    </row>
    <row r="317" spans="6:25" ht="12">
      <c r="F317" s="83"/>
      <c r="G317" s="83"/>
      <c r="H317" s="83"/>
      <c r="I317" s="83"/>
      <c r="J317" s="83"/>
      <c r="K317" s="83"/>
      <c r="L317" s="83"/>
      <c r="M317" s="83"/>
      <c r="N317" s="83"/>
      <c r="O317" s="83"/>
      <c r="P317" s="83"/>
      <c r="Q317" s="83"/>
      <c r="R317" s="83"/>
      <c r="S317" s="83"/>
      <c r="T317" s="83"/>
      <c r="U317" s="83"/>
      <c r="V317" s="83"/>
      <c r="W317" s="83"/>
      <c r="X317" s="83"/>
      <c r="Y317" s="83"/>
    </row>
    <row r="318" spans="6:25" ht="12">
      <c r="F318" s="83"/>
      <c r="G318" s="83"/>
      <c r="H318" s="83"/>
      <c r="I318" s="83"/>
      <c r="J318" s="83"/>
      <c r="K318" s="83"/>
      <c r="L318" s="83"/>
      <c r="M318" s="83"/>
      <c r="N318" s="83"/>
      <c r="O318" s="83"/>
      <c r="P318" s="83"/>
      <c r="Q318" s="83"/>
      <c r="R318" s="83"/>
      <c r="S318" s="83"/>
      <c r="T318" s="83"/>
      <c r="U318" s="83"/>
      <c r="V318" s="83"/>
      <c r="W318" s="83"/>
      <c r="X318" s="83"/>
      <c r="Y318" s="83"/>
    </row>
    <row r="319" spans="6:25" ht="12">
      <c r="F319" s="83"/>
      <c r="G319" s="83"/>
      <c r="H319" s="83"/>
      <c r="I319" s="83"/>
      <c r="J319" s="83"/>
      <c r="K319" s="83"/>
      <c r="L319" s="83"/>
      <c r="M319" s="83"/>
      <c r="N319" s="83"/>
      <c r="O319" s="83"/>
      <c r="P319" s="83"/>
      <c r="Q319" s="83"/>
      <c r="R319" s="83"/>
      <c r="S319" s="83"/>
      <c r="T319" s="83"/>
      <c r="U319" s="83"/>
      <c r="V319" s="83"/>
      <c r="W319" s="83"/>
      <c r="X319" s="83"/>
      <c r="Y319" s="83"/>
    </row>
    <row r="320" spans="6:25" ht="12">
      <c r="F320" s="83"/>
      <c r="G320" s="83"/>
      <c r="H320" s="83"/>
      <c r="I320" s="83"/>
      <c r="J320" s="83"/>
      <c r="K320" s="83"/>
      <c r="L320" s="83"/>
      <c r="M320" s="83"/>
      <c r="N320" s="83"/>
      <c r="O320" s="83"/>
      <c r="P320" s="83"/>
      <c r="Q320" s="83"/>
      <c r="R320" s="83"/>
      <c r="S320" s="83"/>
      <c r="T320" s="83"/>
      <c r="U320" s="83"/>
      <c r="V320" s="83"/>
      <c r="W320" s="83"/>
      <c r="X320" s="83"/>
      <c r="Y320" s="83"/>
    </row>
  </sheetData>
  <sheetProtection/>
  <mergeCells count="55">
    <mergeCell ref="B3:E8"/>
    <mergeCell ref="F3:G5"/>
    <mergeCell ref="H3:I5"/>
    <mergeCell ref="J3:K5"/>
    <mergeCell ref="L3:L5"/>
    <mergeCell ref="M3:X4"/>
    <mergeCell ref="M5:O6"/>
    <mergeCell ref="P5:R6"/>
    <mergeCell ref="S5:U6"/>
    <mergeCell ref="V5:X6"/>
    <mergeCell ref="F6:F8"/>
    <mergeCell ref="G6:G8"/>
    <mergeCell ref="H6:H8"/>
    <mergeCell ref="I6:I8"/>
    <mergeCell ref="J6:J8"/>
    <mergeCell ref="K6:K8"/>
    <mergeCell ref="V7:V8"/>
    <mergeCell ref="W7:W8"/>
    <mergeCell ref="L6:L8"/>
    <mergeCell ref="M7:M8"/>
    <mergeCell ref="N7:N8"/>
    <mergeCell ref="O7:O8"/>
    <mergeCell ref="P7:P8"/>
    <mergeCell ref="Q7:Q8"/>
    <mergeCell ref="X7:X8"/>
    <mergeCell ref="B10:E10"/>
    <mergeCell ref="B11:E11"/>
    <mergeCell ref="D12:E12"/>
    <mergeCell ref="D13:E13"/>
    <mergeCell ref="D14:E14"/>
    <mergeCell ref="R7:R8"/>
    <mergeCell ref="S7:S8"/>
    <mergeCell ref="T7:T8"/>
    <mergeCell ref="U7:U8"/>
    <mergeCell ref="C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46:E46"/>
    <mergeCell ref="D51:E51"/>
    <mergeCell ref="D53:E53"/>
    <mergeCell ref="D27:E27"/>
    <mergeCell ref="C28:E28"/>
    <mergeCell ref="D29:E29"/>
    <mergeCell ref="D32:E32"/>
    <mergeCell ref="D35:E35"/>
    <mergeCell ref="D39:E3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Z51"/>
  <sheetViews>
    <sheetView zoomScalePageLayoutView="0" workbookViewId="0" topLeftCell="A1">
      <selection activeCell="K42" sqref="K42"/>
    </sheetView>
  </sheetViews>
  <sheetFormatPr defaultColWidth="9.00390625" defaultRowHeight="13.5"/>
  <cols>
    <col min="1" max="1" width="2.625" style="1" customWidth="1"/>
    <col min="2" max="2" width="10.50390625" style="1" customWidth="1"/>
    <col min="3" max="3" width="6.25390625" style="1" bestFit="1" customWidth="1"/>
    <col min="4" max="5" width="7.625" style="1" bestFit="1" customWidth="1"/>
    <col min="6" max="6" width="6.375" style="1" customWidth="1"/>
    <col min="7" max="7" width="6.625" style="1" bestFit="1" customWidth="1"/>
    <col min="8" max="8" width="6.625" style="15" customWidth="1"/>
    <col min="9" max="9" width="7.375" style="1" customWidth="1"/>
    <col min="10" max="10" width="8.625" style="1" bestFit="1" customWidth="1"/>
    <col min="11" max="11" width="8.625" style="1" customWidth="1"/>
    <col min="12" max="12" width="8.625" style="1" bestFit="1" customWidth="1"/>
    <col min="13" max="13" width="8.125" style="1" bestFit="1" customWidth="1"/>
    <col min="14" max="14" width="8.125" style="1" customWidth="1"/>
    <col min="15" max="16" width="8.125" style="1" bestFit="1" customWidth="1"/>
    <col min="17" max="20" width="8.125" style="1" customWidth="1"/>
    <col min="21" max="21" width="8.625" style="1" bestFit="1" customWidth="1"/>
    <col min="22" max="22" width="8.125" style="1" bestFit="1" customWidth="1"/>
    <col min="23" max="25" width="3.25390625" style="1" customWidth="1"/>
    <col min="26" max="16384" width="9.00390625" style="1" customWidth="1"/>
  </cols>
  <sheetData>
    <row r="1" spans="2:12" ht="14.25">
      <c r="B1" s="2" t="s">
        <v>118</v>
      </c>
      <c r="I1" s="48"/>
      <c r="J1" s="48"/>
      <c r="K1" s="48"/>
      <c r="L1" s="48"/>
    </row>
    <row r="2" spans="3:26" ht="12">
      <c r="C2" s="48"/>
      <c r="D2" s="48"/>
      <c r="E2" s="48"/>
      <c r="F2" s="48"/>
      <c r="G2" s="48"/>
      <c r="H2" s="47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</row>
    <row r="3" spans="2:25" ht="12" customHeight="1">
      <c r="B3" s="421" t="s">
        <v>0</v>
      </c>
      <c r="C3" s="368" t="s">
        <v>72</v>
      </c>
      <c r="D3" s="363" t="s">
        <v>3</v>
      </c>
      <c r="E3" s="424"/>
      <c r="F3" s="364"/>
      <c r="G3" s="425" t="s">
        <v>119</v>
      </c>
      <c r="H3" s="428" t="s">
        <v>120</v>
      </c>
      <c r="I3" s="429"/>
      <c r="J3" s="429"/>
      <c r="K3" s="429"/>
      <c r="L3" s="429"/>
      <c r="M3" s="429"/>
      <c r="N3" s="429"/>
      <c r="O3" s="429"/>
      <c r="P3" s="429"/>
      <c r="Q3" s="429"/>
      <c r="R3" s="429"/>
      <c r="S3" s="429"/>
      <c r="T3" s="429"/>
      <c r="U3" s="429"/>
      <c r="V3" s="430"/>
      <c r="W3" s="407" t="s">
        <v>121</v>
      </c>
      <c r="X3" s="408"/>
      <c r="Y3" s="431"/>
    </row>
    <row r="4" spans="2:25" ht="12" customHeight="1">
      <c r="B4" s="422"/>
      <c r="C4" s="397"/>
      <c r="D4" s="368" t="s">
        <v>25</v>
      </c>
      <c r="E4" s="368" t="s">
        <v>7</v>
      </c>
      <c r="F4" s="368" t="s">
        <v>8</v>
      </c>
      <c r="G4" s="426"/>
      <c r="H4" s="435" t="s">
        <v>122</v>
      </c>
      <c r="I4" s="436"/>
      <c r="J4" s="437"/>
      <c r="K4" s="381" t="s">
        <v>75</v>
      </c>
      <c r="L4" s="420"/>
      <c r="M4" s="385"/>
      <c r="N4" s="381" t="s">
        <v>76</v>
      </c>
      <c r="O4" s="420"/>
      <c r="P4" s="385"/>
      <c r="Q4" s="381" t="s">
        <v>77</v>
      </c>
      <c r="R4" s="420"/>
      <c r="S4" s="385"/>
      <c r="T4" s="381" t="s">
        <v>78</v>
      </c>
      <c r="U4" s="420"/>
      <c r="V4" s="385"/>
      <c r="W4" s="432"/>
      <c r="X4" s="433"/>
      <c r="Y4" s="434"/>
    </row>
    <row r="5" spans="2:25" ht="12">
      <c r="B5" s="423"/>
      <c r="C5" s="369"/>
      <c r="D5" s="369"/>
      <c r="E5" s="369"/>
      <c r="F5" s="369"/>
      <c r="G5" s="427"/>
      <c r="H5" s="85" t="s">
        <v>25</v>
      </c>
      <c r="I5" s="5" t="s">
        <v>7</v>
      </c>
      <c r="J5" s="5" t="s">
        <v>8</v>
      </c>
      <c r="K5" s="5" t="s">
        <v>25</v>
      </c>
      <c r="L5" s="5" t="s">
        <v>7</v>
      </c>
      <c r="M5" s="5" t="s">
        <v>8</v>
      </c>
      <c r="N5" s="5" t="s">
        <v>25</v>
      </c>
      <c r="O5" s="5" t="s">
        <v>7</v>
      </c>
      <c r="P5" s="5" t="s">
        <v>8</v>
      </c>
      <c r="Q5" s="5" t="s">
        <v>25</v>
      </c>
      <c r="R5" s="5" t="s">
        <v>7</v>
      </c>
      <c r="S5" s="5" t="s">
        <v>8</v>
      </c>
      <c r="T5" s="5" t="s">
        <v>25</v>
      </c>
      <c r="U5" s="5" t="s">
        <v>123</v>
      </c>
      <c r="V5" s="5" t="s">
        <v>124</v>
      </c>
      <c r="W5" s="5" t="s">
        <v>25</v>
      </c>
      <c r="X5" s="5" t="s">
        <v>7</v>
      </c>
      <c r="Y5" s="5" t="s">
        <v>8</v>
      </c>
    </row>
    <row r="6" spans="2:25" ht="12">
      <c r="B6" s="86"/>
      <c r="C6" s="87"/>
      <c r="D6" s="6" t="s">
        <v>9</v>
      </c>
      <c r="E6" s="6" t="s">
        <v>9</v>
      </c>
      <c r="F6" s="6" t="s">
        <v>9</v>
      </c>
      <c r="G6" s="6" t="s">
        <v>9</v>
      </c>
      <c r="H6" s="6" t="s">
        <v>9</v>
      </c>
      <c r="I6" s="6" t="s">
        <v>9</v>
      </c>
      <c r="J6" s="6" t="s">
        <v>9</v>
      </c>
      <c r="K6" s="6" t="s">
        <v>9</v>
      </c>
      <c r="L6" s="6" t="s">
        <v>9</v>
      </c>
      <c r="M6" s="6" t="s">
        <v>9</v>
      </c>
      <c r="N6" s="6" t="s">
        <v>9</v>
      </c>
      <c r="O6" s="6" t="s">
        <v>9</v>
      </c>
      <c r="P6" s="6" t="s">
        <v>9</v>
      </c>
      <c r="Q6" s="6" t="s">
        <v>9</v>
      </c>
      <c r="R6" s="6" t="s">
        <v>125</v>
      </c>
      <c r="S6" s="6" t="s">
        <v>125</v>
      </c>
      <c r="T6" s="6" t="s">
        <v>125</v>
      </c>
      <c r="U6" s="6" t="s">
        <v>9</v>
      </c>
      <c r="V6" s="6" t="s">
        <v>9</v>
      </c>
      <c r="W6" s="6" t="s">
        <v>9</v>
      </c>
      <c r="X6" s="6" t="s">
        <v>125</v>
      </c>
      <c r="Y6" s="6" t="s">
        <v>9</v>
      </c>
    </row>
    <row r="7" spans="2:25" ht="12" customHeight="1">
      <c r="B7" s="33" t="s">
        <v>42</v>
      </c>
      <c r="C7" s="40">
        <v>82</v>
      </c>
      <c r="D7" s="88">
        <v>3856</v>
      </c>
      <c r="E7" s="88">
        <v>2770</v>
      </c>
      <c r="F7" s="88">
        <v>1086</v>
      </c>
      <c r="G7" s="88">
        <v>874</v>
      </c>
      <c r="H7" s="88">
        <v>53331</v>
      </c>
      <c r="I7" s="45">
        <v>26939</v>
      </c>
      <c r="J7" s="45">
        <v>26392</v>
      </c>
      <c r="K7" s="45">
        <v>18171</v>
      </c>
      <c r="L7" s="45">
        <v>9220</v>
      </c>
      <c r="M7" s="45">
        <v>8951</v>
      </c>
      <c r="N7" s="45">
        <v>17957</v>
      </c>
      <c r="O7" s="45">
        <v>9062</v>
      </c>
      <c r="P7" s="45">
        <v>8895</v>
      </c>
      <c r="Q7" s="45">
        <v>16942</v>
      </c>
      <c r="R7" s="45">
        <v>8479</v>
      </c>
      <c r="S7" s="45">
        <v>8463</v>
      </c>
      <c r="T7" s="45">
        <v>261</v>
      </c>
      <c r="U7" s="45">
        <v>178</v>
      </c>
      <c r="V7" s="45">
        <v>83</v>
      </c>
      <c r="W7" s="46" t="s">
        <v>86</v>
      </c>
      <c r="X7" s="46" t="s">
        <v>86</v>
      </c>
      <c r="Y7" s="46" t="s">
        <v>86</v>
      </c>
    </row>
    <row r="8" spans="2:26" ht="12" customHeight="1">
      <c r="B8" s="34" t="s">
        <v>44</v>
      </c>
      <c r="C8" s="89">
        <v>81</v>
      </c>
      <c r="D8" s="89">
        <v>3861</v>
      </c>
      <c r="E8" s="89">
        <v>2765</v>
      </c>
      <c r="F8" s="89">
        <v>1096</v>
      </c>
      <c r="G8" s="89">
        <v>872</v>
      </c>
      <c r="H8" s="89">
        <v>53421</v>
      </c>
      <c r="I8" s="89">
        <v>27021</v>
      </c>
      <c r="J8" s="89">
        <v>26400</v>
      </c>
      <c r="K8" s="89">
        <v>18129</v>
      </c>
      <c r="L8" s="89">
        <v>9157</v>
      </c>
      <c r="M8" s="89">
        <v>8972</v>
      </c>
      <c r="N8" s="89">
        <v>17512</v>
      </c>
      <c r="O8" s="89">
        <v>8853</v>
      </c>
      <c r="P8" s="89">
        <v>8659</v>
      </c>
      <c r="Q8" s="89">
        <v>17578</v>
      </c>
      <c r="R8" s="89">
        <v>8870</v>
      </c>
      <c r="S8" s="89">
        <v>8708</v>
      </c>
      <c r="T8" s="89">
        <v>202</v>
      </c>
      <c r="U8" s="89">
        <v>141</v>
      </c>
      <c r="V8" s="89">
        <v>61</v>
      </c>
      <c r="W8" s="79" t="s">
        <v>86</v>
      </c>
      <c r="X8" s="79" t="s">
        <v>86</v>
      </c>
      <c r="Y8" s="79" t="s">
        <v>86</v>
      </c>
      <c r="Z8" s="17"/>
    </row>
    <row r="9" spans="2:26" ht="12" customHeight="1">
      <c r="B9" s="90" t="s">
        <v>46</v>
      </c>
      <c r="C9" s="89">
        <v>68</v>
      </c>
      <c r="D9" s="89">
        <v>3445</v>
      </c>
      <c r="E9" s="89">
        <v>2484</v>
      </c>
      <c r="F9" s="89">
        <v>961</v>
      </c>
      <c r="G9" s="89">
        <v>752</v>
      </c>
      <c r="H9" s="89">
        <v>49172</v>
      </c>
      <c r="I9" s="89">
        <v>24991</v>
      </c>
      <c r="J9" s="89">
        <v>24181</v>
      </c>
      <c r="K9" s="89">
        <v>16764</v>
      </c>
      <c r="L9" s="89">
        <v>8518</v>
      </c>
      <c r="M9" s="89">
        <v>8246</v>
      </c>
      <c r="N9" s="89">
        <v>16084</v>
      </c>
      <c r="O9" s="89">
        <v>8178</v>
      </c>
      <c r="P9" s="89">
        <v>7906</v>
      </c>
      <c r="Q9" s="89">
        <v>16122</v>
      </c>
      <c r="R9" s="89">
        <v>8154</v>
      </c>
      <c r="S9" s="89">
        <v>7968</v>
      </c>
      <c r="T9" s="89">
        <v>202</v>
      </c>
      <c r="U9" s="89">
        <v>141</v>
      </c>
      <c r="V9" s="89">
        <v>61</v>
      </c>
      <c r="W9" s="79" t="s">
        <v>86</v>
      </c>
      <c r="X9" s="79" t="s">
        <v>86</v>
      </c>
      <c r="Y9" s="79" t="s">
        <v>86</v>
      </c>
      <c r="Z9" s="17"/>
    </row>
    <row r="10" spans="2:25" ht="12" customHeight="1">
      <c r="B10" s="33" t="s">
        <v>126</v>
      </c>
      <c r="C10" s="65">
        <v>12</v>
      </c>
      <c r="D10" s="88">
        <v>693</v>
      </c>
      <c r="E10" s="88">
        <v>499</v>
      </c>
      <c r="F10" s="88">
        <v>194</v>
      </c>
      <c r="G10" s="88">
        <v>152</v>
      </c>
      <c r="H10" s="88">
        <v>10517</v>
      </c>
      <c r="I10" s="91">
        <v>5077</v>
      </c>
      <c r="J10" s="91">
        <v>5440</v>
      </c>
      <c r="K10" s="91">
        <v>3542</v>
      </c>
      <c r="L10" s="45">
        <v>1678</v>
      </c>
      <c r="M10" s="45">
        <v>1864</v>
      </c>
      <c r="N10" s="45">
        <v>3494</v>
      </c>
      <c r="O10" s="45">
        <v>1680</v>
      </c>
      <c r="P10" s="45">
        <v>1814</v>
      </c>
      <c r="Q10" s="45">
        <v>3424</v>
      </c>
      <c r="R10" s="45">
        <v>1676</v>
      </c>
      <c r="S10" s="45">
        <v>1748</v>
      </c>
      <c r="T10" s="45">
        <v>57</v>
      </c>
      <c r="U10" s="45">
        <v>43</v>
      </c>
      <c r="V10" s="45">
        <v>14</v>
      </c>
      <c r="W10" s="46" t="s">
        <v>86</v>
      </c>
      <c r="X10" s="46" t="s">
        <v>86</v>
      </c>
      <c r="Y10" s="46" t="s">
        <v>86</v>
      </c>
    </row>
    <row r="11" spans="2:25" ht="12" customHeight="1">
      <c r="B11" s="33" t="s">
        <v>127</v>
      </c>
      <c r="C11" s="65">
        <v>13</v>
      </c>
      <c r="D11" s="88">
        <v>737</v>
      </c>
      <c r="E11" s="88">
        <v>522</v>
      </c>
      <c r="F11" s="88">
        <v>215</v>
      </c>
      <c r="G11" s="88">
        <v>138</v>
      </c>
      <c r="H11" s="88">
        <v>12249</v>
      </c>
      <c r="I11" s="91">
        <v>5920</v>
      </c>
      <c r="J11" s="91">
        <v>6329</v>
      </c>
      <c r="K11" s="91">
        <v>4162</v>
      </c>
      <c r="L11" s="45">
        <v>2026</v>
      </c>
      <c r="M11" s="45">
        <v>2136</v>
      </c>
      <c r="N11" s="45">
        <v>4052</v>
      </c>
      <c r="O11" s="45">
        <v>1915</v>
      </c>
      <c r="P11" s="45">
        <v>2137</v>
      </c>
      <c r="Q11" s="45">
        <v>4010</v>
      </c>
      <c r="R11" s="45">
        <v>1960</v>
      </c>
      <c r="S11" s="45">
        <v>2050</v>
      </c>
      <c r="T11" s="45">
        <v>25</v>
      </c>
      <c r="U11" s="45">
        <v>19</v>
      </c>
      <c r="V11" s="45">
        <v>6</v>
      </c>
      <c r="W11" s="46" t="s">
        <v>86</v>
      </c>
      <c r="X11" s="46" t="s">
        <v>86</v>
      </c>
      <c r="Y11" s="46" t="s">
        <v>86</v>
      </c>
    </row>
    <row r="12" spans="2:25" ht="12" customHeight="1">
      <c r="B12" s="33" t="s">
        <v>128</v>
      </c>
      <c r="C12" s="65">
        <v>8</v>
      </c>
      <c r="D12" s="88">
        <v>423</v>
      </c>
      <c r="E12" s="88">
        <v>324</v>
      </c>
      <c r="F12" s="88">
        <v>99</v>
      </c>
      <c r="G12" s="88">
        <v>98</v>
      </c>
      <c r="H12" s="88">
        <v>6407</v>
      </c>
      <c r="I12" s="91">
        <v>3585</v>
      </c>
      <c r="J12" s="91">
        <v>2822</v>
      </c>
      <c r="K12" s="91">
        <v>2209</v>
      </c>
      <c r="L12" s="45">
        <v>1235</v>
      </c>
      <c r="M12" s="45">
        <v>974</v>
      </c>
      <c r="N12" s="45">
        <v>2067</v>
      </c>
      <c r="O12" s="45">
        <v>1190</v>
      </c>
      <c r="P12" s="45">
        <v>877</v>
      </c>
      <c r="Q12" s="45">
        <v>2096</v>
      </c>
      <c r="R12" s="45">
        <v>1136</v>
      </c>
      <c r="S12" s="45">
        <v>960</v>
      </c>
      <c r="T12" s="45">
        <v>35</v>
      </c>
      <c r="U12" s="45">
        <v>24</v>
      </c>
      <c r="V12" s="45">
        <v>11</v>
      </c>
      <c r="W12" s="46" t="s">
        <v>86</v>
      </c>
      <c r="X12" s="46" t="s">
        <v>86</v>
      </c>
      <c r="Y12" s="46" t="s">
        <v>86</v>
      </c>
    </row>
    <row r="13" spans="2:25" ht="12" customHeight="1">
      <c r="B13" s="33" t="s">
        <v>129</v>
      </c>
      <c r="C13" s="65">
        <v>5</v>
      </c>
      <c r="D13" s="88">
        <v>275</v>
      </c>
      <c r="E13" s="88">
        <v>197</v>
      </c>
      <c r="F13" s="88">
        <v>78</v>
      </c>
      <c r="G13" s="88">
        <v>61</v>
      </c>
      <c r="H13" s="88">
        <v>3793</v>
      </c>
      <c r="I13" s="91">
        <v>1935</v>
      </c>
      <c r="J13" s="91">
        <v>1858</v>
      </c>
      <c r="K13" s="91">
        <v>1274</v>
      </c>
      <c r="L13" s="45">
        <v>653</v>
      </c>
      <c r="M13" s="45">
        <v>621</v>
      </c>
      <c r="N13" s="45">
        <v>1263</v>
      </c>
      <c r="O13" s="45">
        <v>649</v>
      </c>
      <c r="P13" s="45">
        <v>614</v>
      </c>
      <c r="Q13" s="45">
        <v>1241</v>
      </c>
      <c r="R13" s="45">
        <v>619</v>
      </c>
      <c r="S13" s="45">
        <v>622</v>
      </c>
      <c r="T13" s="45">
        <v>15</v>
      </c>
      <c r="U13" s="45">
        <v>14</v>
      </c>
      <c r="V13" s="46">
        <v>1</v>
      </c>
      <c r="W13" s="46" t="s">
        <v>86</v>
      </c>
      <c r="X13" s="46" t="s">
        <v>86</v>
      </c>
      <c r="Y13" s="46" t="s">
        <v>86</v>
      </c>
    </row>
    <row r="14" spans="2:25" ht="12" customHeight="1">
      <c r="B14" s="33" t="s">
        <v>130</v>
      </c>
      <c r="C14" s="65">
        <v>9</v>
      </c>
      <c r="D14" s="88">
        <v>439</v>
      </c>
      <c r="E14" s="88">
        <v>293</v>
      </c>
      <c r="F14" s="88">
        <v>146</v>
      </c>
      <c r="G14" s="88">
        <v>88</v>
      </c>
      <c r="H14" s="88">
        <v>5503</v>
      </c>
      <c r="I14" s="91">
        <v>2816</v>
      </c>
      <c r="J14" s="91">
        <v>2687</v>
      </c>
      <c r="K14" s="91">
        <v>1967</v>
      </c>
      <c r="L14" s="45">
        <v>1001</v>
      </c>
      <c r="M14" s="45">
        <v>966</v>
      </c>
      <c r="N14" s="45">
        <v>1742</v>
      </c>
      <c r="O14" s="45">
        <v>915</v>
      </c>
      <c r="P14" s="45">
        <v>827</v>
      </c>
      <c r="Q14" s="45">
        <v>1768</v>
      </c>
      <c r="R14" s="45">
        <v>889</v>
      </c>
      <c r="S14" s="45">
        <v>879</v>
      </c>
      <c r="T14" s="46">
        <v>26</v>
      </c>
      <c r="U14" s="46">
        <v>11</v>
      </c>
      <c r="V14" s="46">
        <v>15</v>
      </c>
      <c r="W14" s="46" t="s">
        <v>86</v>
      </c>
      <c r="X14" s="46" t="s">
        <v>86</v>
      </c>
      <c r="Y14" s="46" t="s">
        <v>86</v>
      </c>
    </row>
    <row r="15" spans="2:25" ht="12" customHeight="1">
      <c r="B15" s="33" t="s">
        <v>131</v>
      </c>
      <c r="C15" s="65">
        <v>4</v>
      </c>
      <c r="D15" s="88">
        <v>158</v>
      </c>
      <c r="E15" s="88">
        <v>128</v>
      </c>
      <c r="F15" s="88">
        <v>30</v>
      </c>
      <c r="G15" s="88">
        <v>45</v>
      </c>
      <c r="H15" s="88">
        <v>1739</v>
      </c>
      <c r="I15" s="91">
        <v>967</v>
      </c>
      <c r="J15" s="91">
        <v>772</v>
      </c>
      <c r="K15" s="91">
        <v>578</v>
      </c>
      <c r="L15" s="45">
        <v>325</v>
      </c>
      <c r="M15" s="45">
        <v>253</v>
      </c>
      <c r="N15" s="45">
        <v>566</v>
      </c>
      <c r="O15" s="45">
        <v>301</v>
      </c>
      <c r="P15" s="45">
        <v>265</v>
      </c>
      <c r="Q15" s="45">
        <v>595</v>
      </c>
      <c r="R15" s="45">
        <v>341</v>
      </c>
      <c r="S15" s="45">
        <v>254</v>
      </c>
      <c r="T15" s="46" t="s">
        <v>86</v>
      </c>
      <c r="U15" s="46" t="s">
        <v>86</v>
      </c>
      <c r="V15" s="46" t="s">
        <v>86</v>
      </c>
      <c r="W15" s="46" t="s">
        <v>86</v>
      </c>
      <c r="X15" s="46" t="s">
        <v>86</v>
      </c>
      <c r="Y15" s="46" t="s">
        <v>86</v>
      </c>
    </row>
    <row r="16" spans="2:25" ht="12" customHeight="1">
      <c r="B16" s="33" t="s">
        <v>132</v>
      </c>
      <c r="C16" s="65">
        <v>3</v>
      </c>
      <c r="D16" s="88">
        <v>145</v>
      </c>
      <c r="E16" s="88">
        <v>104</v>
      </c>
      <c r="F16" s="88">
        <v>41</v>
      </c>
      <c r="G16" s="88">
        <v>24</v>
      </c>
      <c r="H16" s="88">
        <v>2012</v>
      </c>
      <c r="I16" s="91">
        <v>1032</v>
      </c>
      <c r="J16" s="91">
        <v>980</v>
      </c>
      <c r="K16" s="91">
        <v>693</v>
      </c>
      <c r="L16" s="45">
        <v>354</v>
      </c>
      <c r="M16" s="45">
        <v>339</v>
      </c>
      <c r="N16" s="45">
        <v>616</v>
      </c>
      <c r="O16" s="45">
        <v>317</v>
      </c>
      <c r="P16" s="45">
        <v>299</v>
      </c>
      <c r="Q16" s="45">
        <v>692</v>
      </c>
      <c r="R16" s="45">
        <v>354</v>
      </c>
      <c r="S16" s="45">
        <v>338</v>
      </c>
      <c r="T16" s="45">
        <v>11</v>
      </c>
      <c r="U16" s="45">
        <v>7</v>
      </c>
      <c r="V16" s="46">
        <v>4</v>
      </c>
      <c r="W16" s="46" t="s">
        <v>86</v>
      </c>
      <c r="X16" s="46" t="s">
        <v>86</v>
      </c>
      <c r="Y16" s="46" t="s">
        <v>86</v>
      </c>
    </row>
    <row r="17" spans="2:25" ht="12" customHeight="1">
      <c r="B17" s="33" t="s">
        <v>133</v>
      </c>
      <c r="C17" s="65">
        <v>4</v>
      </c>
      <c r="D17" s="88">
        <v>176</v>
      </c>
      <c r="E17" s="88">
        <v>134</v>
      </c>
      <c r="F17" s="88">
        <v>42</v>
      </c>
      <c r="G17" s="88">
        <v>47</v>
      </c>
      <c r="H17" s="88">
        <v>2250</v>
      </c>
      <c r="I17" s="91">
        <v>1197</v>
      </c>
      <c r="J17" s="91">
        <v>1053</v>
      </c>
      <c r="K17" s="91">
        <v>759</v>
      </c>
      <c r="L17" s="45">
        <v>401</v>
      </c>
      <c r="M17" s="45">
        <v>358</v>
      </c>
      <c r="N17" s="45">
        <v>744</v>
      </c>
      <c r="O17" s="45">
        <v>399</v>
      </c>
      <c r="P17" s="45">
        <v>345</v>
      </c>
      <c r="Q17" s="45">
        <v>737</v>
      </c>
      <c r="R17" s="45">
        <v>388</v>
      </c>
      <c r="S17" s="45">
        <v>349</v>
      </c>
      <c r="T17" s="45">
        <v>10</v>
      </c>
      <c r="U17" s="45">
        <v>9</v>
      </c>
      <c r="V17" s="46">
        <v>1</v>
      </c>
      <c r="W17" s="46" t="s">
        <v>86</v>
      </c>
      <c r="X17" s="46" t="s">
        <v>86</v>
      </c>
      <c r="Y17" s="46" t="s">
        <v>86</v>
      </c>
    </row>
    <row r="18" spans="2:25" ht="12" customHeight="1">
      <c r="B18" s="33" t="s">
        <v>134</v>
      </c>
      <c r="C18" s="65">
        <v>3</v>
      </c>
      <c r="D18" s="88">
        <v>121</v>
      </c>
      <c r="E18" s="88">
        <v>92</v>
      </c>
      <c r="F18" s="88">
        <v>29</v>
      </c>
      <c r="G18" s="88">
        <v>35</v>
      </c>
      <c r="H18" s="88">
        <v>1428</v>
      </c>
      <c r="I18" s="91">
        <v>812</v>
      </c>
      <c r="J18" s="91">
        <v>616</v>
      </c>
      <c r="K18" s="91">
        <v>490</v>
      </c>
      <c r="L18" s="45">
        <v>290</v>
      </c>
      <c r="M18" s="45">
        <v>200</v>
      </c>
      <c r="N18" s="45">
        <v>462</v>
      </c>
      <c r="O18" s="45">
        <v>265</v>
      </c>
      <c r="P18" s="45">
        <v>197</v>
      </c>
      <c r="Q18" s="45">
        <v>462</v>
      </c>
      <c r="R18" s="45">
        <v>247</v>
      </c>
      <c r="S18" s="45">
        <v>215</v>
      </c>
      <c r="T18" s="45">
        <v>14</v>
      </c>
      <c r="U18" s="45">
        <v>10</v>
      </c>
      <c r="V18" s="45">
        <v>4</v>
      </c>
      <c r="W18" s="46" t="s">
        <v>86</v>
      </c>
      <c r="X18" s="46" t="s">
        <v>86</v>
      </c>
      <c r="Y18" s="46" t="s">
        <v>86</v>
      </c>
    </row>
    <row r="19" spans="2:25" ht="12" customHeight="1">
      <c r="B19" s="33" t="s">
        <v>135</v>
      </c>
      <c r="C19" s="65">
        <v>3</v>
      </c>
      <c r="D19" s="88">
        <v>116</v>
      </c>
      <c r="E19" s="88">
        <v>78</v>
      </c>
      <c r="F19" s="88">
        <v>38</v>
      </c>
      <c r="G19" s="88">
        <v>31</v>
      </c>
      <c r="H19" s="88">
        <v>1373</v>
      </c>
      <c r="I19" s="91">
        <v>783</v>
      </c>
      <c r="J19" s="91">
        <v>590</v>
      </c>
      <c r="K19" s="91">
        <v>431</v>
      </c>
      <c r="L19" s="45">
        <v>260</v>
      </c>
      <c r="M19" s="45">
        <v>171</v>
      </c>
      <c r="N19" s="45">
        <v>446</v>
      </c>
      <c r="O19" s="45">
        <v>246</v>
      </c>
      <c r="P19" s="45">
        <v>200</v>
      </c>
      <c r="Q19" s="45">
        <v>491</v>
      </c>
      <c r="R19" s="45">
        <v>275</v>
      </c>
      <c r="S19" s="45">
        <v>216</v>
      </c>
      <c r="T19" s="45">
        <v>5</v>
      </c>
      <c r="U19" s="45">
        <v>2</v>
      </c>
      <c r="V19" s="45">
        <v>3</v>
      </c>
      <c r="W19" s="46" t="s">
        <v>86</v>
      </c>
      <c r="X19" s="46" t="s">
        <v>86</v>
      </c>
      <c r="Y19" s="46" t="s">
        <v>86</v>
      </c>
    </row>
    <row r="20" spans="2:25" ht="12" customHeight="1">
      <c r="B20" s="33" t="s">
        <v>136</v>
      </c>
      <c r="C20" s="65">
        <v>3</v>
      </c>
      <c r="D20" s="88">
        <v>127</v>
      </c>
      <c r="E20" s="88">
        <v>92</v>
      </c>
      <c r="F20" s="88">
        <v>35</v>
      </c>
      <c r="G20" s="88">
        <v>27</v>
      </c>
      <c r="H20" s="88">
        <v>1548</v>
      </c>
      <c r="I20" s="91">
        <v>775</v>
      </c>
      <c r="J20" s="91">
        <v>773</v>
      </c>
      <c r="K20" s="91">
        <v>539</v>
      </c>
      <c r="L20" s="45">
        <v>273</v>
      </c>
      <c r="M20" s="45">
        <v>266</v>
      </c>
      <c r="N20" s="45">
        <v>513</v>
      </c>
      <c r="O20" s="45">
        <v>266</v>
      </c>
      <c r="P20" s="45">
        <v>247</v>
      </c>
      <c r="Q20" s="45">
        <v>492</v>
      </c>
      <c r="R20" s="45">
        <v>234</v>
      </c>
      <c r="S20" s="45">
        <v>258</v>
      </c>
      <c r="T20" s="45">
        <v>4</v>
      </c>
      <c r="U20" s="45">
        <v>2</v>
      </c>
      <c r="V20" s="45">
        <v>2</v>
      </c>
      <c r="W20" s="46" t="s">
        <v>86</v>
      </c>
      <c r="X20" s="46" t="s">
        <v>86</v>
      </c>
      <c r="Y20" s="46" t="s">
        <v>86</v>
      </c>
    </row>
    <row r="21" spans="2:25" ht="12" customHeight="1">
      <c r="B21" s="33" t="s">
        <v>137</v>
      </c>
      <c r="C21" s="65">
        <v>1</v>
      </c>
      <c r="D21" s="88">
        <v>35</v>
      </c>
      <c r="E21" s="88">
        <v>21</v>
      </c>
      <c r="F21" s="88">
        <v>14</v>
      </c>
      <c r="G21" s="88">
        <v>6</v>
      </c>
      <c r="H21" s="88">
        <v>353</v>
      </c>
      <c r="I21" s="91">
        <v>92</v>
      </c>
      <c r="J21" s="91">
        <v>261</v>
      </c>
      <c r="K21" s="91">
        <v>120</v>
      </c>
      <c r="L21" s="45">
        <v>22</v>
      </c>
      <c r="M21" s="45">
        <v>98</v>
      </c>
      <c r="N21" s="45">
        <v>119</v>
      </c>
      <c r="O21" s="45">
        <v>35</v>
      </c>
      <c r="P21" s="45">
        <v>84</v>
      </c>
      <c r="Q21" s="45">
        <v>114</v>
      </c>
      <c r="R21" s="45">
        <v>35</v>
      </c>
      <c r="S21" s="45">
        <v>79</v>
      </c>
      <c r="T21" s="46" t="s">
        <v>86</v>
      </c>
      <c r="U21" s="46" t="s">
        <v>86</v>
      </c>
      <c r="V21" s="46" t="s">
        <v>86</v>
      </c>
      <c r="W21" s="46" t="s">
        <v>86</v>
      </c>
      <c r="X21" s="46" t="s">
        <v>86</v>
      </c>
      <c r="Y21" s="46" t="s">
        <v>86</v>
      </c>
    </row>
    <row r="22" spans="2:26" ht="12" customHeight="1">
      <c r="B22" s="34" t="s">
        <v>138</v>
      </c>
      <c r="C22" s="92">
        <v>13</v>
      </c>
      <c r="D22" s="92">
        <v>416</v>
      </c>
      <c r="E22" s="92">
        <v>281</v>
      </c>
      <c r="F22" s="92">
        <v>135</v>
      </c>
      <c r="G22" s="92">
        <v>120</v>
      </c>
      <c r="H22" s="92">
        <v>4249</v>
      </c>
      <c r="I22" s="92">
        <v>2030</v>
      </c>
      <c r="J22" s="92">
        <v>2219</v>
      </c>
      <c r="K22" s="92">
        <v>1365</v>
      </c>
      <c r="L22" s="92">
        <v>639</v>
      </c>
      <c r="M22" s="92">
        <v>726</v>
      </c>
      <c r="N22" s="92">
        <v>1428</v>
      </c>
      <c r="O22" s="92">
        <v>675</v>
      </c>
      <c r="P22" s="92">
        <v>753</v>
      </c>
      <c r="Q22" s="92">
        <v>1456</v>
      </c>
      <c r="R22" s="92">
        <v>716</v>
      </c>
      <c r="S22" s="92">
        <v>740</v>
      </c>
      <c r="T22" s="79" t="s">
        <v>86</v>
      </c>
      <c r="U22" s="79" t="s">
        <v>86</v>
      </c>
      <c r="V22" s="79" t="s">
        <v>86</v>
      </c>
      <c r="W22" s="79" t="s">
        <v>86</v>
      </c>
      <c r="X22" s="79" t="s">
        <v>86</v>
      </c>
      <c r="Y22" s="79" t="s">
        <v>86</v>
      </c>
      <c r="Z22" s="17"/>
    </row>
    <row r="23" spans="2:26" ht="12" customHeight="1">
      <c r="B23" s="33" t="s">
        <v>139</v>
      </c>
      <c r="C23" s="46" t="s">
        <v>86</v>
      </c>
      <c r="D23" s="46" t="s">
        <v>86</v>
      </c>
      <c r="E23" s="46" t="s">
        <v>86</v>
      </c>
      <c r="F23" s="46" t="s">
        <v>86</v>
      </c>
      <c r="G23" s="46" t="s">
        <v>86</v>
      </c>
      <c r="H23" s="46" t="s">
        <v>86</v>
      </c>
      <c r="I23" s="46" t="s">
        <v>86</v>
      </c>
      <c r="J23" s="46" t="s">
        <v>86</v>
      </c>
      <c r="K23" s="46" t="s">
        <v>86</v>
      </c>
      <c r="L23" s="46" t="s">
        <v>86</v>
      </c>
      <c r="M23" s="46" t="s">
        <v>86</v>
      </c>
      <c r="N23" s="46" t="s">
        <v>86</v>
      </c>
      <c r="O23" s="46" t="s">
        <v>86</v>
      </c>
      <c r="P23" s="46" t="s">
        <v>86</v>
      </c>
      <c r="Q23" s="46" t="s">
        <v>86</v>
      </c>
      <c r="R23" s="46" t="s">
        <v>86</v>
      </c>
      <c r="S23" s="46" t="s">
        <v>86</v>
      </c>
      <c r="T23" s="46" t="s">
        <v>86</v>
      </c>
      <c r="U23" s="46" t="s">
        <v>86</v>
      </c>
      <c r="V23" s="46" t="s">
        <v>86</v>
      </c>
      <c r="W23" s="46" t="s">
        <v>86</v>
      </c>
      <c r="X23" s="46" t="s">
        <v>86</v>
      </c>
      <c r="Y23" s="46" t="s">
        <v>86</v>
      </c>
      <c r="Z23" s="17"/>
    </row>
    <row r="24" spans="2:26" ht="12" customHeight="1">
      <c r="B24" s="33" t="s">
        <v>140</v>
      </c>
      <c r="C24" s="46" t="s">
        <v>86</v>
      </c>
      <c r="D24" s="46" t="s">
        <v>86</v>
      </c>
      <c r="E24" s="46" t="s">
        <v>86</v>
      </c>
      <c r="F24" s="46" t="s">
        <v>86</v>
      </c>
      <c r="G24" s="46" t="s">
        <v>86</v>
      </c>
      <c r="H24" s="46" t="s">
        <v>86</v>
      </c>
      <c r="I24" s="46" t="s">
        <v>86</v>
      </c>
      <c r="J24" s="46" t="s">
        <v>86</v>
      </c>
      <c r="K24" s="46" t="s">
        <v>86</v>
      </c>
      <c r="L24" s="46" t="s">
        <v>86</v>
      </c>
      <c r="M24" s="46" t="s">
        <v>86</v>
      </c>
      <c r="N24" s="46" t="s">
        <v>86</v>
      </c>
      <c r="O24" s="46" t="s">
        <v>86</v>
      </c>
      <c r="P24" s="46" t="s">
        <v>86</v>
      </c>
      <c r="Q24" s="46" t="s">
        <v>86</v>
      </c>
      <c r="R24" s="46" t="s">
        <v>86</v>
      </c>
      <c r="S24" s="46" t="s">
        <v>86</v>
      </c>
      <c r="T24" s="46" t="s">
        <v>86</v>
      </c>
      <c r="U24" s="46" t="s">
        <v>86</v>
      </c>
      <c r="V24" s="46" t="s">
        <v>86</v>
      </c>
      <c r="W24" s="46" t="s">
        <v>86</v>
      </c>
      <c r="X24" s="46" t="s">
        <v>86</v>
      </c>
      <c r="Y24" s="46" t="s">
        <v>86</v>
      </c>
      <c r="Z24" s="17"/>
    </row>
    <row r="25" spans="2:26" ht="12" customHeight="1">
      <c r="B25" s="33" t="s">
        <v>141</v>
      </c>
      <c r="C25" s="46" t="s">
        <v>86</v>
      </c>
      <c r="D25" s="46" t="s">
        <v>86</v>
      </c>
      <c r="E25" s="46" t="s">
        <v>86</v>
      </c>
      <c r="F25" s="46" t="s">
        <v>86</v>
      </c>
      <c r="G25" s="46" t="s">
        <v>86</v>
      </c>
      <c r="H25" s="46" t="s">
        <v>86</v>
      </c>
      <c r="I25" s="46" t="s">
        <v>86</v>
      </c>
      <c r="J25" s="46" t="s">
        <v>86</v>
      </c>
      <c r="K25" s="46" t="s">
        <v>86</v>
      </c>
      <c r="L25" s="46" t="s">
        <v>86</v>
      </c>
      <c r="M25" s="46" t="s">
        <v>86</v>
      </c>
      <c r="N25" s="46" t="s">
        <v>86</v>
      </c>
      <c r="O25" s="46" t="s">
        <v>86</v>
      </c>
      <c r="P25" s="46" t="s">
        <v>86</v>
      </c>
      <c r="Q25" s="46" t="s">
        <v>86</v>
      </c>
      <c r="R25" s="46" t="s">
        <v>86</v>
      </c>
      <c r="S25" s="46" t="s">
        <v>86</v>
      </c>
      <c r="T25" s="46" t="s">
        <v>86</v>
      </c>
      <c r="U25" s="46" t="s">
        <v>86</v>
      </c>
      <c r="V25" s="46" t="s">
        <v>86</v>
      </c>
      <c r="W25" s="46" t="s">
        <v>86</v>
      </c>
      <c r="X25" s="46" t="s">
        <v>86</v>
      </c>
      <c r="Y25" s="46" t="s">
        <v>86</v>
      </c>
      <c r="Z25" s="17"/>
    </row>
    <row r="26" spans="2:25" ht="12" customHeight="1">
      <c r="B26" s="33" t="s">
        <v>142</v>
      </c>
      <c r="C26" s="45">
        <v>1</v>
      </c>
      <c r="D26" s="40">
        <v>26</v>
      </c>
      <c r="E26" s="40">
        <v>21</v>
      </c>
      <c r="F26" s="40">
        <v>5</v>
      </c>
      <c r="G26" s="45">
        <v>6</v>
      </c>
      <c r="H26" s="45">
        <v>188</v>
      </c>
      <c r="I26" s="91">
        <v>114</v>
      </c>
      <c r="J26" s="91">
        <v>74</v>
      </c>
      <c r="K26" s="91">
        <v>55</v>
      </c>
      <c r="L26" s="45">
        <v>31</v>
      </c>
      <c r="M26" s="45">
        <v>24</v>
      </c>
      <c r="N26" s="45">
        <v>66</v>
      </c>
      <c r="O26" s="45">
        <v>44</v>
      </c>
      <c r="P26" s="45">
        <v>22</v>
      </c>
      <c r="Q26" s="45">
        <v>67</v>
      </c>
      <c r="R26" s="45">
        <v>39</v>
      </c>
      <c r="S26" s="45">
        <v>28</v>
      </c>
      <c r="T26" s="46" t="s">
        <v>86</v>
      </c>
      <c r="U26" s="46" t="s">
        <v>86</v>
      </c>
      <c r="V26" s="46" t="s">
        <v>86</v>
      </c>
      <c r="W26" s="46" t="s">
        <v>86</v>
      </c>
      <c r="X26" s="46" t="s">
        <v>86</v>
      </c>
      <c r="Y26" s="46" t="s">
        <v>86</v>
      </c>
    </row>
    <row r="27" spans="2:25" ht="12" customHeight="1">
      <c r="B27" s="33" t="s">
        <v>143</v>
      </c>
      <c r="C27" s="46">
        <v>1</v>
      </c>
      <c r="D27" s="40">
        <v>25</v>
      </c>
      <c r="E27" s="40">
        <v>17</v>
      </c>
      <c r="F27" s="40">
        <v>8</v>
      </c>
      <c r="G27" s="45">
        <v>6</v>
      </c>
      <c r="H27" s="45">
        <v>173</v>
      </c>
      <c r="I27" s="91">
        <v>95</v>
      </c>
      <c r="J27" s="91">
        <v>78</v>
      </c>
      <c r="K27" s="91">
        <v>57</v>
      </c>
      <c r="L27" s="45">
        <v>29</v>
      </c>
      <c r="M27" s="45">
        <v>28</v>
      </c>
      <c r="N27" s="45">
        <v>52</v>
      </c>
      <c r="O27" s="45">
        <v>23</v>
      </c>
      <c r="P27" s="45">
        <v>29</v>
      </c>
      <c r="Q27" s="45">
        <v>64</v>
      </c>
      <c r="R27" s="45">
        <v>43</v>
      </c>
      <c r="S27" s="45">
        <v>21</v>
      </c>
      <c r="T27" s="46" t="s">
        <v>86</v>
      </c>
      <c r="U27" s="46" t="s">
        <v>86</v>
      </c>
      <c r="V27" s="46" t="s">
        <v>86</v>
      </c>
      <c r="W27" s="46" t="s">
        <v>86</v>
      </c>
      <c r="X27" s="46" t="s">
        <v>86</v>
      </c>
      <c r="Y27" s="46" t="s">
        <v>86</v>
      </c>
    </row>
    <row r="28" spans="2:25" ht="12" customHeight="1">
      <c r="B28" s="33" t="s">
        <v>144</v>
      </c>
      <c r="C28" s="46" t="s">
        <v>86</v>
      </c>
      <c r="D28" s="46" t="s">
        <v>86</v>
      </c>
      <c r="E28" s="46" t="s">
        <v>86</v>
      </c>
      <c r="F28" s="46" t="s">
        <v>86</v>
      </c>
      <c r="G28" s="46" t="s">
        <v>86</v>
      </c>
      <c r="H28" s="46" t="s">
        <v>86</v>
      </c>
      <c r="I28" s="46" t="s">
        <v>86</v>
      </c>
      <c r="J28" s="46" t="s">
        <v>86</v>
      </c>
      <c r="K28" s="46" t="s">
        <v>86</v>
      </c>
      <c r="L28" s="46" t="s">
        <v>86</v>
      </c>
      <c r="M28" s="46" t="s">
        <v>86</v>
      </c>
      <c r="N28" s="46" t="s">
        <v>86</v>
      </c>
      <c r="O28" s="46" t="s">
        <v>86</v>
      </c>
      <c r="P28" s="46" t="s">
        <v>86</v>
      </c>
      <c r="Q28" s="46" t="s">
        <v>86</v>
      </c>
      <c r="R28" s="46" t="s">
        <v>86</v>
      </c>
      <c r="S28" s="46" t="s">
        <v>86</v>
      </c>
      <c r="T28" s="46" t="s">
        <v>86</v>
      </c>
      <c r="U28" s="46" t="s">
        <v>86</v>
      </c>
      <c r="V28" s="46" t="s">
        <v>86</v>
      </c>
      <c r="W28" s="46" t="s">
        <v>86</v>
      </c>
      <c r="X28" s="46" t="s">
        <v>86</v>
      </c>
      <c r="Y28" s="46" t="s">
        <v>86</v>
      </c>
    </row>
    <row r="29" spans="2:25" ht="12" customHeight="1">
      <c r="B29" s="33" t="s">
        <v>145</v>
      </c>
      <c r="C29" s="46" t="s">
        <v>86</v>
      </c>
      <c r="D29" s="46" t="s">
        <v>86</v>
      </c>
      <c r="E29" s="46" t="s">
        <v>86</v>
      </c>
      <c r="F29" s="46" t="s">
        <v>86</v>
      </c>
      <c r="G29" s="46" t="s">
        <v>86</v>
      </c>
      <c r="H29" s="46" t="s">
        <v>86</v>
      </c>
      <c r="I29" s="46" t="s">
        <v>86</v>
      </c>
      <c r="J29" s="46" t="s">
        <v>86</v>
      </c>
      <c r="K29" s="46" t="s">
        <v>86</v>
      </c>
      <c r="L29" s="46" t="s">
        <v>86</v>
      </c>
      <c r="M29" s="46" t="s">
        <v>86</v>
      </c>
      <c r="N29" s="46" t="s">
        <v>86</v>
      </c>
      <c r="O29" s="46" t="s">
        <v>86</v>
      </c>
      <c r="P29" s="46" t="s">
        <v>86</v>
      </c>
      <c r="Q29" s="46" t="s">
        <v>86</v>
      </c>
      <c r="R29" s="46" t="s">
        <v>86</v>
      </c>
      <c r="S29" s="46" t="s">
        <v>86</v>
      </c>
      <c r="T29" s="46" t="s">
        <v>86</v>
      </c>
      <c r="U29" s="46" t="s">
        <v>86</v>
      </c>
      <c r="V29" s="46" t="s">
        <v>86</v>
      </c>
      <c r="W29" s="46" t="s">
        <v>86</v>
      </c>
      <c r="X29" s="46" t="s">
        <v>86</v>
      </c>
      <c r="Y29" s="46" t="s">
        <v>86</v>
      </c>
    </row>
    <row r="30" spans="2:25" ht="12" customHeight="1">
      <c r="B30" s="33" t="s">
        <v>146</v>
      </c>
      <c r="C30" s="45">
        <v>2</v>
      </c>
      <c r="D30" s="40">
        <v>50</v>
      </c>
      <c r="E30" s="40">
        <v>39</v>
      </c>
      <c r="F30" s="40">
        <v>11</v>
      </c>
      <c r="G30" s="45">
        <v>26</v>
      </c>
      <c r="H30" s="45">
        <v>483</v>
      </c>
      <c r="I30" s="91">
        <v>312</v>
      </c>
      <c r="J30" s="91">
        <v>171</v>
      </c>
      <c r="K30" s="91">
        <v>157</v>
      </c>
      <c r="L30" s="45">
        <v>97</v>
      </c>
      <c r="M30" s="45">
        <v>60</v>
      </c>
      <c r="N30" s="45">
        <v>159</v>
      </c>
      <c r="O30" s="45">
        <v>96</v>
      </c>
      <c r="P30" s="45">
        <v>63</v>
      </c>
      <c r="Q30" s="45">
        <v>167</v>
      </c>
      <c r="R30" s="45">
        <v>119</v>
      </c>
      <c r="S30" s="45">
        <v>48</v>
      </c>
      <c r="T30" s="46" t="s">
        <v>86</v>
      </c>
      <c r="U30" s="46" t="s">
        <v>86</v>
      </c>
      <c r="V30" s="46" t="s">
        <v>86</v>
      </c>
      <c r="W30" s="46" t="s">
        <v>86</v>
      </c>
      <c r="X30" s="46" t="s">
        <v>86</v>
      </c>
      <c r="Y30" s="46" t="s">
        <v>86</v>
      </c>
    </row>
    <row r="31" spans="2:25" ht="12" customHeight="1">
      <c r="B31" s="33" t="s">
        <v>147</v>
      </c>
      <c r="C31" s="45">
        <v>1</v>
      </c>
      <c r="D31" s="40">
        <v>26</v>
      </c>
      <c r="E31" s="40">
        <v>18</v>
      </c>
      <c r="F31" s="40">
        <v>8</v>
      </c>
      <c r="G31" s="45">
        <v>7</v>
      </c>
      <c r="H31" s="45">
        <v>166</v>
      </c>
      <c r="I31" s="91">
        <v>94</v>
      </c>
      <c r="J31" s="91">
        <v>72</v>
      </c>
      <c r="K31" s="91">
        <v>52</v>
      </c>
      <c r="L31" s="45">
        <v>30</v>
      </c>
      <c r="M31" s="45">
        <v>22</v>
      </c>
      <c r="N31" s="45">
        <v>50</v>
      </c>
      <c r="O31" s="45">
        <v>36</v>
      </c>
      <c r="P31" s="45">
        <v>14</v>
      </c>
      <c r="Q31" s="45">
        <v>64</v>
      </c>
      <c r="R31" s="45">
        <v>28</v>
      </c>
      <c r="S31" s="45">
        <v>36</v>
      </c>
      <c r="T31" s="46" t="s">
        <v>86</v>
      </c>
      <c r="U31" s="46" t="s">
        <v>86</v>
      </c>
      <c r="V31" s="46" t="s">
        <v>86</v>
      </c>
      <c r="W31" s="46" t="s">
        <v>86</v>
      </c>
      <c r="X31" s="46" t="s">
        <v>86</v>
      </c>
      <c r="Y31" s="46" t="s">
        <v>86</v>
      </c>
    </row>
    <row r="32" spans="2:25" ht="12" customHeight="1">
      <c r="B32" s="33" t="s">
        <v>148</v>
      </c>
      <c r="C32" s="45">
        <v>1</v>
      </c>
      <c r="D32" s="40">
        <v>24</v>
      </c>
      <c r="E32" s="40">
        <v>18</v>
      </c>
      <c r="F32" s="40">
        <v>6</v>
      </c>
      <c r="G32" s="45">
        <v>6</v>
      </c>
      <c r="H32" s="45">
        <v>162</v>
      </c>
      <c r="I32" s="91">
        <v>86</v>
      </c>
      <c r="J32" s="91">
        <v>76</v>
      </c>
      <c r="K32" s="91">
        <v>46</v>
      </c>
      <c r="L32" s="45">
        <v>26</v>
      </c>
      <c r="M32" s="45">
        <v>20</v>
      </c>
      <c r="N32" s="45">
        <v>50</v>
      </c>
      <c r="O32" s="45">
        <v>24</v>
      </c>
      <c r="P32" s="45">
        <v>26</v>
      </c>
      <c r="Q32" s="45">
        <v>66</v>
      </c>
      <c r="R32" s="45">
        <v>36</v>
      </c>
      <c r="S32" s="45">
        <v>30</v>
      </c>
      <c r="T32" s="46" t="s">
        <v>86</v>
      </c>
      <c r="U32" s="46" t="s">
        <v>86</v>
      </c>
      <c r="V32" s="46" t="s">
        <v>86</v>
      </c>
      <c r="W32" s="46" t="s">
        <v>86</v>
      </c>
      <c r="X32" s="46" t="s">
        <v>86</v>
      </c>
      <c r="Y32" s="46" t="s">
        <v>86</v>
      </c>
    </row>
    <row r="33" spans="2:25" ht="12" customHeight="1">
      <c r="B33" s="33" t="s">
        <v>149</v>
      </c>
      <c r="C33" s="46" t="s">
        <v>86</v>
      </c>
      <c r="D33" s="46" t="s">
        <v>86</v>
      </c>
      <c r="E33" s="46" t="s">
        <v>86</v>
      </c>
      <c r="F33" s="46" t="s">
        <v>86</v>
      </c>
      <c r="G33" s="46" t="s">
        <v>86</v>
      </c>
      <c r="H33" s="46" t="s">
        <v>86</v>
      </c>
      <c r="I33" s="46" t="s">
        <v>86</v>
      </c>
      <c r="J33" s="46" t="s">
        <v>86</v>
      </c>
      <c r="K33" s="46" t="s">
        <v>86</v>
      </c>
      <c r="L33" s="46" t="s">
        <v>86</v>
      </c>
      <c r="M33" s="46" t="s">
        <v>86</v>
      </c>
      <c r="N33" s="46" t="s">
        <v>86</v>
      </c>
      <c r="O33" s="46" t="s">
        <v>86</v>
      </c>
      <c r="P33" s="46" t="s">
        <v>86</v>
      </c>
      <c r="Q33" s="46" t="s">
        <v>86</v>
      </c>
      <c r="R33" s="46" t="s">
        <v>86</v>
      </c>
      <c r="S33" s="46" t="s">
        <v>86</v>
      </c>
      <c r="T33" s="46" t="s">
        <v>86</v>
      </c>
      <c r="U33" s="46" t="s">
        <v>86</v>
      </c>
      <c r="V33" s="46" t="s">
        <v>86</v>
      </c>
      <c r="W33" s="46" t="s">
        <v>86</v>
      </c>
      <c r="X33" s="46" t="s">
        <v>86</v>
      </c>
      <c r="Y33" s="46" t="s">
        <v>86</v>
      </c>
    </row>
    <row r="34" spans="2:25" ht="12" customHeight="1">
      <c r="B34" s="33" t="s">
        <v>150</v>
      </c>
      <c r="C34" s="46" t="s">
        <v>86</v>
      </c>
      <c r="D34" s="46" t="s">
        <v>86</v>
      </c>
      <c r="E34" s="46" t="s">
        <v>86</v>
      </c>
      <c r="F34" s="46" t="s">
        <v>86</v>
      </c>
      <c r="G34" s="46" t="s">
        <v>86</v>
      </c>
      <c r="H34" s="46" t="s">
        <v>86</v>
      </c>
      <c r="I34" s="46" t="s">
        <v>86</v>
      </c>
      <c r="J34" s="46" t="s">
        <v>86</v>
      </c>
      <c r="K34" s="46" t="s">
        <v>86</v>
      </c>
      <c r="L34" s="46" t="s">
        <v>86</v>
      </c>
      <c r="M34" s="46" t="s">
        <v>86</v>
      </c>
      <c r="N34" s="46" t="s">
        <v>86</v>
      </c>
      <c r="O34" s="46" t="s">
        <v>86</v>
      </c>
      <c r="P34" s="46" t="s">
        <v>86</v>
      </c>
      <c r="Q34" s="46" t="s">
        <v>86</v>
      </c>
      <c r="R34" s="46" t="s">
        <v>86</v>
      </c>
      <c r="S34" s="46" t="s">
        <v>86</v>
      </c>
      <c r="T34" s="46" t="s">
        <v>86</v>
      </c>
      <c r="U34" s="46" t="s">
        <v>86</v>
      </c>
      <c r="V34" s="46" t="s">
        <v>86</v>
      </c>
      <c r="W34" s="46" t="s">
        <v>86</v>
      </c>
      <c r="X34" s="46" t="s">
        <v>86</v>
      </c>
      <c r="Y34" s="46" t="s">
        <v>86</v>
      </c>
    </row>
    <row r="35" spans="2:25" ht="12" customHeight="1">
      <c r="B35" s="33" t="s">
        <v>151</v>
      </c>
      <c r="C35" s="45">
        <v>1</v>
      </c>
      <c r="D35" s="40">
        <v>31</v>
      </c>
      <c r="E35" s="40">
        <v>15</v>
      </c>
      <c r="F35" s="40">
        <v>16</v>
      </c>
      <c r="G35" s="45">
        <v>9</v>
      </c>
      <c r="H35" s="45">
        <v>333</v>
      </c>
      <c r="I35" s="46" t="s">
        <v>86</v>
      </c>
      <c r="J35" s="91">
        <v>333</v>
      </c>
      <c r="K35" s="91">
        <v>105</v>
      </c>
      <c r="L35" s="46" t="s">
        <v>86</v>
      </c>
      <c r="M35" s="45">
        <v>105</v>
      </c>
      <c r="N35" s="45">
        <v>120</v>
      </c>
      <c r="O35" s="46" t="s">
        <v>86</v>
      </c>
      <c r="P35" s="45">
        <v>120</v>
      </c>
      <c r="Q35" s="45">
        <v>108</v>
      </c>
      <c r="R35" s="46" t="s">
        <v>86</v>
      </c>
      <c r="S35" s="45">
        <v>108</v>
      </c>
      <c r="T35" s="46" t="s">
        <v>86</v>
      </c>
      <c r="U35" s="46" t="s">
        <v>86</v>
      </c>
      <c r="V35" s="46" t="s">
        <v>86</v>
      </c>
      <c r="W35" s="46" t="s">
        <v>86</v>
      </c>
      <c r="X35" s="46" t="s">
        <v>86</v>
      </c>
      <c r="Y35" s="46" t="s">
        <v>86</v>
      </c>
    </row>
    <row r="36" spans="2:25" ht="12" customHeight="1">
      <c r="B36" s="33" t="s">
        <v>152</v>
      </c>
      <c r="C36" s="46" t="s">
        <v>86</v>
      </c>
      <c r="D36" s="46" t="s">
        <v>86</v>
      </c>
      <c r="E36" s="46" t="s">
        <v>86</v>
      </c>
      <c r="F36" s="46" t="s">
        <v>86</v>
      </c>
      <c r="G36" s="46" t="s">
        <v>86</v>
      </c>
      <c r="H36" s="46" t="s">
        <v>86</v>
      </c>
      <c r="I36" s="46" t="s">
        <v>86</v>
      </c>
      <c r="J36" s="46" t="s">
        <v>86</v>
      </c>
      <c r="K36" s="46" t="s">
        <v>86</v>
      </c>
      <c r="L36" s="46" t="s">
        <v>86</v>
      </c>
      <c r="M36" s="46" t="s">
        <v>86</v>
      </c>
      <c r="N36" s="46" t="s">
        <v>86</v>
      </c>
      <c r="O36" s="46" t="s">
        <v>86</v>
      </c>
      <c r="P36" s="46" t="s">
        <v>86</v>
      </c>
      <c r="Q36" s="46" t="s">
        <v>86</v>
      </c>
      <c r="R36" s="46" t="s">
        <v>86</v>
      </c>
      <c r="S36" s="46" t="s">
        <v>86</v>
      </c>
      <c r="T36" s="46" t="s">
        <v>86</v>
      </c>
      <c r="U36" s="46" t="s">
        <v>86</v>
      </c>
      <c r="V36" s="46" t="s">
        <v>86</v>
      </c>
      <c r="W36" s="46" t="s">
        <v>86</v>
      </c>
      <c r="X36" s="46" t="s">
        <v>86</v>
      </c>
      <c r="Y36" s="46" t="s">
        <v>86</v>
      </c>
    </row>
    <row r="37" spans="2:25" ht="12" customHeight="1">
      <c r="B37" s="33" t="s">
        <v>153</v>
      </c>
      <c r="C37" s="46" t="s">
        <v>86</v>
      </c>
      <c r="D37" s="46" t="s">
        <v>86</v>
      </c>
      <c r="E37" s="46" t="s">
        <v>86</v>
      </c>
      <c r="F37" s="46" t="s">
        <v>86</v>
      </c>
      <c r="G37" s="46" t="s">
        <v>86</v>
      </c>
      <c r="H37" s="46" t="s">
        <v>86</v>
      </c>
      <c r="I37" s="46" t="s">
        <v>86</v>
      </c>
      <c r="J37" s="46" t="s">
        <v>86</v>
      </c>
      <c r="K37" s="46" t="s">
        <v>86</v>
      </c>
      <c r="L37" s="46" t="s">
        <v>86</v>
      </c>
      <c r="M37" s="46" t="s">
        <v>86</v>
      </c>
      <c r="N37" s="46" t="s">
        <v>86</v>
      </c>
      <c r="O37" s="46" t="s">
        <v>86</v>
      </c>
      <c r="P37" s="46" t="s">
        <v>86</v>
      </c>
      <c r="Q37" s="46" t="s">
        <v>86</v>
      </c>
      <c r="R37" s="46" t="s">
        <v>86</v>
      </c>
      <c r="S37" s="46" t="s">
        <v>86</v>
      </c>
      <c r="T37" s="46" t="s">
        <v>86</v>
      </c>
      <c r="U37" s="46" t="s">
        <v>86</v>
      </c>
      <c r="V37" s="46" t="s">
        <v>86</v>
      </c>
      <c r="W37" s="46" t="s">
        <v>86</v>
      </c>
      <c r="X37" s="46" t="s">
        <v>86</v>
      </c>
      <c r="Y37" s="46" t="s">
        <v>86</v>
      </c>
    </row>
    <row r="38" spans="2:25" ht="12" customHeight="1">
      <c r="B38" s="33" t="s">
        <v>154</v>
      </c>
      <c r="C38" s="46" t="s">
        <v>86</v>
      </c>
      <c r="D38" s="46" t="s">
        <v>86</v>
      </c>
      <c r="E38" s="46" t="s">
        <v>86</v>
      </c>
      <c r="F38" s="46" t="s">
        <v>86</v>
      </c>
      <c r="G38" s="46" t="s">
        <v>86</v>
      </c>
      <c r="H38" s="46" t="s">
        <v>86</v>
      </c>
      <c r="I38" s="46" t="s">
        <v>86</v>
      </c>
      <c r="J38" s="46" t="s">
        <v>86</v>
      </c>
      <c r="K38" s="46" t="s">
        <v>86</v>
      </c>
      <c r="L38" s="46" t="s">
        <v>86</v>
      </c>
      <c r="M38" s="46" t="s">
        <v>86</v>
      </c>
      <c r="N38" s="46" t="s">
        <v>86</v>
      </c>
      <c r="O38" s="46" t="s">
        <v>86</v>
      </c>
      <c r="P38" s="46" t="s">
        <v>86</v>
      </c>
      <c r="Q38" s="46" t="s">
        <v>86</v>
      </c>
      <c r="R38" s="46" t="s">
        <v>86</v>
      </c>
      <c r="S38" s="46" t="s">
        <v>86</v>
      </c>
      <c r="T38" s="46" t="s">
        <v>86</v>
      </c>
      <c r="U38" s="46" t="s">
        <v>86</v>
      </c>
      <c r="V38" s="46" t="s">
        <v>86</v>
      </c>
      <c r="W38" s="46" t="s">
        <v>86</v>
      </c>
      <c r="X38" s="46" t="s">
        <v>86</v>
      </c>
      <c r="Y38" s="46" t="s">
        <v>86</v>
      </c>
    </row>
    <row r="39" spans="2:25" ht="12" customHeight="1">
      <c r="B39" s="33" t="s">
        <v>155</v>
      </c>
      <c r="C39" s="45">
        <v>1</v>
      </c>
      <c r="D39" s="40">
        <v>42</v>
      </c>
      <c r="E39" s="40">
        <v>29</v>
      </c>
      <c r="F39" s="40">
        <v>13</v>
      </c>
      <c r="G39" s="45">
        <v>10</v>
      </c>
      <c r="H39" s="45">
        <v>511</v>
      </c>
      <c r="I39" s="91">
        <v>284</v>
      </c>
      <c r="J39" s="91">
        <v>227</v>
      </c>
      <c r="K39" s="91">
        <v>151</v>
      </c>
      <c r="L39" s="45">
        <v>80</v>
      </c>
      <c r="M39" s="45">
        <v>71</v>
      </c>
      <c r="N39" s="45">
        <v>181</v>
      </c>
      <c r="O39" s="45">
        <v>95</v>
      </c>
      <c r="P39" s="45">
        <v>86</v>
      </c>
      <c r="Q39" s="45">
        <v>179</v>
      </c>
      <c r="R39" s="45">
        <v>109</v>
      </c>
      <c r="S39" s="45">
        <v>70</v>
      </c>
      <c r="T39" s="46" t="s">
        <v>86</v>
      </c>
      <c r="U39" s="46" t="s">
        <v>86</v>
      </c>
      <c r="V39" s="46" t="s">
        <v>86</v>
      </c>
      <c r="W39" s="46" t="s">
        <v>86</v>
      </c>
      <c r="X39" s="46" t="s">
        <v>86</v>
      </c>
      <c r="Y39" s="46" t="s">
        <v>86</v>
      </c>
    </row>
    <row r="40" spans="2:25" ht="12" customHeight="1">
      <c r="B40" s="33" t="s">
        <v>156</v>
      </c>
      <c r="C40" s="45">
        <v>1</v>
      </c>
      <c r="D40" s="40">
        <v>25</v>
      </c>
      <c r="E40" s="40">
        <v>14</v>
      </c>
      <c r="F40" s="40">
        <v>11</v>
      </c>
      <c r="G40" s="45">
        <v>6</v>
      </c>
      <c r="H40" s="45">
        <v>249</v>
      </c>
      <c r="I40" s="91">
        <v>100</v>
      </c>
      <c r="J40" s="91">
        <v>149</v>
      </c>
      <c r="K40" s="91">
        <v>80</v>
      </c>
      <c r="L40" s="45">
        <v>37</v>
      </c>
      <c r="M40" s="45">
        <v>43</v>
      </c>
      <c r="N40" s="45">
        <v>76</v>
      </c>
      <c r="O40" s="45">
        <v>29</v>
      </c>
      <c r="P40" s="45">
        <v>47</v>
      </c>
      <c r="Q40" s="45">
        <v>93</v>
      </c>
      <c r="R40" s="45">
        <v>34</v>
      </c>
      <c r="S40" s="45">
        <v>59</v>
      </c>
      <c r="T40" s="46" t="s">
        <v>86</v>
      </c>
      <c r="U40" s="46" t="s">
        <v>86</v>
      </c>
      <c r="V40" s="46" t="s">
        <v>86</v>
      </c>
      <c r="W40" s="46" t="s">
        <v>86</v>
      </c>
      <c r="X40" s="46" t="s">
        <v>86</v>
      </c>
      <c r="Y40" s="46" t="s">
        <v>86</v>
      </c>
    </row>
    <row r="41" spans="2:25" ht="12" customHeight="1">
      <c r="B41" s="33" t="s">
        <v>157</v>
      </c>
      <c r="C41" s="45">
        <v>1</v>
      </c>
      <c r="D41" s="40">
        <v>24</v>
      </c>
      <c r="E41" s="40">
        <v>12</v>
      </c>
      <c r="F41" s="40">
        <v>12</v>
      </c>
      <c r="G41" s="45">
        <v>6</v>
      </c>
      <c r="H41" s="45">
        <v>222</v>
      </c>
      <c r="I41" s="91">
        <v>110</v>
      </c>
      <c r="J41" s="91">
        <v>112</v>
      </c>
      <c r="K41" s="91">
        <v>76</v>
      </c>
      <c r="L41" s="45">
        <v>31</v>
      </c>
      <c r="M41" s="45">
        <v>45</v>
      </c>
      <c r="N41" s="45">
        <v>79</v>
      </c>
      <c r="O41" s="45">
        <v>42</v>
      </c>
      <c r="P41" s="45">
        <v>37</v>
      </c>
      <c r="Q41" s="45">
        <v>67</v>
      </c>
      <c r="R41" s="45">
        <v>37</v>
      </c>
      <c r="S41" s="45">
        <v>30</v>
      </c>
      <c r="T41" s="46" t="s">
        <v>86</v>
      </c>
      <c r="U41" s="46" t="s">
        <v>86</v>
      </c>
      <c r="V41" s="46" t="s">
        <v>86</v>
      </c>
      <c r="W41" s="46" t="s">
        <v>86</v>
      </c>
      <c r="X41" s="46" t="s">
        <v>86</v>
      </c>
      <c r="Y41" s="46" t="s">
        <v>86</v>
      </c>
    </row>
    <row r="42" spans="2:25" ht="12" customHeight="1">
      <c r="B42" s="33" t="s">
        <v>158</v>
      </c>
      <c r="C42" s="45">
        <v>1</v>
      </c>
      <c r="D42" s="40">
        <v>54</v>
      </c>
      <c r="E42" s="40">
        <v>39</v>
      </c>
      <c r="F42" s="40">
        <v>15</v>
      </c>
      <c r="G42" s="45">
        <v>15</v>
      </c>
      <c r="H42" s="45">
        <v>588</v>
      </c>
      <c r="I42" s="91">
        <v>369</v>
      </c>
      <c r="J42" s="91">
        <v>219</v>
      </c>
      <c r="K42" s="91">
        <v>191</v>
      </c>
      <c r="L42" s="45">
        <v>126</v>
      </c>
      <c r="M42" s="45">
        <v>65</v>
      </c>
      <c r="N42" s="45">
        <v>198</v>
      </c>
      <c r="O42" s="45">
        <v>121</v>
      </c>
      <c r="P42" s="45">
        <v>77</v>
      </c>
      <c r="Q42" s="45">
        <v>199</v>
      </c>
      <c r="R42" s="45">
        <v>122</v>
      </c>
      <c r="S42" s="45">
        <v>77</v>
      </c>
      <c r="T42" s="46" t="s">
        <v>86</v>
      </c>
      <c r="U42" s="46" t="s">
        <v>86</v>
      </c>
      <c r="V42" s="46" t="s">
        <v>86</v>
      </c>
      <c r="W42" s="46" t="s">
        <v>86</v>
      </c>
      <c r="X42" s="46" t="s">
        <v>86</v>
      </c>
      <c r="Y42" s="46" t="s">
        <v>86</v>
      </c>
    </row>
    <row r="43" spans="2:25" ht="12" customHeight="1">
      <c r="B43" s="33" t="s">
        <v>159</v>
      </c>
      <c r="C43" s="46" t="s">
        <v>86</v>
      </c>
      <c r="D43" s="46" t="s">
        <v>86</v>
      </c>
      <c r="E43" s="46" t="s">
        <v>86</v>
      </c>
      <c r="F43" s="46" t="s">
        <v>86</v>
      </c>
      <c r="G43" s="46" t="s">
        <v>86</v>
      </c>
      <c r="H43" s="46" t="s">
        <v>86</v>
      </c>
      <c r="I43" s="46" t="s">
        <v>86</v>
      </c>
      <c r="J43" s="46" t="s">
        <v>86</v>
      </c>
      <c r="K43" s="46" t="s">
        <v>86</v>
      </c>
      <c r="L43" s="46" t="s">
        <v>86</v>
      </c>
      <c r="M43" s="46" t="s">
        <v>86</v>
      </c>
      <c r="N43" s="46" t="s">
        <v>86</v>
      </c>
      <c r="O43" s="46" t="s">
        <v>86</v>
      </c>
      <c r="P43" s="46" t="s">
        <v>86</v>
      </c>
      <c r="Q43" s="46" t="s">
        <v>86</v>
      </c>
      <c r="R43" s="46" t="s">
        <v>86</v>
      </c>
      <c r="S43" s="46" t="s">
        <v>86</v>
      </c>
      <c r="T43" s="46" t="s">
        <v>86</v>
      </c>
      <c r="U43" s="46" t="s">
        <v>86</v>
      </c>
      <c r="V43" s="46" t="s">
        <v>86</v>
      </c>
      <c r="W43" s="46" t="s">
        <v>86</v>
      </c>
      <c r="X43" s="46" t="s">
        <v>86</v>
      </c>
      <c r="Y43" s="46" t="s">
        <v>86</v>
      </c>
    </row>
    <row r="44" spans="2:25" ht="12" customHeight="1">
      <c r="B44" s="33" t="s">
        <v>160</v>
      </c>
      <c r="C44" s="45">
        <v>2</v>
      </c>
      <c r="D44" s="40">
        <v>89</v>
      </c>
      <c r="E44" s="40">
        <v>59</v>
      </c>
      <c r="F44" s="40">
        <v>30</v>
      </c>
      <c r="G44" s="45">
        <v>23</v>
      </c>
      <c r="H44" s="45">
        <v>1174</v>
      </c>
      <c r="I44" s="91">
        <v>466</v>
      </c>
      <c r="J44" s="91">
        <v>708</v>
      </c>
      <c r="K44" s="91">
        <v>395</v>
      </c>
      <c r="L44" s="45">
        <v>152</v>
      </c>
      <c r="M44" s="45">
        <v>243</v>
      </c>
      <c r="N44" s="45">
        <v>397</v>
      </c>
      <c r="O44" s="45">
        <v>165</v>
      </c>
      <c r="P44" s="45">
        <v>232</v>
      </c>
      <c r="Q44" s="45">
        <v>382</v>
      </c>
      <c r="R44" s="45">
        <v>149</v>
      </c>
      <c r="S44" s="45">
        <v>233</v>
      </c>
      <c r="T44" s="46" t="s">
        <v>86</v>
      </c>
      <c r="U44" s="46" t="s">
        <v>86</v>
      </c>
      <c r="V44" s="46" t="s">
        <v>86</v>
      </c>
      <c r="W44" s="46" t="s">
        <v>86</v>
      </c>
      <c r="X44" s="46" t="s">
        <v>86</v>
      </c>
      <c r="Y44" s="46" t="s">
        <v>86</v>
      </c>
    </row>
    <row r="45" spans="2:25" ht="12" customHeight="1">
      <c r="B45" s="33" t="s">
        <v>161</v>
      </c>
      <c r="C45" s="46" t="s">
        <v>86</v>
      </c>
      <c r="D45" s="46" t="s">
        <v>86</v>
      </c>
      <c r="E45" s="46" t="s">
        <v>86</v>
      </c>
      <c r="F45" s="46" t="s">
        <v>86</v>
      </c>
      <c r="G45" s="46" t="s">
        <v>86</v>
      </c>
      <c r="H45" s="46" t="s">
        <v>86</v>
      </c>
      <c r="I45" s="46" t="s">
        <v>86</v>
      </c>
      <c r="J45" s="46" t="s">
        <v>86</v>
      </c>
      <c r="K45" s="46" t="s">
        <v>86</v>
      </c>
      <c r="L45" s="46" t="s">
        <v>86</v>
      </c>
      <c r="M45" s="46" t="s">
        <v>86</v>
      </c>
      <c r="N45" s="46" t="s">
        <v>86</v>
      </c>
      <c r="O45" s="46" t="s">
        <v>86</v>
      </c>
      <c r="P45" s="46" t="s">
        <v>86</v>
      </c>
      <c r="Q45" s="46" t="s">
        <v>86</v>
      </c>
      <c r="R45" s="46" t="s">
        <v>86</v>
      </c>
      <c r="S45" s="46" t="s">
        <v>86</v>
      </c>
      <c r="T45" s="46" t="s">
        <v>86</v>
      </c>
      <c r="U45" s="46" t="s">
        <v>86</v>
      </c>
      <c r="V45" s="46" t="s">
        <v>86</v>
      </c>
      <c r="W45" s="46" t="s">
        <v>86</v>
      </c>
      <c r="X45" s="46" t="s">
        <v>86</v>
      </c>
      <c r="Y45" s="46" t="s">
        <v>86</v>
      </c>
    </row>
    <row r="46" ht="12">
      <c r="C46" s="72"/>
    </row>
    <row r="47" spans="2:7" ht="12">
      <c r="B47" s="18" t="s">
        <v>69</v>
      </c>
      <c r="G47" s="17"/>
    </row>
    <row r="48" spans="3:25" ht="12"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</row>
    <row r="49" spans="3:25" ht="12"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</row>
    <row r="50" spans="3:25" ht="12"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</row>
    <row r="51" spans="3:25" ht="12"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</row>
  </sheetData>
  <sheetProtection/>
  <mergeCells count="14">
    <mergeCell ref="W3:Y4"/>
    <mergeCell ref="D4:D5"/>
    <mergeCell ref="E4:E5"/>
    <mergeCell ref="F4:F5"/>
    <mergeCell ref="H4:J4"/>
    <mergeCell ref="K4:M4"/>
    <mergeCell ref="N4:P4"/>
    <mergeCell ref="Q4:S4"/>
    <mergeCell ref="T4:V4"/>
    <mergeCell ref="B3:B5"/>
    <mergeCell ref="C3:C5"/>
    <mergeCell ref="D3:F3"/>
    <mergeCell ref="G3:G5"/>
    <mergeCell ref="H3:V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W13"/>
  <sheetViews>
    <sheetView zoomScalePageLayoutView="0" workbookViewId="0" topLeftCell="A1">
      <selection activeCell="E20" sqref="E20"/>
    </sheetView>
  </sheetViews>
  <sheetFormatPr defaultColWidth="9.00390625" defaultRowHeight="13.5"/>
  <cols>
    <col min="1" max="1" width="2.625" style="1" customWidth="1"/>
    <col min="2" max="2" width="9.125" style="1" customWidth="1"/>
    <col min="3" max="21" width="6.125" style="1" customWidth="1"/>
    <col min="22" max="23" width="9.75390625" style="1" customWidth="1"/>
    <col min="24" max="16384" width="9.00390625" style="1" customWidth="1"/>
  </cols>
  <sheetData>
    <row r="1" ht="14.25">
      <c r="B1" s="2" t="s">
        <v>162</v>
      </c>
    </row>
    <row r="3" spans="2:23" ht="12" customHeight="1">
      <c r="B3" s="421" t="s">
        <v>0</v>
      </c>
      <c r="C3" s="407" t="s">
        <v>72</v>
      </c>
      <c r="D3" s="409"/>
      <c r="E3" s="368" t="s">
        <v>2</v>
      </c>
      <c r="F3" s="381" t="s">
        <v>163</v>
      </c>
      <c r="G3" s="382"/>
      <c r="H3" s="382"/>
      <c r="I3" s="382"/>
      <c r="J3" s="382"/>
      <c r="K3" s="382"/>
      <c r="L3" s="382"/>
      <c r="M3" s="382"/>
      <c r="N3" s="382"/>
      <c r="O3" s="382"/>
      <c r="P3" s="382"/>
      <c r="Q3" s="382"/>
      <c r="R3" s="382"/>
      <c r="S3" s="382"/>
      <c r="T3" s="382"/>
      <c r="U3" s="383"/>
      <c r="V3" s="416" t="s">
        <v>164</v>
      </c>
      <c r="W3" s="416" t="s">
        <v>165</v>
      </c>
    </row>
    <row r="4" spans="2:23" ht="12" customHeight="1">
      <c r="B4" s="422"/>
      <c r="C4" s="410"/>
      <c r="D4" s="412"/>
      <c r="E4" s="397"/>
      <c r="F4" s="368" t="s">
        <v>166</v>
      </c>
      <c r="G4" s="381" t="s">
        <v>167</v>
      </c>
      <c r="H4" s="382"/>
      <c r="I4" s="382"/>
      <c r="J4" s="382"/>
      <c r="K4" s="382"/>
      <c r="L4" s="383"/>
      <c r="M4" s="381" t="s">
        <v>168</v>
      </c>
      <c r="N4" s="382"/>
      <c r="O4" s="383"/>
      <c r="P4" s="381" t="s">
        <v>169</v>
      </c>
      <c r="Q4" s="382"/>
      <c r="R4" s="383"/>
      <c r="S4" s="381" t="s">
        <v>170</v>
      </c>
      <c r="T4" s="382"/>
      <c r="U4" s="383"/>
      <c r="V4" s="397"/>
      <c r="W4" s="397"/>
    </row>
    <row r="5" spans="2:23" ht="12">
      <c r="B5" s="423"/>
      <c r="C5" s="14" t="s">
        <v>5</v>
      </c>
      <c r="D5" s="14" t="s">
        <v>6</v>
      </c>
      <c r="E5" s="369"/>
      <c r="F5" s="397"/>
      <c r="G5" s="14" t="s">
        <v>75</v>
      </c>
      <c r="H5" s="14" t="s">
        <v>76</v>
      </c>
      <c r="I5" s="14" t="s">
        <v>77</v>
      </c>
      <c r="J5" s="14" t="s">
        <v>78</v>
      </c>
      <c r="K5" s="14" t="s">
        <v>79</v>
      </c>
      <c r="L5" s="14" t="s">
        <v>80</v>
      </c>
      <c r="M5" s="14" t="s">
        <v>75</v>
      </c>
      <c r="N5" s="14" t="s">
        <v>76</v>
      </c>
      <c r="O5" s="14" t="s">
        <v>77</v>
      </c>
      <c r="P5" s="14" t="s">
        <v>75</v>
      </c>
      <c r="Q5" s="14" t="s">
        <v>76</v>
      </c>
      <c r="R5" s="14" t="s">
        <v>77</v>
      </c>
      <c r="S5" s="14" t="s">
        <v>75</v>
      </c>
      <c r="T5" s="14" t="s">
        <v>76</v>
      </c>
      <c r="U5" s="14" t="s">
        <v>77</v>
      </c>
      <c r="V5" s="369"/>
      <c r="W5" s="369"/>
    </row>
    <row r="6" spans="2:23" ht="12">
      <c r="B6" s="86"/>
      <c r="C6" s="6"/>
      <c r="D6" s="6"/>
      <c r="E6" s="6"/>
      <c r="F6" s="6" t="s">
        <v>9</v>
      </c>
      <c r="G6" s="6" t="s">
        <v>9</v>
      </c>
      <c r="H6" s="6" t="s">
        <v>9</v>
      </c>
      <c r="I6" s="6" t="s">
        <v>9</v>
      </c>
      <c r="J6" s="6" t="s">
        <v>9</v>
      </c>
      <c r="K6" s="6" t="s">
        <v>9</v>
      </c>
      <c r="L6" s="6" t="s">
        <v>9</v>
      </c>
      <c r="M6" s="6" t="s">
        <v>9</v>
      </c>
      <c r="N6" s="6" t="s">
        <v>9</v>
      </c>
      <c r="O6" s="6" t="s">
        <v>9</v>
      </c>
      <c r="P6" s="6" t="s">
        <v>9</v>
      </c>
      <c r="Q6" s="6" t="s">
        <v>9</v>
      </c>
      <c r="R6" s="6" t="s">
        <v>9</v>
      </c>
      <c r="S6" s="6" t="s">
        <v>9</v>
      </c>
      <c r="T6" s="6" t="s">
        <v>9</v>
      </c>
      <c r="U6" s="6" t="s">
        <v>9</v>
      </c>
      <c r="V6" s="6" t="s">
        <v>9</v>
      </c>
      <c r="W6" s="6" t="s">
        <v>9</v>
      </c>
    </row>
    <row r="7" spans="2:23" ht="24">
      <c r="B7" s="34" t="s">
        <v>26</v>
      </c>
      <c r="C7" s="42">
        <v>21</v>
      </c>
      <c r="D7" s="42">
        <v>9</v>
      </c>
      <c r="E7" s="42">
        <v>609</v>
      </c>
      <c r="F7" s="93">
        <v>31</v>
      </c>
      <c r="G7" s="93">
        <v>119</v>
      </c>
      <c r="H7" s="93">
        <v>99</v>
      </c>
      <c r="I7" s="93">
        <v>109</v>
      </c>
      <c r="J7" s="93">
        <v>112</v>
      </c>
      <c r="K7" s="93">
        <v>123</v>
      </c>
      <c r="L7" s="93">
        <v>125</v>
      </c>
      <c r="M7" s="93">
        <v>158</v>
      </c>
      <c r="N7" s="93">
        <v>157</v>
      </c>
      <c r="O7" s="93">
        <v>160</v>
      </c>
      <c r="P7" s="93">
        <v>308</v>
      </c>
      <c r="Q7" s="93">
        <v>318</v>
      </c>
      <c r="R7" s="93">
        <v>311</v>
      </c>
      <c r="S7" s="93">
        <v>11</v>
      </c>
      <c r="T7" s="93">
        <v>8</v>
      </c>
      <c r="U7" s="93">
        <v>5</v>
      </c>
      <c r="V7" s="93">
        <v>1393</v>
      </c>
      <c r="W7" s="93">
        <v>318</v>
      </c>
    </row>
    <row r="8" spans="2:23" ht="12">
      <c r="B8" s="33" t="s">
        <v>7</v>
      </c>
      <c r="C8" s="40"/>
      <c r="D8" s="40"/>
      <c r="E8" s="40"/>
      <c r="F8" s="94">
        <v>19</v>
      </c>
      <c r="G8" s="94">
        <v>77</v>
      </c>
      <c r="H8" s="94">
        <v>56</v>
      </c>
      <c r="I8" s="94">
        <v>70</v>
      </c>
      <c r="J8" s="94">
        <v>72</v>
      </c>
      <c r="K8" s="94">
        <v>87</v>
      </c>
      <c r="L8" s="94">
        <v>93</v>
      </c>
      <c r="M8" s="94">
        <v>102</v>
      </c>
      <c r="N8" s="94">
        <v>110</v>
      </c>
      <c r="O8" s="94">
        <v>111</v>
      </c>
      <c r="P8" s="94">
        <v>194</v>
      </c>
      <c r="Q8" s="94">
        <v>206</v>
      </c>
      <c r="R8" s="94">
        <v>197</v>
      </c>
      <c r="S8" s="94">
        <v>10</v>
      </c>
      <c r="T8" s="94">
        <v>7</v>
      </c>
      <c r="U8" s="94">
        <v>4</v>
      </c>
      <c r="V8" s="88">
        <v>543</v>
      </c>
      <c r="W8" s="88">
        <v>147</v>
      </c>
    </row>
    <row r="9" spans="2:23" ht="12">
      <c r="B9" s="33" t="s">
        <v>8</v>
      </c>
      <c r="C9" s="40"/>
      <c r="D9" s="40"/>
      <c r="E9" s="40"/>
      <c r="F9" s="94">
        <v>12</v>
      </c>
      <c r="G9" s="94">
        <v>42</v>
      </c>
      <c r="H9" s="94">
        <v>43</v>
      </c>
      <c r="I9" s="94">
        <v>39</v>
      </c>
      <c r="J9" s="94">
        <v>40</v>
      </c>
      <c r="K9" s="94">
        <v>36</v>
      </c>
      <c r="L9" s="94">
        <v>32</v>
      </c>
      <c r="M9" s="94">
        <v>56</v>
      </c>
      <c r="N9" s="94">
        <v>47</v>
      </c>
      <c r="O9" s="94">
        <v>49</v>
      </c>
      <c r="P9" s="94">
        <v>114</v>
      </c>
      <c r="Q9" s="94">
        <v>112</v>
      </c>
      <c r="R9" s="94">
        <v>114</v>
      </c>
      <c r="S9" s="94">
        <v>1</v>
      </c>
      <c r="T9" s="94">
        <v>1</v>
      </c>
      <c r="U9" s="94">
        <v>1</v>
      </c>
      <c r="V9" s="88">
        <v>850</v>
      </c>
      <c r="W9" s="88">
        <v>171</v>
      </c>
    </row>
    <row r="11" spans="2:21" ht="12">
      <c r="B11" s="18" t="s">
        <v>69</v>
      </c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</row>
    <row r="13" spans="6:23" ht="12"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</row>
  </sheetData>
  <sheetProtection/>
  <mergeCells count="11">
    <mergeCell ref="W3:W5"/>
    <mergeCell ref="F4:F5"/>
    <mergeCell ref="G4:L4"/>
    <mergeCell ref="M4:O4"/>
    <mergeCell ref="P4:R4"/>
    <mergeCell ref="S4:U4"/>
    <mergeCell ref="B3:B5"/>
    <mergeCell ref="C3:D4"/>
    <mergeCell ref="E3:E5"/>
    <mergeCell ref="F3:U3"/>
    <mergeCell ref="V3:V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P37"/>
  <sheetViews>
    <sheetView zoomScalePageLayoutView="0" workbookViewId="0" topLeftCell="A1">
      <selection activeCell="I28" sqref="H28:I28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33.125" style="1" customWidth="1"/>
    <col min="4" max="6" width="4.375" style="1" customWidth="1"/>
    <col min="7" max="10" width="4.375" style="1" bestFit="1" customWidth="1"/>
    <col min="11" max="15" width="4.50390625" style="1" bestFit="1" customWidth="1"/>
    <col min="16" max="16384" width="9.00390625" style="1" customWidth="1"/>
  </cols>
  <sheetData>
    <row r="1" ht="14.25">
      <c r="B1" s="2" t="s">
        <v>171</v>
      </c>
    </row>
    <row r="3" spans="2:15" ht="12" customHeight="1">
      <c r="B3" s="388" t="s">
        <v>0</v>
      </c>
      <c r="C3" s="390"/>
      <c r="D3" s="380" t="s">
        <v>38</v>
      </c>
      <c r="E3" s="380"/>
      <c r="F3" s="380"/>
      <c r="G3" s="380" t="s">
        <v>172</v>
      </c>
      <c r="H3" s="380"/>
      <c r="I3" s="380"/>
      <c r="J3" s="380"/>
      <c r="K3" s="380"/>
      <c r="L3" s="380"/>
      <c r="M3" s="380" t="s">
        <v>173</v>
      </c>
      <c r="N3" s="380"/>
      <c r="O3" s="380"/>
    </row>
    <row r="4" spans="2:15" ht="12" customHeight="1">
      <c r="B4" s="394"/>
      <c r="C4" s="396"/>
      <c r="D4" s="95" t="s">
        <v>25</v>
      </c>
      <c r="E4" s="95" t="s">
        <v>7</v>
      </c>
      <c r="F4" s="95" t="s">
        <v>8</v>
      </c>
      <c r="G4" s="95" t="s">
        <v>174</v>
      </c>
      <c r="H4" s="95" t="s">
        <v>175</v>
      </c>
      <c r="I4" s="95" t="s">
        <v>176</v>
      </c>
      <c r="J4" s="95" t="s">
        <v>177</v>
      </c>
      <c r="K4" s="95" t="s">
        <v>178</v>
      </c>
      <c r="L4" s="95" t="s">
        <v>179</v>
      </c>
      <c r="M4" s="95" t="s">
        <v>180</v>
      </c>
      <c r="N4" s="95" t="s">
        <v>181</v>
      </c>
      <c r="O4" s="95" t="s">
        <v>182</v>
      </c>
    </row>
    <row r="5" spans="2:15" ht="12" customHeight="1">
      <c r="B5" s="35"/>
      <c r="C5" s="4"/>
      <c r="D5" s="96" t="s">
        <v>9</v>
      </c>
      <c r="E5" s="96" t="s">
        <v>9</v>
      </c>
      <c r="F5" s="96" t="s">
        <v>9</v>
      </c>
      <c r="G5" s="96" t="s">
        <v>9</v>
      </c>
      <c r="H5" s="96" t="s">
        <v>9</v>
      </c>
      <c r="I5" s="96" t="s">
        <v>9</v>
      </c>
      <c r="J5" s="96" t="s">
        <v>9</v>
      </c>
      <c r="K5" s="96" t="s">
        <v>9</v>
      </c>
      <c r="L5" s="96" t="s">
        <v>9</v>
      </c>
      <c r="M5" s="96" t="s">
        <v>9</v>
      </c>
      <c r="N5" s="96" t="s">
        <v>9</v>
      </c>
      <c r="O5" s="96" t="s">
        <v>9</v>
      </c>
    </row>
    <row r="6" spans="2:16" ht="12" customHeight="1">
      <c r="B6" s="350" t="s">
        <v>183</v>
      </c>
      <c r="C6" s="350"/>
      <c r="D6" s="97">
        <v>23</v>
      </c>
      <c r="E6" s="97">
        <v>10</v>
      </c>
      <c r="F6" s="97">
        <v>13</v>
      </c>
      <c r="G6" s="97">
        <v>2</v>
      </c>
      <c r="H6" s="97">
        <v>5</v>
      </c>
      <c r="I6" s="97">
        <v>1</v>
      </c>
      <c r="J6" s="97">
        <v>6</v>
      </c>
      <c r="K6" s="97">
        <v>3</v>
      </c>
      <c r="L6" s="97">
        <v>1</v>
      </c>
      <c r="M6" s="98">
        <v>2</v>
      </c>
      <c r="N6" s="97">
        <v>2</v>
      </c>
      <c r="O6" s="97">
        <v>1</v>
      </c>
      <c r="P6" s="72"/>
    </row>
    <row r="7" spans="2:16" ht="12" customHeight="1">
      <c r="B7" s="35"/>
      <c r="C7" s="4" t="s">
        <v>184</v>
      </c>
      <c r="D7" s="99">
        <v>1</v>
      </c>
      <c r="E7" s="100">
        <v>1</v>
      </c>
      <c r="F7" s="99" t="s">
        <v>86</v>
      </c>
      <c r="G7" s="100" t="s">
        <v>86</v>
      </c>
      <c r="H7" s="99">
        <v>1</v>
      </c>
      <c r="I7" s="99" t="s">
        <v>86</v>
      </c>
      <c r="J7" s="99" t="s">
        <v>86</v>
      </c>
      <c r="K7" s="99" t="s">
        <v>86</v>
      </c>
      <c r="L7" s="99" t="s">
        <v>86</v>
      </c>
      <c r="M7" s="99" t="s">
        <v>86</v>
      </c>
      <c r="N7" s="99" t="s">
        <v>86</v>
      </c>
      <c r="O7" s="99" t="s">
        <v>86</v>
      </c>
      <c r="P7" s="72"/>
    </row>
    <row r="8" spans="2:16" ht="12" customHeight="1">
      <c r="B8" s="35"/>
      <c r="C8" s="101" t="s">
        <v>185</v>
      </c>
      <c r="D8" s="99" t="s">
        <v>86</v>
      </c>
      <c r="E8" s="100" t="s">
        <v>86</v>
      </c>
      <c r="F8" s="99" t="s">
        <v>86</v>
      </c>
      <c r="G8" s="99" t="s">
        <v>86</v>
      </c>
      <c r="H8" s="99" t="s">
        <v>86</v>
      </c>
      <c r="I8" s="99" t="s">
        <v>86</v>
      </c>
      <c r="J8" s="99" t="s">
        <v>86</v>
      </c>
      <c r="K8" s="99" t="s">
        <v>86</v>
      </c>
      <c r="L8" s="99" t="s">
        <v>86</v>
      </c>
      <c r="M8" s="99" t="s">
        <v>86</v>
      </c>
      <c r="N8" s="99" t="s">
        <v>86</v>
      </c>
      <c r="O8" s="100" t="s">
        <v>86</v>
      </c>
      <c r="P8" s="72"/>
    </row>
    <row r="9" spans="2:16" ht="12" customHeight="1">
      <c r="B9" s="35"/>
      <c r="C9" s="101" t="s">
        <v>186</v>
      </c>
      <c r="D9" s="99">
        <v>15</v>
      </c>
      <c r="E9" s="100">
        <v>6</v>
      </c>
      <c r="F9" s="100">
        <v>9</v>
      </c>
      <c r="G9" s="100">
        <v>1</v>
      </c>
      <c r="H9" s="100">
        <v>2</v>
      </c>
      <c r="I9" s="100">
        <v>1</v>
      </c>
      <c r="J9" s="100">
        <v>4</v>
      </c>
      <c r="K9" s="100">
        <v>2</v>
      </c>
      <c r="L9" s="100">
        <v>1</v>
      </c>
      <c r="M9" s="99">
        <v>2</v>
      </c>
      <c r="N9" s="99">
        <v>2</v>
      </c>
      <c r="O9" s="100" t="s">
        <v>86</v>
      </c>
      <c r="P9" s="72"/>
    </row>
    <row r="10" spans="2:16" ht="12" customHeight="1">
      <c r="B10" s="35"/>
      <c r="C10" s="4" t="s">
        <v>187</v>
      </c>
      <c r="D10" s="99">
        <v>7</v>
      </c>
      <c r="E10" s="100">
        <v>3</v>
      </c>
      <c r="F10" s="100">
        <v>4</v>
      </c>
      <c r="G10" s="100">
        <v>1</v>
      </c>
      <c r="H10" s="99">
        <v>2</v>
      </c>
      <c r="I10" s="100" t="s">
        <v>86</v>
      </c>
      <c r="J10" s="99">
        <v>2</v>
      </c>
      <c r="K10" s="99">
        <v>1</v>
      </c>
      <c r="L10" s="99" t="s">
        <v>86</v>
      </c>
      <c r="M10" s="99" t="s">
        <v>86</v>
      </c>
      <c r="N10" s="100" t="s">
        <v>86</v>
      </c>
      <c r="O10" s="100">
        <v>1</v>
      </c>
      <c r="P10" s="72"/>
    </row>
    <row r="11" spans="2:16" ht="12" customHeight="1">
      <c r="B11" s="350" t="s">
        <v>188</v>
      </c>
      <c r="C11" s="350"/>
      <c r="D11" s="98">
        <v>4</v>
      </c>
      <c r="E11" s="98">
        <v>3</v>
      </c>
      <c r="F11" s="98">
        <v>1</v>
      </c>
      <c r="G11" s="98">
        <v>2</v>
      </c>
      <c r="H11" s="98" t="s">
        <v>86</v>
      </c>
      <c r="I11" s="98" t="s">
        <v>86</v>
      </c>
      <c r="J11" s="98" t="s">
        <v>86</v>
      </c>
      <c r="K11" s="98">
        <v>1</v>
      </c>
      <c r="L11" s="98" t="s">
        <v>86</v>
      </c>
      <c r="M11" s="98" t="s">
        <v>86</v>
      </c>
      <c r="N11" s="98" t="s">
        <v>86</v>
      </c>
      <c r="O11" s="98">
        <v>1</v>
      </c>
      <c r="P11" s="72"/>
    </row>
    <row r="12" spans="2:16" ht="12" customHeight="1">
      <c r="B12" s="35"/>
      <c r="C12" s="4" t="s">
        <v>184</v>
      </c>
      <c r="D12" s="99">
        <v>2</v>
      </c>
      <c r="E12" s="99">
        <v>1</v>
      </c>
      <c r="F12" s="99">
        <v>1</v>
      </c>
      <c r="G12" s="99">
        <v>2</v>
      </c>
      <c r="H12" s="99" t="s">
        <v>86</v>
      </c>
      <c r="I12" s="99" t="s">
        <v>86</v>
      </c>
      <c r="J12" s="99" t="s">
        <v>86</v>
      </c>
      <c r="K12" s="99" t="s">
        <v>86</v>
      </c>
      <c r="L12" s="99" t="s">
        <v>86</v>
      </c>
      <c r="M12" s="99" t="s">
        <v>86</v>
      </c>
      <c r="N12" s="99" t="s">
        <v>86</v>
      </c>
      <c r="O12" s="99" t="s">
        <v>86</v>
      </c>
      <c r="P12" s="72"/>
    </row>
    <row r="13" spans="2:16" ht="12" customHeight="1">
      <c r="B13" s="35"/>
      <c r="C13" s="101" t="s">
        <v>185</v>
      </c>
      <c r="D13" s="99">
        <v>1</v>
      </c>
      <c r="E13" s="99">
        <v>1</v>
      </c>
      <c r="F13" s="99" t="s">
        <v>86</v>
      </c>
      <c r="G13" s="99" t="s">
        <v>86</v>
      </c>
      <c r="H13" s="99" t="s">
        <v>86</v>
      </c>
      <c r="I13" s="99" t="s">
        <v>86</v>
      </c>
      <c r="J13" s="99" t="s">
        <v>86</v>
      </c>
      <c r="K13" s="99" t="s">
        <v>86</v>
      </c>
      <c r="L13" s="99" t="s">
        <v>86</v>
      </c>
      <c r="M13" s="99" t="s">
        <v>86</v>
      </c>
      <c r="N13" s="99" t="s">
        <v>86</v>
      </c>
      <c r="O13" s="99">
        <v>1</v>
      </c>
      <c r="P13" s="72"/>
    </row>
    <row r="14" spans="2:16" ht="12" customHeight="1">
      <c r="B14" s="35"/>
      <c r="C14" s="101" t="s">
        <v>186</v>
      </c>
      <c r="D14" s="99" t="s">
        <v>86</v>
      </c>
      <c r="E14" s="99" t="s">
        <v>86</v>
      </c>
      <c r="F14" s="99" t="s">
        <v>86</v>
      </c>
      <c r="G14" s="99" t="s">
        <v>86</v>
      </c>
      <c r="H14" s="99" t="s">
        <v>86</v>
      </c>
      <c r="I14" s="99" t="s">
        <v>86</v>
      </c>
      <c r="J14" s="99" t="s">
        <v>86</v>
      </c>
      <c r="K14" s="99" t="s">
        <v>86</v>
      </c>
      <c r="L14" s="99" t="s">
        <v>86</v>
      </c>
      <c r="M14" s="99" t="s">
        <v>86</v>
      </c>
      <c r="N14" s="99" t="s">
        <v>86</v>
      </c>
      <c r="O14" s="99" t="s">
        <v>86</v>
      </c>
      <c r="P14" s="72"/>
    </row>
    <row r="15" spans="2:16" ht="12" customHeight="1">
      <c r="B15" s="35"/>
      <c r="C15" s="4" t="s">
        <v>187</v>
      </c>
      <c r="D15" s="99">
        <v>1</v>
      </c>
      <c r="E15" s="100">
        <v>1</v>
      </c>
      <c r="F15" s="99" t="s">
        <v>86</v>
      </c>
      <c r="G15" s="99" t="s">
        <v>86</v>
      </c>
      <c r="H15" s="99" t="s">
        <v>86</v>
      </c>
      <c r="I15" s="99" t="s">
        <v>86</v>
      </c>
      <c r="J15" s="100" t="s">
        <v>86</v>
      </c>
      <c r="K15" s="99">
        <v>1</v>
      </c>
      <c r="L15" s="99" t="s">
        <v>86</v>
      </c>
      <c r="M15" s="99" t="s">
        <v>86</v>
      </c>
      <c r="N15" s="99" t="s">
        <v>86</v>
      </c>
      <c r="O15" s="99" t="s">
        <v>86</v>
      </c>
      <c r="P15" s="72"/>
    </row>
    <row r="16" spans="2:16" ht="12" customHeight="1">
      <c r="B16" s="342" t="s">
        <v>189</v>
      </c>
      <c r="C16" s="438"/>
      <c r="D16" s="98">
        <v>2</v>
      </c>
      <c r="E16" s="98">
        <v>1</v>
      </c>
      <c r="F16" s="102">
        <v>1</v>
      </c>
      <c r="G16" s="98" t="s">
        <v>86</v>
      </c>
      <c r="H16" s="102">
        <v>2</v>
      </c>
      <c r="I16" s="98" t="s">
        <v>86</v>
      </c>
      <c r="J16" s="98" t="s">
        <v>86</v>
      </c>
      <c r="K16" s="98" t="s">
        <v>86</v>
      </c>
      <c r="L16" s="98" t="s">
        <v>86</v>
      </c>
      <c r="M16" s="98" t="s">
        <v>86</v>
      </c>
      <c r="N16" s="98" t="s">
        <v>86</v>
      </c>
      <c r="O16" s="98" t="s">
        <v>86</v>
      </c>
      <c r="P16" s="72"/>
    </row>
    <row r="17" spans="2:16" ht="12" customHeight="1">
      <c r="B17" s="342" t="s">
        <v>190</v>
      </c>
      <c r="C17" s="438"/>
      <c r="D17" s="98">
        <v>5</v>
      </c>
      <c r="E17" s="102">
        <v>3</v>
      </c>
      <c r="F17" s="102">
        <v>2</v>
      </c>
      <c r="G17" s="98" t="s">
        <v>86</v>
      </c>
      <c r="H17" s="102" t="s">
        <v>86</v>
      </c>
      <c r="I17" s="102" t="s">
        <v>86</v>
      </c>
      <c r="J17" s="98">
        <v>1</v>
      </c>
      <c r="K17" s="102" t="s">
        <v>86</v>
      </c>
      <c r="L17" s="98">
        <v>1</v>
      </c>
      <c r="M17" s="98" t="s">
        <v>86</v>
      </c>
      <c r="N17" s="102">
        <v>2</v>
      </c>
      <c r="O17" s="102">
        <v>1</v>
      </c>
      <c r="P17" s="72"/>
    </row>
    <row r="18" ht="12" customHeight="1"/>
    <row r="19" spans="2:15" ht="12" customHeight="1">
      <c r="B19" s="18" t="s">
        <v>69</v>
      </c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</row>
    <row r="20" spans="4:15" ht="12"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</row>
    <row r="21" spans="4:16" ht="12"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</row>
    <row r="22" spans="4:16" ht="12"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</row>
    <row r="23" spans="4:16" ht="12"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</row>
    <row r="24" spans="4:16" ht="12">
      <c r="D24" s="72"/>
      <c r="P24" s="72"/>
    </row>
    <row r="25" spans="4:16" ht="12">
      <c r="D25" s="72"/>
      <c r="P25" s="72"/>
    </row>
    <row r="26" spans="4:16" ht="12">
      <c r="D26" s="72"/>
      <c r="P26" s="72"/>
    </row>
    <row r="27" spans="4:16" ht="12">
      <c r="D27" s="72"/>
      <c r="P27" s="72"/>
    </row>
    <row r="28" spans="4:16" ht="12">
      <c r="D28" s="72"/>
      <c r="P28" s="72"/>
    </row>
    <row r="29" spans="4:16" ht="12">
      <c r="D29" s="72"/>
      <c r="P29" s="72"/>
    </row>
    <row r="30" spans="4:16" ht="12">
      <c r="D30" s="72"/>
      <c r="P30" s="72"/>
    </row>
    <row r="31" spans="4:16" ht="12">
      <c r="D31" s="72"/>
      <c r="P31" s="72"/>
    </row>
    <row r="32" spans="4:16" ht="12">
      <c r="D32" s="72"/>
      <c r="P32" s="72"/>
    </row>
    <row r="33" spans="4:16" ht="12">
      <c r="D33" s="72"/>
      <c r="P33" s="72"/>
    </row>
    <row r="34" ht="12">
      <c r="P34" s="72"/>
    </row>
    <row r="35" ht="12">
      <c r="P35" s="72"/>
    </row>
    <row r="36" ht="12">
      <c r="P36" s="72"/>
    </row>
    <row r="37" ht="12">
      <c r="P37" s="72"/>
    </row>
  </sheetData>
  <sheetProtection/>
  <mergeCells count="8">
    <mergeCell ref="B16:C16"/>
    <mergeCell ref="B17:C17"/>
    <mergeCell ref="B3:C4"/>
    <mergeCell ref="D3:F3"/>
    <mergeCell ref="G3:L3"/>
    <mergeCell ref="M3:O3"/>
    <mergeCell ref="B6:C6"/>
    <mergeCell ref="B11:C1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P45"/>
  <sheetViews>
    <sheetView zoomScalePageLayoutView="0" workbookViewId="0" topLeftCell="A1">
      <selection activeCell="E40" sqref="E40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21.375" style="1" customWidth="1"/>
    <col min="4" max="13" width="11.875" style="1" customWidth="1"/>
    <col min="14" max="15" width="13.25390625" style="1" customWidth="1"/>
    <col min="16" max="16384" width="9.00390625" style="1" customWidth="1"/>
  </cols>
  <sheetData>
    <row r="1" ht="15.75">
      <c r="B1" s="2" t="s">
        <v>191</v>
      </c>
    </row>
    <row r="2" spans="4:15" ht="12.75"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2:15" ht="12" customHeight="1">
      <c r="B3" s="388" t="s">
        <v>0</v>
      </c>
      <c r="C3" s="390"/>
      <c r="D3" s="414" t="s">
        <v>192</v>
      </c>
      <c r="E3" s="381" t="s">
        <v>38</v>
      </c>
      <c r="F3" s="382"/>
      <c r="G3" s="383"/>
      <c r="H3" s="381" t="s">
        <v>193</v>
      </c>
      <c r="I3" s="383"/>
      <c r="J3" s="381" t="s">
        <v>194</v>
      </c>
      <c r="K3" s="383"/>
      <c r="L3" s="381" t="s">
        <v>195</v>
      </c>
      <c r="M3" s="383"/>
      <c r="N3" s="443" t="s">
        <v>196</v>
      </c>
      <c r="O3" s="444"/>
    </row>
    <row r="4" spans="2:15" ht="12" customHeight="1">
      <c r="B4" s="394"/>
      <c r="C4" s="396"/>
      <c r="D4" s="442"/>
      <c r="E4" s="95" t="s">
        <v>25</v>
      </c>
      <c r="F4" s="95" t="s">
        <v>7</v>
      </c>
      <c r="G4" s="95" t="s">
        <v>8</v>
      </c>
      <c r="H4" s="95" t="s">
        <v>7</v>
      </c>
      <c r="I4" s="95" t="s">
        <v>8</v>
      </c>
      <c r="J4" s="95" t="s">
        <v>7</v>
      </c>
      <c r="K4" s="95" t="s">
        <v>8</v>
      </c>
      <c r="L4" s="95" t="s">
        <v>7</v>
      </c>
      <c r="M4" s="95" t="s">
        <v>8</v>
      </c>
      <c r="N4" s="95" t="s">
        <v>7</v>
      </c>
      <c r="O4" s="95" t="s">
        <v>8</v>
      </c>
    </row>
    <row r="5" spans="2:15" ht="12" customHeight="1">
      <c r="B5" s="35"/>
      <c r="C5" s="4"/>
      <c r="D5" s="6"/>
      <c r="E5" s="6" t="s">
        <v>9</v>
      </c>
      <c r="F5" s="6" t="s">
        <v>9</v>
      </c>
      <c r="G5" s="6" t="s">
        <v>9</v>
      </c>
      <c r="H5" s="6" t="s">
        <v>9</v>
      </c>
      <c r="I5" s="6" t="s">
        <v>9</v>
      </c>
      <c r="J5" s="6" t="s">
        <v>9</v>
      </c>
      <c r="K5" s="6" t="s">
        <v>9</v>
      </c>
      <c r="L5" s="6" t="s">
        <v>9</v>
      </c>
      <c r="M5" s="6" t="s">
        <v>9</v>
      </c>
      <c r="N5" s="6" t="s">
        <v>9</v>
      </c>
      <c r="O5" s="6" t="s">
        <v>9</v>
      </c>
    </row>
    <row r="6" spans="2:15" ht="12" customHeight="1">
      <c r="B6" s="341" t="s">
        <v>42</v>
      </c>
      <c r="C6" s="341"/>
      <c r="D6" s="103">
        <v>26</v>
      </c>
      <c r="E6" s="103">
        <v>1618</v>
      </c>
      <c r="F6" s="103">
        <v>621</v>
      </c>
      <c r="G6" s="103">
        <v>997</v>
      </c>
      <c r="H6" s="103">
        <v>17</v>
      </c>
      <c r="I6" s="103">
        <v>48</v>
      </c>
      <c r="J6" s="103">
        <v>604</v>
      </c>
      <c r="K6" s="103">
        <v>949</v>
      </c>
      <c r="L6" s="103">
        <v>483</v>
      </c>
      <c r="M6" s="103">
        <v>728</v>
      </c>
      <c r="N6" s="103">
        <v>153</v>
      </c>
      <c r="O6" s="103">
        <v>71</v>
      </c>
    </row>
    <row r="7" spans="2:15" ht="12" customHeight="1">
      <c r="B7" s="350" t="s">
        <v>44</v>
      </c>
      <c r="C7" s="350"/>
      <c r="D7" s="104">
        <v>25</v>
      </c>
      <c r="E7" s="104">
        <v>1575</v>
      </c>
      <c r="F7" s="104">
        <v>600</v>
      </c>
      <c r="G7" s="104">
        <v>975</v>
      </c>
      <c r="H7" s="104">
        <v>13</v>
      </c>
      <c r="I7" s="104">
        <v>35</v>
      </c>
      <c r="J7" s="104">
        <v>587</v>
      </c>
      <c r="K7" s="104">
        <v>940</v>
      </c>
      <c r="L7" s="104">
        <v>442</v>
      </c>
      <c r="M7" s="104">
        <v>734</v>
      </c>
      <c r="N7" s="104">
        <v>153</v>
      </c>
      <c r="O7" s="104">
        <v>90</v>
      </c>
    </row>
    <row r="8" spans="2:15" ht="12" customHeight="1">
      <c r="B8" s="350" t="s">
        <v>197</v>
      </c>
      <c r="C8" s="350"/>
      <c r="D8" s="104">
        <v>8</v>
      </c>
      <c r="E8" s="104">
        <v>700</v>
      </c>
      <c r="F8" s="104">
        <v>163</v>
      </c>
      <c r="G8" s="104">
        <v>537</v>
      </c>
      <c r="H8" s="104" t="s">
        <v>86</v>
      </c>
      <c r="I8" s="104" t="s">
        <v>86</v>
      </c>
      <c r="J8" s="104">
        <v>163</v>
      </c>
      <c r="K8" s="104">
        <v>537</v>
      </c>
      <c r="L8" s="104">
        <v>125</v>
      </c>
      <c r="M8" s="104">
        <v>447</v>
      </c>
      <c r="N8" s="104">
        <v>12</v>
      </c>
      <c r="O8" s="104">
        <v>36</v>
      </c>
    </row>
    <row r="9" spans="2:15" ht="12" customHeight="1">
      <c r="B9" s="35"/>
      <c r="C9" s="4" t="s">
        <v>198</v>
      </c>
      <c r="D9" s="103">
        <v>1</v>
      </c>
      <c r="E9" s="103">
        <v>128</v>
      </c>
      <c r="F9" s="103">
        <v>38</v>
      </c>
      <c r="G9" s="103">
        <v>90</v>
      </c>
      <c r="H9" s="103" t="s">
        <v>86</v>
      </c>
      <c r="I9" s="103" t="s">
        <v>86</v>
      </c>
      <c r="J9" s="105">
        <v>38</v>
      </c>
      <c r="K9" s="105">
        <v>90</v>
      </c>
      <c r="L9" s="105" t="s">
        <v>86</v>
      </c>
      <c r="M9" s="105" t="s">
        <v>86</v>
      </c>
      <c r="N9" s="103" t="s">
        <v>86</v>
      </c>
      <c r="O9" s="103" t="s">
        <v>86</v>
      </c>
    </row>
    <row r="10" spans="2:15" ht="12" customHeight="1">
      <c r="B10" s="35"/>
      <c r="C10" s="4" t="s">
        <v>199</v>
      </c>
      <c r="D10" s="103">
        <v>7</v>
      </c>
      <c r="E10" s="103">
        <v>572</v>
      </c>
      <c r="F10" s="103">
        <v>125</v>
      </c>
      <c r="G10" s="103">
        <v>447</v>
      </c>
      <c r="H10" s="103" t="s">
        <v>86</v>
      </c>
      <c r="I10" s="103" t="s">
        <v>86</v>
      </c>
      <c r="J10" s="105">
        <v>125</v>
      </c>
      <c r="K10" s="105">
        <v>447</v>
      </c>
      <c r="L10" s="105">
        <v>125</v>
      </c>
      <c r="M10" s="105">
        <v>447</v>
      </c>
      <c r="N10" s="103">
        <v>12</v>
      </c>
      <c r="O10" s="103">
        <v>36</v>
      </c>
    </row>
    <row r="11" spans="2:15" ht="12" customHeight="1">
      <c r="B11" s="35"/>
      <c r="C11" s="4" t="s">
        <v>200</v>
      </c>
      <c r="D11" s="103" t="s">
        <v>86</v>
      </c>
      <c r="E11" s="103" t="s">
        <v>86</v>
      </c>
      <c r="F11" s="103" t="s">
        <v>86</v>
      </c>
      <c r="G11" s="103" t="s">
        <v>86</v>
      </c>
      <c r="H11" s="103" t="s">
        <v>86</v>
      </c>
      <c r="I11" s="103" t="s">
        <v>86</v>
      </c>
      <c r="J11" s="105" t="s">
        <v>86</v>
      </c>
      <c r="K11" s="105" t="s">
        <v>86</v>
      </c>
      <c r="L11" s="105" t="s">
        <v>86</v>
      </c>
      <c r="M11" s="105" t="s">
        <v>86</v>
      </c>
      <c r="N11" s="103" t="s">
        <v>86</v>
      </c>
      <c r="O11" s="103" t="s">
        <v>86</v>
      </c>
    </row>
    <row r="12" spans="2:15" ht="12" customHeight="1">
      <c r="B12" s="35"/>
      <c r="C12" s="4" t="s">
        <v>187</v>
      </c>
      <c r="D12" s="103" t="s">
        <v>86</v>
      </c>
      <c r="E12" s="103" t="s">
        <v>86</v>
      </c>
      <c r="F12" s="103" t="s">
        <v>86</v>
      </c>
      <c r="G12" s="103" t="s">
        <v>86</v>
      </c>
      <c r="H12" s="103" t="s">
        <v>86</v>
      </c>
      <c r="I12" s="103" t="s">
        <v>86</v>
      </c>
      <c r="J12" s="105" t="s">
        <v>86</v>
      </c>
      <c r="K12" s="105" t="s">
        <v>86</v>
      </c>
      <c r="L12" s="105" t="s">
        <v>86</v>
      </c>
      <c r="M12" s="105" t="s">
        <v>86</v>
      </c>
      <c r="N12" s="103" t="s">
        <v>86</v>
      </c>
      <c r="O12" s="103" t="s">
        <v>86</v>
      </c>
    </row>
    <row r="13" spans="2:15" ht="12" customHeight="1">
      <c r="B13" s="350" t="s">
        <v>201</v>
      </c>
      <c r="C13" s="350"/>
      <c r="D13" s="104" t="s">
        <v>86</v>
      </c>
      <c r="E13" s="104" t="s">
        <v>86</v>
      </c>
      <c r="F13" s="104" t="s">
        <v>86</v>
      </c>
      <c r="G13" s="104" t="s">
        <v>86</v>
      </c>
      <c r="H13" s="103" t="s">
        <v>86</v>
      </c>
      <c r="I13" s="103" t="s">
        <v>86</v>
      </c>
      <c r="J13" s="105" t="s">
        <v>86</v>
      </c>
      <c r="K13" s="104" t="s">
        <v>86</v>
      </c>
      <c r="L13" s="104" t="s">
        <v>86</v>
      </c>
      <c r="M13" s="104" t="s">
        <v>86</v>
      </c>
      <c r="N13" s="104" t="s">
        <v>86</v>
      </c>
      <c r="O13" s="104" t="s">
        <v>86</v>
      </c>
    </row>
    <row r="14" spans="2:15" ht="12" customHeight="1">
      <c r="B14" s="35"/>
      <c r="C14" s="4" t="s">
        <v>202</v>
      </c>
      <c r="D14" s="103" t="s">
        <v>86</v>
      </c>
      <c r="E14" s="103" t="s">
        <v>86</v>
      </c>
      <c r="F14" s="103" t="s">
        <v>86</v>
      </c>
      <c r="G14" s="103" t="s">
        <v>86</v>
      </c>
      <c r="H14" s="103" t="s">
        <v>86</v>
      </c>
      <c r="I14" s="103" t="s">
        <v>86</v>
      </c>
      <c r="J14" s="105" t="s">
        <v>86</v>
      </c>
      <c r="K14" s="105" t="s">
        <v>86</v>
      </c>
      <c r="L14" s="105" t="s">
        <v>86</v>
      </c>
      <c r="M14" s="105" t="s">
        <v>86</v>
      </c>
      <c r="N14" s="105" t="s">
        <v>86</v>
      </c>
      <c r="O14" s="105" t="s">
        <v>86</v>
      </c>
    </row>
    <row r="15" spans="2:15" ht="12" customHeight="1">
      <c r="B15" s="350" t="s">
        <v>203</v>
      </c>
      <c r="C15" s="350"/>
      <c r="D15" s="104">
        <v>4</v>
      </c>
      <c r="E15" s="104">
        <v>256</v>
      </c>
      <c r="F15" s="104">
        <v>118</v>
      </c>
      <c r="G15" s="104">
        <v>138</v>
      </c>
      <c r="H15" s="104">
        <v>10</v>
      </c>
      <c r="I15" s="104">
        <v>11</v>
      </c>
      <c r="J15" s="104">
        <v>108</v>
      </c>
      <c r="K15" s="104">
        <v>127</v>
      </c>
      <c r="L15" s="104" t="s">
        <v>86</v>
      </c>
      <c r="M15" s="104" t="s">
        <v>86</v>
      </c>
      <c r="N15" s="104" t="s">
        <v>86</v>
      </c>
      <c r="O15" s="104" t="s">
        <v>86</v>
      </c>
    </row>
    <row r="16" spans="2:15" ht="12" customHeight="1">
      <c r="B16" s="35"/>
      <c r="C16" s="4" t="s">
        <v>204</v>
      </c>
      <c r="D16" s="103" t="s">
        <v>86</v>
      </c>
      <c r="E16" s="103" t="s">
        <v>86</v>
      </c>
      <c r="F16" s="103" t="s">
        <v>86</v>
      </c>
      <c r="G16" s="103" t="s">
        <v>86</v>
      </c>
      <c r="H16" s="103" t="s">
        <v>86</v>
      </c>
      <c r="I16" s="103" t="s">
        <v>86</v>
      </c>
      <c r="J16" s="105" t="s">
        <v>86</v>
      </c>
      <c r="K16" s="105" t="s">
        <v>86</v>
      </c>
      <c r="L16" s="103" t="s">
        <v>86</v>
      </c>
      <c r="M16" s="103" t="s">
        <v>86</v>
      </c>
      <c r="N16" s="103" t="s">
        <v>86</v>
      </c>
      <c r="O16" s="103" t="s">
        <v>86</v>
      </c>
    </row>
    <row r="17" spans="2:15" ht="12" customHeight="1">
      <c r="B17" s="35"/>
      <c r="C17" s="4" t="s">
        <v>187</v>
      </c>
      <c r="D17" s="103">
        <v>4</v>
      </c>
      <c r="E17" s="103">
        <v>256</v>
      </c>
      <c r="F17" s="103">
        <v>118</v>
      </c>
      <c r="G17" s="103">
        <v>138</v>
      </c>
      <c r="H17" s="105">
        <v>10</v>
      </c>
      <c r="I17" s="105">
        <v>11</v>
      </c>
      <c r="J17" s="105">
        <v>108</v>
      </c>
      <c r="K17" s="105">
        <v>127</v>
      </c>
      <c r="L17" s="105" t="s">
        <v>86</v>
      </c>
      <c r="M17" s="105" t="s">
        <v>86</v>
      </c>
      <c r="N17" s="103" t="s">
        <v>86</v>
      </c>
      <c r="O17" s="103" t="s">
        <v>86</v>
      </c>
    </row>
    <row r="18" spans="2:15" ht="12" customHeight="1">
      <c r="B18" s="350" t="s">
        <v>205</v>
      </c>
      <c r="C18" s="350"/>
      <c r="D18" s="104">
        <v>6</v>
      </c>
      <c r="E18" s="104">
        <v>58</v>
      </c>
      <c r="F18" s="104">
        <v>4</v>
      </c>
      <c r="G18" s="104">
        <v>54</v>
      </c>
      <c r="H18" s="104">
        <v>3</v>
      </c>
      <c r="I18" s="104">
        <v>24</v>
      </c>
      <c r="J18" s="104">
        <v>1</v>
      </c>
      <c r="K18" s="104">
        <v>30</v>
      </c>
      <c r="L18" s="104">
        <v>2</v>
      </c>
      <c r="M18" s="104">
        <v>41</v>
      </c>
      <c r="N18" s="104">
        <v>1</v>
      </c>
      <c r="O18" s="104">
        <v>3</v>
      </c>
    </row>
    <row r="19" spans="2:15" ht="12" customHeight="1">
      <c r="B19" s="35"/>
      <c r="C19" s="4" t="s">
        <v>206</v>
      </c>
      <c r="D19" s="103">
        <v>4</v>
      </c>
      <c r="E19" s="103">
        <v>38</v>
      </c>
      <c r="F19" s="103">
        <v>4</v>
      </c>
      <c r="G19" s="103">
        <v>34</v>
      </c>
      <c r="H19" s="103">
        <v>3</v>
      </c>
      <c r="I19" s="105">
        <v>19</v>
      </c>
      <c r="J19" s="103">
        <v>1</v>
      </c>
      <c r="K19" s="105">
        <v>15</v>
      </c>
      <c r="L19" s="103">
        <v>2</v>
      </c>
      <c r="M19" s="105">
        <v>29</v>
      </c>
      <c r="N19" s="103">
        <v>1</v>
      </c>
      <c r="O19" s="105">
        <v>3</v>
      </c>
    </row>
    <row r="20" spans="2:15" ht="12" customHeight="1">
      <c r="B20" s="35"/>
      <c r="C20" s="4" t="s">
        <v>207</v>
      </c>
      <c r="D20" s="103">
        <v>1</v>
      </c>
      <c r="E20" s="103">
        <v>10</v>
      </c>
      <c r="F20" s="103" t="s">
        <v>86</v>
      </c>
      <c r="G20" s="103">
        <v>10</v>
      </c>
      <c r="H20" s="103" t="s">
        <v>86</v>
      </c>
      <c r="I20" s="103" t="s">
        <v>86</v>
      </c>
      <c r="J20" s="103" t="s">
        <v>86</v>
      </c>
      <c r="K20" s="105">
        <v>10</v>
      </c>
      <c r="L20" s="103" t="s">
        <v>86</v>
      </c>
      <c r="M20" s="105">
        <v>2</v>
      </c>
      <c r="N20" s="103" t="s">
        <v>86</v>
      </c>
      <c r="O20" s="103" t="s">
        <v>86</v>
      </c>
    </row>
    <row r="21" spans="2:15" ht="12" customHeight="1">
      <c r="B21" s="35"/>
      <c r="C21" s="4" t="s">
        <v>208</v>
      </c>
      <c r="D21" s="103">
        <v>1</v>
      </c>
      <c r="E21" s="103">
        <v>10</v>
      </c>
      <c r="F21" s="103" t="s">
        <v>86</v>
      </c>
      <c r="G21" s="103">
        <v>10</v>
      </c>
      <c r="H21" s="103" t="s">
        <v>86</v>
      </c>
      <c r="I21" s="105">
        <v>5</v>
      </c>
      <c r="J21" s="103" t="s">
        <v>86</v>
      </c>
      <c r="K21" s="105">
        <v>5</v>
      </c>
      <c r="L21" s="103" t="s">
        <v>86</v>
      </c>
      <c r="M21" s="105">
        <v>10</v>
      </c>
      <c r="N21" s="103" t="s">
        <v>86</v>
      </c>
      <c r="O21" s="103" t="s">
        <v>86</v>
      </c>
    </row>
    <row r="22" spans="2:16" ht="12" customHeight="1">
      <c r="B22" s="441" t="s">
        <v>209</v>
      </c>
      <c r="C22" s="441"/>
      <c r="D22" s="104">
        <v>4</v>
      </c>
      <c r="E22" s="104">
        <v>561</v>
      </c>
      <c r="F22" s="104">
        <v>315</v>
      </c>
      <c r="G22" s="104">
        <v>246</v>
      </c>
      <c r="H22" s="104" t="s">
        <v>86</v>
      </c>
      <c r="I22" s="104" t="s">
        <v>86</v>
      </c>
      <c r="J22" s="104">
        <v>315</v>
      </c>
      <c r="K22" s="104">
        <v>246</v>
      </c>
      <c r="L22" s="104">
        <v>315</v>
      </c>
      <c r="M22" s="104">
        <v>246</v>
      </c>
      <c r="N22" s="104">
        <v>140</v>
      </c>
      <c r="O22" s="104">
        <v>51</v>
      </c>
      <c r="P22" s="106"/>
    </row>
    <row r="23" spans="2:15" ht="12" customHeight="1">
      <c r="B23" s="35"/>
      <c r="C23" s="4" t="s">
        <v>210</v>
      </c>
      <c r="D23" s="103">
        <v>1</v>
      </c>
      <c r="E23" s="103">
        <v>191</v>
      </c>
      <c r="F23" s="103">
        <v>140</v>
      </c>
      <c r="G23" s="103">
        <v>51</v>
      </c>
      <c r="H23" s="105" t="s">
        <v>86</v>
      </c>
      <c r="I23" s="105" t="s">
        <v>86</v>
      </c>
      <c r="J23" s="105">
        <v>140</v>
      </c>
      <c r="K23" s="105">
        <v>51</v>
      </c>
      <c r="L23" s="105">
        <v>140</v>
      </c>
      <c r="M23" s="105">
        <v>51</v>
      </c>
      <c r="N23" s="105">
        <v>140</v>
      </c>
      <c r="O23" s="105">
        <v>51</v>
      </c>
    </row>
    <row r="24" spans="2:15" ht="12" customHeight="1">
      <c r="B24" s="35"/>
      <c r="C24" s="4" t="s">
        <v>211</v>
      </c>
      <c r="D24" s="103" t="s">
        <v>86</v>
      </c>
      <c r="E24" s="103" t="s">
        <v>86</v>
      </c>
      <c r="F24" s="103" t="s">
        <v>86</v>
      </c>
      <c r="G24" s="103" t="s">
        <v>86</v>
      </c>
      <c r="H24" s="105" t="s">
        <v>86</v>
      </c>
      <c r="I24" s="105" t="s">
        <v>86</v>
      </c>
      <c r="J24" s="105" t="s">
        <v>86</v>
      </c>
      <c r="K24" s="105" t="s">
        <v>86</v>
      </c>
      <c r="L24" s="105" t="s">
        <v>86</v>
      </c>
      <c r="M24" s="105" t="s">
        <v>86</v>
      </c>
      <c r="N24" s="105" t="s">
        <v>86</v>
      </c>
      <c r="O24" s="105" t="s">
        <v>86</v>
      </c>
    </row>
    <row r="25" spans="2:15" ht="12" customHeight="1">
      <c r="B25" s="35"/>
      <c r="C25" s="4" t="s">
        <v>212</v>
      </c>
      <c r="D25" s="103">
        <v>3</v>
      </c>
      <c r="E25" s="103">
        <v>370</v>
      </c>
      <c r="F25" s="103">
        <v>175</v>
      </c>
      <c r="G25" s="103">
        <v>195</v>
      </c>
      <c r="H25" s="103" t="s">
        <v>86</v>
      </c>
      <c r="I25" s="103" t="s">
        <v>86</v>
      </c>
      <c r="J25" s="105">
        <v>175</v>
      </c>
      <c r="K25" s="105">
        <v>195</v>
      </c>
      <c r="L25" s="105">
        <v>175</v>
      </c>
      <c r="M25" s="105">
        <v>195</v>
      </c>
      <c r="N25" s="103" t="s">
        <v>86</v>
      </c>
      <c r="O25" s="103" t="s">
        <v>86</v>
      </c>
    </row>
    <row r="26" ht="12" customHeight="1"/>
    <row r="27" ht="12" customHeight="1">
      <c r="B27" s="18" t="s">
        <v>69</v>
      </c>
    </row>
    <row r="28" spans="2:7" ht="12" customHeight="1">
      <c r="B28" s="386" t="s">
        <v>213</v>
      </c>
      <c r="C28" s="387"/>
      <c r="D28" s="387"/>
      <c r="E28" s="387"/>
      <c r="F28" s="387"/>
      <c r="G28" s="387"/>
    </row>
    <row r="29" spans="2:15" ht="12" customHeight="1">
      <c r="B29" s="439"/>
      <c r="C29" s="439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</row>
    <row r="30" spans="2:15" ht="12" customHeight="1">
      <c r="B30" s="109"/>
      <c r="C30" s="109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</row>
    <row r="31" spans="2:8" s="107" customFormat="1" ht="12" customHeight="1">
      <c r="B31" s="109"/>
      <c r="C31" s="109"/>
      <c r="H31" s="108"/>
    </row>
    <row r="32" spans="2:3" s="107" customFormat="1" ht="12">
      <c r="B32" s="109"/>
      <c r="C32" s="109"/>
    </row>
    <row r="33" spans="2:3" s="107" customFormat="1" ht="12">
      <c r="B33" s="439"/>
      <c r="C33" s="439"/>
    </row>
    <row r="34" spans="2:3" s="107" customFormat="1" ht="12">
      <c r="B34" s="109"/>
      <c r="C34" s="109"/>
    </row>
    <row r="35" spans="2:3" s="107" customFormat="1" ht="12">
      <c r="B35" s="439"/>
      <c r="C35" s="439"/>
    </row>
    <row r="36" spans="2:3" s="107" customFormat="1" ht="12">
      <c r="B36" s="109"/>
      <c r="C36" s="109"/>
    </row>
    <row r="37" spans="2:3" s="107" customFormat="1" ht="12">
      <c r="B37" s="109"/>
      <c r="C37" s="109"/>
    </row>
    <row r="38" spans="2:3" s="107" customFormat="1" ht="12">
      <c r="B38" s="439"/>
      <c r="C38" s="439"/>
    </row>
    <row r="39" spans="2:3" s="107" customFormat="1" ht="12">
      <c r="B39" s="109"/>
      <c r="C39" s="109"/>
    </row>
    <row r="40" spans="2:3" s="107" customFormat="1" ht="12">
      <c r="B40" s="109"/>
      <c r="C40" s="109"/>
    </row>
    <row r="41" spans="2:3" s="107" customFormat="1" ht="12">
      <c r="B41" s="109"/>
      <c r="C41" s="109"/>
    </row>
    <row r="42" spans="2:3" s="107" customFormat="1" ht="12" customHeight="1">
      <c r="B42" s="440"/>
      <c r="C42" s="440"/>
    </row>
    <row r="43" spans="2:3" s="107" customFormat="1" ht="12">
      <c r="B43" s="109"/>
      <c r="C43" s="109"/>
    </row>
    <row r="44" spans="2:3" s="107" customFormat="1" ht="12">
      <c r="B44" s="109"/>
      <c r="C44" s="109"/>
    </row>
    <row r="45" spans="2:3" s="107" customFormat="1" ht="12">
      <c r="B45" s="109"/>
      <c r="C45" s="109"/>
    </row>
    <row r="46" s="107" customFormat="1" ht="12"/>
    <row r="47" s="107" customFormat="1" ht="12"/>
    <row r="48" s="107" customFormat="1" ht="12"/>
    <row r="49" s="107" customFormat="1" ht="12"/>
    <row r="50" s="107" customFormat="1" ht="12"/>
    <row r="51" s="107" customFormat="1" ht="12"/>
    <row r="52" s="107" customFormat="1" ht="12"/>
    <row r="53" s="107" customFormat="1" ht="12"/>
    <row r="54" s="107" customFormat="1" ht="12"/>
    <row r="55" s="107" customFormat="1" ht="12"/>
    <row r="56" s="107" customFormat="1" ht="12"/>
    <row r="57" s="107" customFormat="1" ht="12"/>
    <row r="58" s="107" customFormat="1" ht="12"/>
    <row r="59" s="107" customFormat="1" ht="12"/>
    <row r="60" s="107" customFormat="1" ht="12"/>
    <row r="61" s="107" customFormat="1" ht="12"/>
    <row r="62" s="107" customFormat="1" ht="12"/>
    <row r="63" s="107" customFormat="1" ht="12"/>
    <row r="64" s="107" customFormat="1" ht="12"/>
    <row r="65" s="107" customFormat="1" ht="12"/>
    <row r="66" s="107" customFormat="1" ht="12"/>
    <row r="67" s="107" customFormat="1" ht="12"/>
    <row r="68" s="107" customFormat="1" ht="12"/>
    <row r="69" s="107" customFormat="1" ht="12"/>
    <row r="70" s="107" customFormat="1" ht="12"/>
    <row r="71" s="107" customFormat="1" ht="12"/>
    <row r="72" s="107" customFormat="1" ht="12"/>
    <row r="73" s="107" customFormat="1" ht="12"/>
    <row r="74" s="107" customFormat="1" ht="12"/>
    <row r="75" s="107" customFormat="1" ht="12"/>
    <row r="76" s="107" customFormat="1" ht="12"/>
    <row r="77" s="107" customFormat="1" ht="12"/>
    <row r="78" s="107" customFormat="1" ht="12"/>
    <row r="79" s="107" customFormat="1" ht="12"/>
    <row r="80" s="107" customFormat="1" ht="12"/>
    <row r="81" s="107" customFormat="1" ht="12"/>
    <row r="82" s="107" customFormat="1" ht="12"/>
    <row r="83" s="107" customFormat="1" ht="12"/>
    <row r="84" s="107" customFormat="1" ht="12"/>
    <row r="85" s="107" customFormat="1" ht="12"/>
    <row r="86" s="107" customFormat="1" ht="12"/>
    <row r="87" s="107" customFormat="1" ht="12"/>
    <row r="88" s="107" customFormat="1" ht="12"/>
    <row r="89" s="107" customFormat="1" ht="12"/>
  </sheetData>
  <sheetProtection/>
  <mergeCells count="20">
    <mergeCell ref="J3:K3"/>
    <mergeCell ref="L3:M3"/>
    <mergeCell ref="N3:O3"/>
    <mergeCell ref="B6:C6"/>
    <mergeCell ref="B7:C7"/>
    <mergeCell ref="B8:C8"/>
    <mergeCell ref="B13:C13"/>
    <mergeCell ref="B15:C15"/>
    <mergeCell ref="B3:C4"/>
    <mergeCell ref="D3:D4"/>
    <mergeCell ref="E3:G3"/>
    <mergeCell ref="H3:I3"/>
    <mergeCell ref="B38:C38"/>
    <mergeCell ref="B42:C42"/>
    <mergeCell ref="B18:C18"/>
    <mergeCell ref="B22:C22"/>
    <mergeCell ref="B28:G28"/>
    <mergeCell ref="B29:C29"/>
    <mergeCell ref="B33:C33"/>
    <mergeCell ref="B35:C35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B1:M64"/>
  <sheetViews>
    <sheetView zoomScalePageLayoutView="0" workbookViewId="0" topLeftCell="A1">
      <selection activeCell="J44" sqref="J44"/>
    </sheetView>
  </sheetViews>
  <sheetFormatPr defaultColWidth="9.00390625" defaultRowHeight="13.5"/>
  <cols>
    <col min="1" max="1" width="2.625" style="1" customWidth="1"/>
    <col min="2" max="3" width="1.875" style="1" customWidth="1"/>
    <col min="4" max="4" width="15.625" style="1" customWidth="1"/>
    <col min="5" max="5" width="6.375" style="1" customWidth="1"/>
    <col min="6" max="6" width="8.25390625" style="1" customWidth="1"/>
    <col min="7" max="12" width="6.375" style="1" customWidth="1"/>
    <col min="13" max="16384" width="9.00390625" style="1" customWidth="1"/>
  </cols>
  <sheetData>
    <row r="1" ht="14.25">
      <c r="B1" s="2" t="s">
        <v>214</v>
      </c>
    </row>
    <row r="2" ht="12" customHeight="1"/>
    <row r="3" spans="2:12" ht="12" customHeight="1">
      <c r="B3" s="388" t="s">
        <v>0</v>
      </c>
      <c r="C3" s="389"/>
      <c r="D3" s="390"/>
      <c r="E3" s="368" t="s">
        <v>72</v>
      </c>
      <c r="F3" s="381" t="s">
        <v>38</v>
      </c>
      <c r="G3" s="382"/>
      <c r="H3" s="383"/>
      <c r="I3" s="381" t="s">
        <v>215</v>
      </c>
      <c r="J3" s="383"/>
      <c r="K3" s="381" t="s">
        <v>187</v>
      </c>
      <c r="L3" s="383"/>
    </row>
    <row r="4" spans="2:12" ht="12" customHeight="1">
      <c r="B4" s="394"/>
      <c r="C4" s="395"/>
      <c r="D4" s="396"/>
      <c r="E4" s="369"/>
      <c r="F4" s="95" t="s">
        <v>25</v>
      </c>
      <c r="G4" s="95" t="s">
        <v>7</v>
      </c>
      <c r="H4" s="95" t="s">
        <v>8</v>
      </c>
      <c r="I4" s="95" t="s">
        <v>7</v>
      </c>
      <c r="J4" s="95" t="s">
        <v>8</v>
      </c>
      <c r="K4" s="95" t="s">
        <v>7</v>
      </c>
      <c r="L4" s="95" t="s">
        <v>8</v>
      </c>
    </row>
    <row r="5" spans="2:12" ht="12" customHeight="1">
      <c r="B5" s="35"/>
      <c r="C5" s="30"/>
      <c r="D5" s="4"/>
      <c r="E5" s="6"/>
      <c r="F5" s="6" t="s">
        <v>9</v>
      </c>
      <c r="G5" s="6" t="s">
        <v>9</v>
      </c>
      <c r="H5" s="6" t="s">
        <v>9</v>
      </c>
      <c r="I5" s="6" t="s">
        <v>9</v>
      </c>
      <c r="J5" s="6" t="s">
        <v>9</v>
      </c>
      <c r="K5" s="6" t="s">
        <v>9</v>
      </c>
      <c r="L5" s="6" t="s">
        <v>9</v>
      </c>
    </row>
    <row r="6" spans="2:12" ht="12" customHeight="1">
      <c r="B6" s="354" t="s">
        <v>42</v>
      </c>
      <c r="C6" s="348"/>
      <c r="D6" s="340"/>
      <c r="E6" s="110" t="s">
        <v>27</v>
      </c>
      <c r="F6" s="110">
        <v>10181</v>
      </c>
      <c r="G6" s="110">
        <v>4794</v>
      </c>
      <c r="H6" s="110">
        <v>5387</v>
      </c>
      <c r="I6" s="110">
        <v>4614</v>
      </c>
      <c r="J6" s="110">
        <v>5139</v>
      </c>
      <c r="K6" s="110">
        <v>180</v>
      </c>
      <c r="L6" s="110">
        <v>248</v>
      </c>
    </row>
    <row r="7" spans="2:12" ht="12" customHeight="1">
      <c r="B7" s="342" t="s">
        <v>44</v>
      </c>
      <c r="C7" s="343"/>
      <c r="D7" s="344"/>
      <c r="E7" s="111" t="s">
        <v>27</v>
      </c>
      <c r="F7" s="112">
        <v>10123</v>
      </c>
      <c r="G7" s="112">
        <v>4722</v>
      </c>
      <c r="H7" s="112">
        <v>5401</v>
      </c>
      <c r="I7" s="112">
        <v>4500</v>
      </c>
      <c r="J7" s="112">
        <v>5072</v>
      </c>
      <c r="K7" s="112">
        <v>222</v>
      </c>
      <c r="L7" s="112">
        <v>329</v>
      </c>
    </row>
    <row r="8" spans="2:12" ht="12" customHeight="1">
      <c r="B8" s="31"/>
      <c r="C8" s="343" t="s">
        <v>216</v>
      </c>
      <c r="D8" s="344"/>
      <c r="E8" s="104">
        <v>12</v>
      </c>
      <c r="F8" s="104">
        <v>1409</v>
      </c>
      <c r="G8" s="104">
        <v>1290</v>
      </c>
      <c r="H8" s="104">
        <v>119</v>
      </c>
      <c r="I8" s="104">
        <v>1290</v>
      </c>
      <c r="J8" s="104">
        <v>119</v>
      </c>
      <c r="K8" s="113" t="s">
        <v>86</v>
      </c>
      <c r="L8" s="113" t="s">
        <v>86</v>
      </c>
    </row>
    <row r="9" spans="2:12" ht="12" customHeight="1">
      <c r="B9" s="35"/>
      <c r="C9" s="30"/>
      <c r="D9" s="4" t="s">
        <v>217</v>
      </c>
      <c r="E9" s="105">
        <v>3</v>
      </c>
      <c r="F9" s="103">
        <v>836</v>
      </c>
      <c r="G9" s="103">
        <v>818</v>
      </c>
      <c r="H9" s="103">
        <v>18</v>
      </c>
      <c r="I9" s="105">
        <v>818</v>
      </c>
      <c r="J9" s="105">
        <v>18</v>
      </c>
      <c r="K9" s="105" t="s">
        <v>86</v>
      </c>
      <c r="L9" s="105" t="s">
        <v>86</v>
      </c>
    </row>
    <row r="10" spans="2:12" ht="12" customHeight="1">
      <c r="B10" s="35"/>
      <c r="C10" s="30"/>
      <c r="D10" s="4" t="s">
        <v>218</v>
      </c>
      <c r="E10" s="105">
        <v>2</v>
      </c>
      <c r="F10" s="103">
        <v>148</v>
      </c>
      <c r="G10" s="103">
        <v>119</v>
      </c>
      <c r="H10" s="103">
        <v>29</v>
      </c>
      <c r="I10" s="105">
        <v>119</v>
      </c>
      <c r="J10" s="105">
        <v>29</v>
      </c>
      <c r="K10" s="105" t="s">
        <v>86</v>
      </c>
      <c r="L10" s="105" t="s">
        <v>86</v>
      </c>
    </row>
    <row r="11" spans="2:12" ht="12" customHeight="1">
      <c r="B11" s="35"/>
      <c r="C11" s="30"/>
      <c r="D11" s="4" t="s">
        <v>219</v>
      </c>
      <c r="E11" s="105">
        <v>3</v>
      </c>
      <c r="F11" s="103">
        <v>294</v>
      </c>
      <c r="G11" s="103">
        <v>248</v>
      </c>
      <c r="H11" s="103">
        <v>46</v>
      </c>
      <c r="I11" s="105">
        <v>248</v>
      </c>
      <c r="J11" s="105">
        <v>46</v>
      </c>
      <c r="K11" s="105" t="s">
        <v>86</v>
      </c>
      <c r="L11" s="105" t="s">
        <v>86</v>
      </c>
    </row>
    <row r="12" spans="2:12" ht="12" customHeight="1">
      <c r="B12" s="35"/>
      <c r="C12" s="30"/>
      <c r="D12" s="4" t="s">
        <v>220</v>
      </c>
      <c r="E12" s="105">
        <v>4</v>
      </c>
      <c r="F12" s="103">
        <v>131</v>
      </c>
      <c r="G12" s="103">
        <v>105</v>
      </c>
      <c r="H12" s="103">
        <v>26</v>
      </c>
      <c r="I12" s="105">
        <v>105</v>
      </c>
      <c r="J12" s="105">
        <v>26</v>
      </c>
      <c r="K12" s="105" t="s">
        <v>86</v>
      </c>
      <c r="L12" s="105" t="s">
        <v>86</v>
      </c>
    </row>
    <row r="13" spans="2:12" ht="12" customHeight="1">
      <c r="B13" s="35"/>
      <c r="C13" s="343" t="s">
        <v>221</v>
      </c>
      <c r="D13" s="344"/>
      <c r="E13" s="113">
        <v>2</v>
      </c>
      <c r="F13" s="113">
        <v>225</v>
      </c>
      <c r="G13" s="113">
        <v>158</v>
      </c>
      <c r="H13" s="113">
        <v>67</v>
      </c>
      <c r="I13" s="113">
        <v>158</v>
      </c>
      <c r="J13" s="113">
        <v>67</v>
      </c>
      <c r="K13" s="113" t="s">
        <v>86</v>
      </c>
      <c r="L13" s="113" t="s">
        <v>86</v>
      </c>
    </row>
    <row r="14" spans="2:12" ht="12" customHeight="1">
      <c r="B14" s="35"/>
      <c r="C14" s="32"/>
      <c r="D14" s="4" t="s">
        <v>222</v>
      </c>
      <c r="E14" s="105">
        <v>2</v>
      </c>
      <c r="F14" s="103">
        <v>225</v>
      </c>
      <c r="G14" s="103">
        <v>158</v>
      </c>
      <c r="H14" s="103">
        <v>67</v>
      </c>
      <c r="I14" s="105">
        <v>158</v>
      </c>
      <c r="J14" s="105">
        <v>67</v>
      </c>
      <c r="K14" s="105" t="s">
        <v>86</v>
      </c>
      <c r="L14" s="105" t="s">
        <v>86</v>
      </c>
    </row>
    <row r="15" spans="2:12" ht="12" customHeight="1">
      <c r="B15" s="35"/>
      <c r="C15" s="30"/>
      <c r="D15" s="4" t="s">
        <v>223</v>
      </c>
      <c r="E15" s="105" t="s">
        <v>86</v>
      </c>
      <c r="F15" s="103" t="s">
        <v>86</v>
      </c>
      <c r="G15" s="103" t="s">
        <v>86</v>
      </c>
      <c r="H15" s="103" t="s">
        <v>86</v>
      </c>
      <c r="I15" s="105" t="s">
        <v>86</v>
      </c>
      <c r="J15" s="105" t="s">
        <v>86</v>
      </c>
      <c r="K15" s="105" t="s">
        <v>86</v>
      </c>
      <c r="L15" s="105" t="s">
        <v>86</v>
      </c>
    </row>
    <row r="16" spans="2:13" ht="12" customHeight="1">
      <c r="B16" s="31"/>
      <c r="C16" s="343" t="s">
        <v>197</v>
      </c>
      <c r="D16" s="344"/>
      <c r="E16" s="104">
        <v>25</v>
      </c>
      <c r="F16" s="104">
        <v>3769</v>
      </c>
      <c r="G16" s="104">
        <v>1399</v>
      </c>
      <c r="H16" s="104">
        <v>2370</v>
      </c>
      <c r="I16" s="104">
        <v>1278</v>
      </c>
      <c r="J16" s="104">
        <v>2181</v>
      </c>
      <c r="K16" s="104">
        <v>121</v>
      </c>
      <c r="L16" s="104">
        <v>189</v>
      </c>
      <c r="M16" s="1" t="s">
        <v>224</v>
      </c>
    </row>
    <row r="17" spans="2:12" ht="12" customHeight="1">
      <c r="B17" s="35"/>
      <c r="C17" s="30"/>
      <c r="D17" s="4" t="s">
        <v>198</v>
      </c>
      <c r="E17" s="105">
        <v>11</v>
      </c>
      <c r="F17" s="103">
        <v>1305</v>
      </c>
      <c r="G17" s="103">
        <v>255</v>
      </c>
      <c r="H17" s="103">
        <v>1050</v>
      </c>
      <c r="I17" s="105">
        <v>204</v>
      </c>
      <c r="J17" s="105">
        <v>881</v>
      </c>
      <c r="K17" s="105">
        <v>51</v>
      </c>
      <c r="L17" s="105">
        <v>169</v>
      </c>
    </row>
    <row r="18" spans="2:12" ht="12" customHeight="1">
      <c r="B18" s="35"/>
      <c r="C18" s="30"/>
      <c r="D18" s="4" t="s">
        <v>199</v>
      </c>
      <c r="E18" s="105">
        <v>1</v>
      </c>
      <c r="F18" s="105">
        <v>175</v>
      </c>
      <c r="G18" s="105">
        <v>39</v>
      </c>
      <c r="H18" s="105">
        <v>136</v>
      </c>
      <c r="I18" s="105">
        <v>39</v>
      </c>
      <c r="J18" s="105">
        <v>136</v>
      </c>
      <c r="K18" s="105" t="s">
        <v>86</v>
      </c>
      <c r="L18" s="105" t="s">
        <v>86</v>
      </c>
    </row>
    <row r="19" spans="2:12" ht="12" customHeight="1">
      <c r="B19" s="35"/>
      <c r="C19" s="30"/>
      <c r="D19" s="4" t="s">
        <v>225</v>
      </c>
      <c r="E19" s="105">
        <v>4</v>
      </c>
      <c r="F19" s="103">
        <v>559</v>
      </c>
      <c r="G19" s="105" t="s">
        <v>86</v>
      </c>
      <c r="H19" s="103">
        <v>559</v>
      </c>
      <c r="I19" s="105" t="s">
        <v>86</v>
      </c>
      <c r="J19" s="105">
        <v>559</v>
      </c>
      <c r="K19" s="105" t="s">
        <v>86</v>
      </c>
      <c r="L19" s="105" t="s">
        <v>86</v>
      </c>
    </row>
    <row r="20" spans="2:12" ht="12" customHeight="1">
      <c r="B20" s="35"/>
      <c r="C20" s="30"/>
      <c r="D20" s="4" t="s">
        <v>226</v>
      </c>
      <c r="E20" s="105">
        <v>3</v>
      </c>
      <c r="F20" s="103">
        <v>1045</v>
      </c>
      <c r="G20" s="105">
        <v>670</v>
      </c>
      <c r="H20" s="103">
        <v>375</v>
      </c>
      <c r="I20" s="105">
        <v>670</v>
      </c>
      <c r="J20" s="105">
        <v>375</v>
      </c>
      <c r="K20" s="105" t="s">
        <v>86</v>
      </c>
      <c r="L20" s="105" t="s">
        <v>86</v>
      </c>
    </row>
    <row r="21" spans="2:12" ht="12" customHeight="1">
      <c r="B21" s="35"/>
      <c r="C21" s="30"/>
      <c r="D21" s="114" t="s">
        <v>227</v>
      </c>
      <c r="E21" s="105">
        <v>6</v>
      </c>
      <c r="F21" s="103">
        <v>685</v>
      </c>
      <c r="G21" s="103">
        <v>435</v>
      </c>
      <c r="H21" s="103">
        <v>250</v>
      </c>
      <c r="I21" s="105">
        <v>365</v>
      </c>
      <c r="J21" s="105">
        <v>230</v>
      </c>
      <c r="K21" s="105">
        <v>70</v>
      </c>
      <c r="L21" s="105">
        <v>20</v>
      </c>
    </row>
    <row r="22" spans="2:12" ht="12" customHeight="1">
      <c r="B22" s="35"/>
      <c r="C22" s="343" t="s">
        <v>228</v>
      </c>
      <c r="D22" s="344"/>
      <c r="E22" s="104">
        <v>9</v>
      </c>
      <c r="F22" s="104">
        <v>1263</v>
      </c>
      <c r="G22" s="104">
        <v>459</v>
      </c>
      <c r="H22" s="104">
        <v>804</v>
      </c>
      <c r="I22" s="104">
        <v>442</v>
      </c>
      <c r="J22" s="104">
        <v>789</v>
      </c>
      <c r="K22" s="104">
        <v>17</v>
      </c>
      <c r="L22" s="104">
        <v>15</v>
      </c>
    </row>
    <row r="23" spans="2:12" ht="12" customHeight="1">
      <c r="B23" s="35"/>
      <c r="C23" s="32"/>
      <c r="D23" s="4" t="s">
        <v>229</v>
      </c>
      <c r="E23" s="115">
        <v>1</v>
      </c>
      <c r="F23" s="103">
        <v>154</v>
      </c>
      <c r="G23" s="103">
        <v>37</v>
      </c>
      <c r="H23" s="103">
        <v>117</v>
      </c>
      <c r="I23" s="103">
        <v>37</v>
      </c>
      <c r="J23" s="103">
        <v>117</v>
      </c>
      <c r="K23" s="103" t="s">
        <v>86</v>
      </c>
      <c r="L23" s="103" t="s">
        <v>86</v>
      </c>
    </row>
    <row r="24" spans="2:12" ht="12" customHeight="1">
      <c r="B24" s="35"/>
      <c r="C24" s="30"/>
      <c r="D24" s="4" t="s">
        <v>230</v>
      </c>
      <c r="E24" s="105">
        <v>3</v>
      </c>
      <c r="F24" s="103">
        <v>428</v>
      </c>
      <c r="G24" s="103">
        <v>247</v>
      </c>
      <c r="H24" s="103">
        <v>181</v>
      </c>
      <c r="I24" s="105">
        <v>230</v>
      </c>
      <c r="J24" s="105">
        <v>166</v>
      </c>
      <c r="K24" s="105">
        <v>17</v>
      </c>
      <c r="L24" s="105">
        <v>15</v>
      </c>
    </row>
    <row r="25" spans="2:12" ht="12" customHeight="1">
      <c r="B25" s="35"/>
      <c r="C25" s="30"/>
      <c r="D25" s="4" t="s">
        <v>231</v>
      </c>
      <c r="E25" s="105">
        <v>1</v>
      </c>
      <c r="F25" s="103">
        <v>15</v>
      </c>
      <c r="G25" s="103">
        <v>7</v>
      </c>
      <c r="H25" s="103">
        <v>8</v>
      </c>
      <c r="I25" s="105">
        <v>7</v>
      </c>
      <c r="J25" s="105">
        <v>8</v>
      </c>
      <c r="K25" s="105" t="s">
        <v>86</v>
      </c>
      <c r="L25" s="105" t="s">
        <v>86</v>
      </c>
    </row>
    <row r="26" spans="2:12" ht="12" customHeight="1">
      <c r="B26" s="35"/>
      <c r="C26" s="30"/>
      <c r="D26" s="4" t="s">
        <v>232</v>
      </c>
      <c r="E26" s="105">
        <v>3</v>
      </c>
      <c r="F26" s="103">
        <v>463</v>
      </c>
      <c r="G26" s="103">
        <v>123</v>
      </c>
      <c r="H26" s="103">
        <v>340</v>
      </c>
      <c r="I26" s="105">
        <v>123</v>
      </c>
      <c r="J26" s="105">
        <v>340</v>
      </c>
      <c r="K26" s="105" t="s">
        <v>86</v>
      </c>
      <c r="L26" s="105" t="s">
        <v>86</v>
      </c>
    </row>
    <row r="27" spans="2:12" ht="12" customHeight="1">
      <c r="B27" s="35"/>
      <c r="C27" s="30"/>
      <c r="D27" s="114" t="s">
        <v>233</v>
      </c>
      <c r="E27" s="105">
        <v>1</v>
      </c>
      <c r="F27" s="103">
        <v>203</v>
      </c>
      <c r="G27" s="103">
        <v>45</v>
      </c>
      <c r="H27" s="103">
        <v>158</v>
      </c>
      <c r="I27" s="105">
        <v>45</v>
      </c>
      <c r="J27" s="105">
        <v>158</v>
      </c>
      <c r="K27" s="105" t="s">
        <v>86</v>
      </c>
      <c r="L27" s="105" t="s">
        <v>86</v>
      </c>
    </row>
    <row r="28" spans="2:12" ht="12" customHeight="1">
      <c r="B28" s="31"/>
      <c r="C28" s="343" t="s">
        <v>234</v>
      </c>
      <c r="D28" s="344"/>
      <c r="E28" s="104">
        <v>10</v>
      </c>
      <c r="F28" s="104">
        <v>690</v>
      </c>
      <c r="G28" s="104">
        <v>231</v>
      </c>
      <c r="H28" s="104">
        <v>459</v>
      </c>
      <c r="I28" s="104">
        <v>228</v>
      </c>
      <c r="J28" s="104">
        <v>422</v>
      </c>
      <c r="K28" s="104">
        <v>3</v>
      </c>
      <c r="L28" s="104">
        <v>37</v>
      </c>
    </row>
    <row r="29" spans="2:12" ht="12" customHeight="1">
      <c r="B29" s="35"/>
      <c r="C29" s="30"/>
      <c r="D29" s="4" t="s">
        <v>202</v>
      </c>
      <c r="E29" s="105">
        <v>3</v>
      </c>
      <c r="F29" s="103">
        <v>312</v>
      </c>
      <c r="G29" s="103">
        <v>60</v>
      </c>
      <c r="H29" s="103">
        <v>252</v>
      </c>
      <c r="I29" s="105">
        <v>57</v>
      </c>
      <c r="J29" s="105">
        <v>215</v>
      </c>
      <c r="K29" s="105">
        <v>3</v>
      </c>
      <c r="L29" s="105">
        <v>37</v>
      </c>
    </row>
    <row r="30" spans="2:12" ht="12" customHeight="1">
      <c r="B30" s="35"/>
      <c r="C30" s="30"/>
      <c r="D30" s="4" t="s">
        <v>235</v>
      </c>
      <c r="E30" s="105" t="s">
        <v>86</v>
      </c>
      <c r="F30" s="103" t="s">
        <v>86</v>
      </c>
      <c r="G30" s="103" t="s">
        <v>86</v>
      </c>
      <c r="H30" s="103" t="s">
        <v>86</v>
      </c>
      <c r="I30" s="105" t="s">
        <v>86</v>
      </c>
      <c r="J30" s="105" t="s">
        <v>86</v>
      </c>
      <c r="K30" s="105" t="s">
        <v>86</v>
      </c>
      <c r="L30" s="105" t="s">
        <v>86</v>
      </c>
    </row>
    <row r="31" spans="2:12" ht="12" customHeight="1">
      <c r="B31" s="35"/>
      <c r="C31" s="30"/>
      <c r="D31" s="4" t="s">
        <v>236</v>
      </c>
      <c r="E31" s="105">
        <v>6</v>
      </c>
      <c r="F31" s="103">
        <v>360</v>
      </c>
      <c r="G31" s="103">
        <v>154</v>
      </c>
      <c r="H31" s="103">
        <v>206</v>
      </c>
      <c r="I31" s="105">
        <v>154</v>
      </c>
      <c r="J31" s="105">
        <v>206</v>
      </c>
      <c r="K31" s="105" t="s">
        <v>86</v>
      </c>
      <c r="L31" s="105" t="s">
        <v>86</v>
      </c>
    </row>
    <row r="32" spans="2:12" ht="12" customHeight="1">
      <c r="B32" s="35"/>
      <c r="C32" s="30"/>
      <c r="D32" s="4" t="s">
        <v>237</v>
      </c>
      <c r="E32" s="105" t="s">
        <v>86</v>
      </c>
      <c r="F32" s="103" t="s">
        <v>86</v>
      </c>
      <c r="G32" s="103" t="s">
        <v>86</v>
      </c>
      <c r="H32" s="103" t="s">
        <v>86</v>
      </c>
      <c r="I32" s="105" t="s">
        <v>86</v>
      </c>
      <c r="J32" s="105" t="s">
        <v>86</v>
      </c>
      <c r="K32" s="105" t="s">
        <v>86</v>
      </c>
      <c r="L32" s="105" t="s">
        <v>86</v>
      </c>
    </row>
    <row r="33" spans="2:12" ht="12" customHeight="1">
      <c r="B33" s="35"/>
      <c r="C33" s="30"/>
      <c r="D33" s="114" t="s">
        <v>233</v>
      </c>
      <c r="E33" s="105">
        <v>1</v>
      </c>
      <c r="F33" s="103">
        <v>18</v>
      </c>
      <c r="G33" s="103">
        <v>17</v>
      </c>
      <c r="H33" s="103">
        <v>1</v>
      </c>
      <c r="I33" s="105">
        <v>17</v>
      </c>
      <c r="J33" s="105">
        <v>1</v>
      </c>
      <c r="K33" s="105" t="s">
        <v>86</v>
      </c>
      <c r="L33" s="105" t="s">
        <v>86</v>
      </c>
    </row>
    <row r="34" spans="2:12" ht="12" customHeight="1">
      <c r="B34" s="31"/>
      <c r="C34" s="343" t="s">
        <v>203</v>
      </c>
      <c r="D34" s="344"/>
      <c r="E34" s="104">
        <v>14</v>
      </c>
      <c r="F34" s="104">
        <v>1015</v>
      </c>
      <c r="G34" s="104">
        <v>364</v>
      </c>
      <c r="H34" s="104">
        <v>651</v>
      </c>
      <c r="I34" s="104">
        <v>283</v>
      </c>
      <c r="J34" s="104">
        <v>572</v>
      </c>
      <c r="K34" s="113">
        <v>81</v>
      </c>
      <c r="L34" s="113">
        <v>79</v>
      </c>
    </row>
    <row r="35" spans="2:12" ht="12" customHeight="1">
      <c r="B35" s="31"/>
      <c r="C35" s="32"/>
      <c r="D35" s="4" t="s">
        <v>238</v>
      </c>
      <c r="E35" s="105">
        <v>1</v>
      </c>
      <c r="F35" s="105">
        <v>37</v>
      </c>
      <c r="G35" s="105">
        <v>2</v>
      </c>
      <c r="H35" s="105">
        <v>35</v>
      </c>
      <c r="I35" s="105">
        <v>2</v>
      </c>
      <c r="J35" s="105">
        <v>35</v>
      </c>
      <c r="K35" s="105" t="s">
        <v>86</v>
      </c>
      <c r="L35" s="105" t="s">
        <v>86</v>
      </c>
    </row>
    <row r="36" spans="2:12" ht="12" customHeight="1">
      <c r="B36" s="35"/>
      <c r="C36" s="30"/>
      <c r="D36" s="4" t="s">
        <v>204</v>
      </c>
      <c r="E36" s="105">
        <v>3</v>
      </c>
      <c r="F36" s="103">
        <v>326</v>
      </c>
      <c r="G36" s="103">
        <v>164</v>
      </c>
      <c r="H36" s="103">
        <v>162</v>
      </c>
      <c r="I36" s="105">
        <v>164</v>
      </c>
      <c r="J36" s="105">
        <v>162</v>
      </c>
      <c r="K36" s="105" t="s">
        <v>86</v>
      </c>
      <c r="L36" s="105" t="s">
        <v>86</v>
      </c>
    </row>
    <row r="37" spans="2:12" ht="12" customHeight="1">
      <c r="B37" s="35"/>
      <c r="C37" s="30"/>
      <c r="D37" s="4" t="s">
        <v>239</v>
      </c>
      <c r="E37" s="105">
        <v>1</v>
      </c>
      <c r="F37" s="103">
        <v>60</v>
      </c>
      <c r="G37" s="103">
        <v>3</v>
      </c>
      <c r="H37" s="103">
        <v>57</v>
      </c>
      <c r="I37" s="105">
        <v>3</v>
      </c>
      <c r="J37" s="105">
        <v>57</v>
      </c>
      <c r="K37" s="105" t="s">
        <v>86</v>
      </c>
      <c r="L37" s="105" t="s">
        <v>86</v>
      </c>
    </row>
    <row r="38" spans="2:12" ht="12" customHeight="1">
      <c r="B38" s="35"/>
      <c r="C38" s="30"/>
      <c r="D38" s="4" t="s">
        <v>240</v>
      </c>
      <c r="E38" s="105">
        <v>2</v>
      </c>
      <c r="F38" s="103">
        <v>23</v>
      </c>
      <c r="G38" s="103">
        <v>13</v>
      </c>
      <c r="H38" s="103">
        <v>10</v>
      </c>
      <c r="I38" s="105">
        <v>13</v>
      </c>
      <c r="J38" s="105">
        <v>10</v>
      </c>
      <c r="K38" s="105" t="s">
        <v>86</v>
      </c>
      <c r="L38" s="105" t="s">
        <v>86</v>
      </c>
    </row>
    <row r="39" spans="2:12" ht="12" customHeight="1">
      <c r="B39" s="35"/>
      <c r="C39" s="30"/>
      <c r="D39" s="114" t="s">
        <v>233</v>
      </c>
      <c r="E39" s="105">
        <v>7</v>
      </c>
      <c r="F39" s="103">
        <v>569</v>
      </c>
      <c r="G39" s="103">
        <v>182</v>
      </c>
      <c r="H39" s="103">
        <v>387</v>
      </c>
      <c r="I39" s="105">
        <v>101</v>
      </c>
      <c r="J39" s="105">
        <v>308</v>
      </c>
      <c r="K39" s="105">
        <v>81</v>
      </c>
      <c r="L39" s="105">
        <v>79</v>
      </c>
    </row>
    <row r="40" spans="2:12" ht="12" customHeight="1">
      <c r="B40" s="31"/>
      <c r="C40" s="343" t="s">
        <v>241</v>
      </c>
      <c r="D40" s="344"/>
      <c r="E40" s="104">
        <v>6</v>
      </c>
      <c r="F40" s="104">
        <v>49</v>
      </c>
      <c r="G40" s="104">
        <v>3</v>
      </c>
      <c r="H40" s="104">
        <v>46</v>
      </c>
      <c r="I40" s="104">
        <v>3</v>
      </c>
      <c r="J40" s="104">
        <v>37</v>
      </c>
      <c r="K40" s="104" t="s">
        <v>86</v>
      </c>
      <c r="L40" s="104">
        <v>9</v>
      </c>
    </row>
    <row r="41" spans="2:12" ht="12" customHeight="1">
      <c r="B41" s="35"/>
      <c r="C41" s="30"/>
      <c r="D41" s="4" t="s">
        <v>242</v>
      </c>
      <c r="E41" s="105" t="s">
        <v>86</v>
      </c>
      <c r="F41" s="105" t="s">
        <v>86</v>
      </c>
      <c r="G41" s="105" t="s">
        <v>86</v>
      </c>
      <c r="H41" s="105" t="s">
        <v>86</v>
      </c>
      <c r="I41" s="105" t="s">
        <v>86</v>
      </c>
      <c r="J41" s="105" t="s">
        <v>86</v>
      </c>
      <c r="K41" s="105" t="s">
        <v>86</v>
      </c>
      <c r="L41" s="105" t="s">
        <v>86</v>
      </c>
    </row>
    <row r="42" spans="2:12" ht="12" customHeight="1">
      <c r="B42" s="35"/>
      <c r="C42" s="30"/>
      <c r="D42" s="4" t="s">
        <v>206</v>
      </c>
      <c r="E42" s="105">
        <v>6</v>
      </c>
      <c r="F42" s="103">
        <v>49</v>
      </c>
      <c r="G42" s="103">
        <v>3</v>
      </c>
      <c r="H42" s="103">
        <v>46</v>
      </c>
      <c r="I42" s="105">
        <v>3</v>
      </c>
      <c r="J42" s="105">
        <v>37</v>
      </c>
      <c r="K42" s="105" t="s">
        <v>86</v>
      </c>
      <c r="L42" s="105">
        <v>9</v>
      </c>
    </row>
    <row r="43" spans="2:12" ht="12" customHeight="1">
      <c r="B43" s="35"/>
      <c r="C43" s="30"/>
      <c r="D43" s="114" t="s">
        <v>233</v>
      </c>
      <c r="E43" s="105" t="s">
        <v>86</v>
      </c>
      <c r="F43" s="105" t="s">
        <v>86</v>
      </c>
      <c r="G43" s="105" t="s">
        <v>86</v>
      </c>
      <c r="H43" s="105" t="s">
        <v>86</v>
      </c>
      <c r="I43" s="105" t="s">
        <v>86</v>
      </c>
      <c r="J43" s="105" t="s">
        <v>86</v>
      </c>
      <c r="K43" s="105" t="s">
        <v>86</v>
      </c>
      <c r="L43" s="105" t="s">
        <v>86</v>
      </c>
    </row>
    <row r="44" spans="2:12" ht="12" customHeight="1">
      <c r="B44" s="31"/>
      <c r="C44" s="343" t="s">
        <v>243</v>
      </c>
      <c r="D44" s="344"/>
      <c r="E44" s="104">
        <v>18</v>
      </c>
      <c r="F44" s="104">
        <v>1703</v>
      </c>
      <c r="G44" s="104">
        <v>818</v>
      </c>
      <c r="H44" s="104">
        <v>885</v>
      </c>
      <c r="I44" s="104">
        <v>818</v>
      </c>
      <c r="J44" s="104">
        <v>885</v>
      </c>
      <c r="K44" s="104" t="s">
        <v>86</v>
      </c>
      <c r="L44" s="113" t="s">
        <v>86</v>
      </c>
    </row>
    <row r="45" spans="2:12" ht="12" customHeight="1">
      <c r="B45" s="35"/>
      <c r="C45" s="30"/>
      <c r="D45" s="4" t="s">
        <v>244</v>
      </c>
      <c r="E45" s="105">
        <v>1</v>
      </c>
      <c r="F45" s="105">
        <v>153</v>
      </c>
      <c r="G45" s="105">
        <v>52</v>
      </c>
      <c r="H45" s="105">
        <v>101</v>
      </c>
      <c r="I45" s="105">
        <v>52</v>
      </c>
      <c r="J45" s="105">
        <v>101</v>
      </c>
      <c r="K45" s="105" t="s">
        <v>86</v>
      </c>
      <c r="L45" s="105" t="s">
        <v>86</v>
      </c>
    </row>
    <row r="46" spans="2:12" ht="12" customHeight="1">
      <c r="B46" s="35"/>
      <c r="C46" s="30"/>
      <c r="D46" s="4" t="s">
        <v>245</v>
      </c>
      <c r="E46" s="105">
        <v>5</v>
      </c>
      <c r="F46" s="103">
        <v>323</v>
      </c>
      <c r="G46" s="103">
        <v>187</v>
      </c>
      <c r="H46" s="103">
        <v>136</v>
      </c>
      <c r="I46" s="105">
        <v>187</v>
      </c>
      <c r="J46" s="105">
        <v>136</v>
      </c>
      <c r="K46" s="105" t="s">
        <v>86</v>
      </c>
      <c r="L46" s="105" t="s">
        <v>86</v>
      </c>
    </row>
    <row r="47" spans="2:12" ht="12" customHeight="1">
      <c r="B47" s="35"/>
      <c r="C47" s="30"/>
      <c r="D47" s="4" t="s">
        <v>246</v>
      </c>
      <c r="E47" s="105" t="s">
        <v>86</v>
      </c>
      <c r="F47" s="105" t="s">
        <v>86</v>
      </c>
      <c r="G47" s="105" t="s">
        <v>86</v>
      </c>
      <c r="H47" s="105" t="s">
        <v>86</v>
      </c>
      <c r="I47" s="105" t="s">
        <v>86</v>
      </c>
      <c r="J47" s="105" t="s">
        <v>86</v>
      </c>
      <c r="K47" s="105" t="s">
        <v>86</v>
      </c>
      <c r="L47" s="105" t="s">
        <v>86</v>
      </c>
    </row>
    <row r="48" spans="2:12" ht="12" customHeight="1">
      <c r="B48" s="35"/>
      <c r="C48" s="30"/>
      <c r="D48" s="4" t="s">
        <v>247</v>
      </c>
      <c r="E48" s="105">
        <v>1</v>
      </c>
      <c r="F48" s="103">
        <v>203</v>
      </c>
      <c r="G48" s="103">
        <v>149</v>
      </c>
      <c r="H48" s="103">
        <v>54</v>
      </c>
      <c r="I48" s="105">
        <v>149</v>
      </c>
      <c r="J48" s="105">
        <v>54</v>
      </c>
      <c r="K48" s="105" t="s">
        <v>86</v>
      </c>
      <c r="L48" s="105" t="s">
        <v>86</v>
      </c>
    </row>
    <row r="49" spans="2:12" ht="12" customHeight="1">
      <c r="B49" s="35"/>
      <c r="C49" s="30"/>
      <c r="D49" s="4" t="s">
        <v>248</v>
      </c>
      <c r="E49" s="105">
        <v>4</v>
      </c>
      <c r="F49" s="103">
        <v>489</v>
      </c>
      <c r="G49" s="103">
        <v>45</v>
      </c>
      <c r="H49" s="103">
        <v>444</v>
      </c>
      <c r="I49" s="105">
        <v>45</v>
      </c>
      <c r="J49" s="105">
        <v>444</v>
      </c>
      <c r="K49" s="105" t="s">
        <v>86</v>
      </c>
      <c r="L49" s="105" t="s">
        <v>86</v>
      </c>
    </row>
    <row r="50" spans="2:12" ht="12" customHeight="1">
      <c r="B50" s="35"/>
      <c r="C50" s="30"/>
      <c r="D50" s="4" t="s">
        <v>249</v>
      </c>
      <c r="E50" s="105">
        <v>4</v>
      </c>
      <c r="F50" s="103">
        <v>451</v>
      </c>
      <c r="G50" s="103">
        <v>327</v>
      </c>
      <c r="H50" s="103">
        <v>124</v>
      </c>
      <c r="I50" s="105">
        <v>327</v>
      </c>
      <c r="J50" s="105">
        <v>124</v>
      </c>
      <c r="K50" s="105" t="s">
        <v>86</v>
      </c>
      <c r="L50" s="105" t="s">
        <v>86</v>
      </c>
    </row>
    <row r="51" spans="2:12" ht="12" customHeight="1">
      <c r="B51" s="35"/>
      <c r="C51" s="30"/>
      <c r="D51" s="114" t="s">
        <v>233</v>
      </c>
      <c r="E51" s="105">
        <v>3</v>
      </c>
      <c r="F51" s="103">
        <v>84</v>
      </c>
      <c r="G51" s="103">
        <v>58</v>
      </c>
      <c r="H51" s="103">
        <v>26</v>
      </c>
      <c r="I51" s="105">
        <v>58</v>
      </c>
      <c r="J51" s="105">
        <v>26</v>
      </c>
      <c r="K51" s="105" t="s">
        <v>86</v>
      </c>
      <c r="L51" s="105" t="s">
        <v>86</v>
      </c>
    </row>
    <row r="52" ht="12" customHeight="1"/>
    <row r="53" ht="12" customHeight="1">
      <c r="B53" s="18" t="s">
        <v>69</v>
      </c>
    </row>
    <row r="54" spans="2:8" ht="12" customHeight="1">
      <c r="B54" s="386" t="s">
        <v>250</v>
      </c>
      <c r="C54" s="387"/>
      <c r="D54" s="387"/>
      <c r="E54" s="387"/>
      <c r="F54" s="387"/>
      <c r="G54" s="387"/>
      <c r="H54" s="387"/>
    </row>
    <row r="56" spans="5:12" ht="12">
      <c r="E56" s="72"/>
      <c r="F56" s="72"/>
      <c r="G56" s="72"/>
      <c r="H56" s="72"/>
      <c r="I56" s="72"/>
      <c r="J56" s="72"/>
      <c r="K56" s="72"/>
      <c r="L56" s="72"/>
    </row>
    <row r="57" spans="5:12" ht="12">
      <c r="E57" s="72"/>
      <c r="F57" s="72"/>
      <c r="G57" s="72"/>
      <c r="H57" s="72"/>
      <c r="I57" s="72"/>
      <c r="J57" s="72"/>
      <c r="K57" s="72"/>
      <c r="L57" s="72"/>
    </row>
    <row r="58" spans="5:12" ht="12">
      <c r="E58" s="72"/>
      <c r="F58" s="72"/>
      <c r="G58" s="72"/>
      <c r="H58" s="72"/>
      <c r="I58" s="72"/>
      <c r="J58" s="72"/>
      <c r="K58" s="72"/>
      <c r="L58" s="72"/>
    </row>
    <row r="59" spans="5:12" ht="12">
      <c r="E59" s="72"/>
      <c r="F59" s="72"/>
      <c r="G59" s="72"/>
      <c r="H59" s="72"/>
      <c r="I59" s="72"/>
      <c r="J59" s="72"/>
      <c r="K59" s="72"/>
      <c r="L59" s="72"/>
    </row>
    <row r="60" spans="5:12" ht="12">
      <c r="E60" s="72"/>
      <c r="F60" s="72"/>
      <c r="G60" s="72"/>
      <c r="H60" s="72"/>
      <c r="I60" s="72"/>
      <c r="J60" s="72"/>
      <c r="K60" s="72"/>
      <c r="L60" s="72"/>
    </row>
    <row r="61" spans="5:12" ht="12">
      <c r="E61" s="72"/>
      <c r="F61" s="72"/>
      <c r="G61" s="72"/>
      <c r="H61" s="72"/>
      <c r="I61" s="72"/>
      <c r="J61" s="72"/>
      <c r="K61" s="72"/>
      <c r="L61" s="72"/>
    </row>
    <row r="62" spans="5:12" ht="12">
      <c r="E62" s="72"/>
      <c r="F62" s="72"/>
      <c r="G62" s="72"/>
      <c r="H62" s="72"/>
      <c r="I62" s="72"/>
      <c r="J62" s="72"/>
      <c r="K62" s="72"/>
      <c r="L62" s="72"/>
    </row>
    <row r="63" spans="5:12" ht="12">
      <c r="E63" s="72"/>
      <c r="F63" s="72"/>
      <c r="G63" s="72"/>
      <c r="H63" s="72"/>
      <c r="I63" s="72"/>
      <c r="J63" s="72"/>
      <c r="K63" s="72"/>
      <c r="L63" s="72"/>
    </row>
    <row r="64" spans="5:12" ht="12">
      <c r="E64" s="72"/>
      <c r="F64" s="72"/>
      <c r="G64" s="72"/>
      <c r="H64" s="72"/>
      <c r="I64" s="72"/>
      <c r="J64" s="72"/>
      <c r="K64" s="72"/>
      <c r="L64" s="72"/>
    </row>
  </sheetData>
  <sheetProtection/>
  <mergeCells count="16">
    <mergeCell ref="B3:D4"/>
    <mergeCell ref="E3:E4"/>
    <mergeCell ref="F3:H3"/>
    <mergeCell ref="I3:J3"/>
    <mergeCell ref="K3:L3"/>
    <mergeCell ref="B6:D6"/>
    <mergeCell ref="C34:D34"/>
    <mergeCell ref="C40:D40"/>
    <mergeCell ref="C44:D44"/>
    <mergeCell ref="B54:H54"/>
    <mergeCell ref="B7:D7"/>
    <mergeCell ref="C8:D8"/>
    <mergeCell ref="C13:D13"/>
    <mergeCell ref="C16:D16"/>
    <mergeCell ref="C22:D22"/>
    <mergeCell ref="C28:D2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石田 由香００</dc:creator>
  <cp:keywords/>
  <dc:description/>
  <cp:lastModifiedBy>石田　由香</cp:lastModifiedBy>
  <cp:lastPrinted>2011-06-09T04:36:11Z</cp:lastPrinted>
  <dcterms:created xsi:type="dcterms:W3CDTF">1999-08-08T13:52:57Z</dcterms:created>
  <dcterms:modified xsi:type="dcterms:W3CDTF">2015-09-10T02:29:10Z</dcterms:modified>
  <cp:category/>
  <cp:version/>
  <cp:contentType/>
  <cp:contentStatus/>
</cp:coreProperties>
</file>