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5-1 裁判所別民事・行政事件" sheetId="1" r:id="rId1"/>
    <sheet name="25-2 家事事件庁別新受・既済件数" sheetId="2" r:id="rId2"/>
    <sheet name="25-3 裁判所別刑事事件" sheetId="3" r:id="rId3"/>
    <sheet name="25-4 少年事件庁別新受・既済人員" sheetId="4" r:id="rId4"/>
    <sheet name="25-5 刑法犯罪種別認知件数" sheetId="5" r:id="rId5"/>
    <sheet name="25-6 警察署別刑法犯認知検挙状況" sheetId="6" r:id="rId6"/>
    <sheet name="25-7 刑法犯罪種別検挙件数 " sheetId="7" r:id="rId7"/>
    <sheet name="25-8 犯罪供用物別検挙件数 " sheetId="8" r:id="rId8"/>
    <sheet name="25-9 刑法犯少年罪種・学職別検挙補導状況" sheetId="9" r:id="rId9"/>
    <sheet name="25-10 警察署別許可営業者数" sheetId="10" r:id="rId10"/>
    <sheet name="25-11 特別法犯少年検挙補導状況" sheetId="11" r:id="rId11"/>
    <sheet name="25-12 虞犯・不良行為少年補導状況" sheetId="12" r:id="rId12"/>
    <sheet name="25-13 受刑者数(1)年齢別" sheetId="13" r:id="rId13"/>
    <sheet name="25-13 刑者数（２）罪名別" sheetId="14" r:id="rId14"/>
    <sheet name="25-14 登記事件件数" sheetId="15" r:id="rId15"/>
    <sheet name="25-15 人権侵犯事件の受理及び処理件数" sheetId="16" r:id="rId16"/>
    <sheet name="25-16 供託取扱件数" sheetId="17" r:id="rId17"/>
    <sheet name="25-17 戸籍届出件数" sheetId="18" r:id="rId18"/>
    <sheet name="Sheet15" sheetId="19" r:id="rId19"/>
  </sheets>
  <definedNames>
    <definedName name="_xlnm.Print_Area" localSheetId="9">'25-10 警察署別許可営業者数'!$A$1:$AE$41</definedName>
    <definedName name="_xlnm.Print_Area" localSheetId="12">'25-13 受刑者数(1)年齢別'!$A$1:$N$11</definedName>
    <definedName name="_xlnm.Print_Area" localSheetId="14">'25-14 登記事件件数'!$A$1:$R$14</definedName>
    <definedName name="_xlnm.Print_Area" localSheetId="15">'25-15 人権侵犯事件の受理及び処理件数'!$A$1:$G$35</definedName>
    <definedName name="_xlnm.Print_Area" localSheetId="16">'25-16 供託取扱件数'!$A$1:$H$12</definedName>
    <definedName name="_xlnm.Print_Area" localSheetId="17">'25-17 戸籍届出件数'!$A$1:$D$17</definedName>
    <definedName name="_xlnm.Print_Area" localSheetId="1">'25-2 家事事件庁別新受・既済件数'!$A$1:$N$13</definedName>
    <definedName name="_xlnm.Print_Area" localSheetId="3">'25-4 少年事件庁別新受・既済人員'!$A$1:$J$14</definedName>
    <definedName name="_xlnm.Print_Area" localSheetId="4">'25-5 刑法犯罪種別認知件数'!$A$1:$AD$23</definedName>
    <definedName name="_xlnm.Print_Area" localSheetId="5">'25-6 警察署別刑法犯認知検挙状況'!$A$1:$M$31</definedName>
    <definedName name="_xlnm.Print_Area" localSheetId="6">'25-7 刑法犯罪種別検挙件数 '!$A$1:$AD$23</definedName>
    <definedName name="_xlnm.Print_Area" localSheetId="7">'25-8 犯罪供用物別検挙件数 '!$A$1:$Z$31</definedName>
    <definedName name="_xlnm.Print_Area" localSheetId="8">'25-9 刑法犯少年罪種・学職別検挙補導状況'!$A$1:$L$25</definedName>
  </definedNames>
  <calcPr fullCalcOnLoad="1"/>
</workbook>
</file>

<file path=xl/sharedStrings.xml><?xml version="1.0" encoding="utf-8"?>
<sst xmlns="http://schemas.openxmlformats.org/spreadsheetml/2006/main" count="1572" uniqueCount="371">
  <si>
    <t>件</t>
  </si>
  <si>
    <t xml:space="preserve"> </t>
  </si>
  <si>
    <t>新受</t>
  </si>
  <si>
    <t>既済</t>
  </si>
  <si>
    <t>未済</t>
  </si>
  <si>
    <t>総数</t>
  </si>
  <si>
    <t>調停事件</t>
  </si>
  <si>
    <t>本庁(前橋)</t>
  </si>
  <si>
    <t>桐生</t>
  </si>
  <si>
    <t>高崎</t>
  </si>
  <si>
    <t>沼田</t>
  </si>
  <si>
    <t>太田</t>
  </si>
  <si>
    <t>前橋</t>
  </si>
  <si>
    <t>館林</t>
  </si>
  <si>
    <t>伊勢崎</t>
  </si>
  <si>
    <t>中之条</t>
  </si>
  <si>
    <t>藤岡</t>
  </si>
  <si>
    <t>群馬富岡</t>
  </si>
  <si>
    <t>総数</t>
  </si>
  <si>
    <t>地方裁判所</t>
  </si>
  <si>
    <t>簡易裁判所</t>
  </si>
  <si>
    <t>資料：前橋地方裁判所</t>
  </si>
  <si>
    <t>区分</t>
  </si>
  <si>
    <t>その他</t>
  </si>
  <si>
    <t>平成20年</t>
  </si>
  <si>
    <t>２５－１ 裁判所別民事・行政事件 （平成21年）</t>
  </si>
  <si>
    <t>平成21年</t>
  </si>
  <si>
    <t>訴訟事件　※</t>
  </si>
  <si>
    <t>※　訴訟事件…通常訴訟，人事訴訟，手形・小切手訴訟，控訴，再審，
控訴提起，上告提起，行政訴訟，少額訴訟</t>
  </si>
  <si>
    <t>－</t>
  </si>
  <si>
    <t>－</t>
  </si>
  <si>
    <t>２５－２ 家事事件庁別新受・既済件数 （平成21年）</t>
  </si>
  <si>
    <t>種別</t>
  </si>
  <si>
    <t>総数</t>
  </si>
  <si>
    <t>前橋</t>
  </si>
  <si>
    <t>高崎</t>
  </si>
  <si>
    <t>桐生</t>
  </si>
  <si>
    <t>太田</t>
  </si>
  <si>
    <t>沼田</t>
  </si>
  <si>
    <t>新受</t>
  </si>
  <si>
    <t>既済</t>
  </si>
  <si>
    <t>件</t>
  </si>
  <si>
    <t>家事審判事件</t>
  </si>
  <si>
    <t>家事調停事件</t>
  </si>
  <si>
    <t>人訴・通常訴訟他</t>
  </si>
  <si>
    <t>その他</t>
  </si>
  <si>
    <t>資料：前橋家庭裁判所</t>
  </si>
  <si>
    <t>注）「その他」は雑事件と共助事件である。</t>
  </si>
  <si>
    <t>２５－３ 裁判所別刑事事件 （平成21年）</t>
  </si>
  <si>
    <t>区分</t>
  </si>
  <si>
    <t>訴訟事件</t>
  </si>
  <si>
    <t>略式事件</t>
  </si>
  <si>
    <t>未済</t>
  </si>
  <si>
    <t>人</t>
  </si>
  <si>
    <t>地方裁判所</t>
  </si>
  <si>
    <t>本庁(前橋)</t>
  </si>
  <si>
    <t>簡易裁判所</t>
  </si>
  <si>
    <t>館林</t>
  </si>
  <si>
    <t>伊勢崎</t>
  </si>
  <si>
    <t>中之条</t>
  </si>
  <si>
    <t>藤岡</t>
  </si>
  <si>
    <t>群馬富岡</t>
  </si>
  <si>
    <t>資料：前橋地方裁判所</t>
  </si>
  <si>
    <t>２５－４　少年事件庁別新受・既済人員 （平成21年）</t>
  </si>
  <si>
    <t>人</t>
  </si>
  <si>
    <t>一般</t>
  </si>
  <si>
    <t>道路交通</t>
  </si>
  <si>
    <t>-</t>
  </si>
  <si>
    <t>注）「その他」は準少年、成人刑事、共助及び雑事件である。</t>
  </si>
  <si>
    <t>２５－５ 刑法犯罪種別認知件数 （平成21年）</t>
  </si>
  <si>
    <t>月</t>
  </si>
  <si>
    <t>凶悪犯</t>
  </si>
  <si>
    <t>粗暴犯</t>
  </si>
  <si>
    <t>窃盗犯</t>
  </si>
  <si>
    <t>知能犯</t>
  </si>
  <si>
    <t>風俗犯</t>
  </si>
  <si>
    <t>その他
 の
 刑法犯</t>
  </si>
  <si>
    <t>殺人</t>
  </si>
  <si>
    <t>強盗</t>
  </si>
  <si>
    <t>放火</t>
  </si>
  <si>
    <t>強姦</t>
  </si>
  <si>
    <t>凶器準
備集合</t>
  </si>
  <si>
    <t>暴行</t>
  </si>
  <si>
    <t>傷害</t>
  </si>
  <si>
    <t>脅迫</t>
  </si>
  <si>
    <t>恐喝</t>
  </si>
  <si>
    <t>詐欺</t>
  </si>
  <si>
    <t>横領</t>
  </si>
  <si>
    <t>偽造</t>
  </si>
  <si>
    <t>汚職</t>
  </si>
  <si>
    <t>背任</t>
  </si>
  <si>
    <t>賭博</t>
  </si>
  <si>
    <t>強制猥褻</t>
  </si>
  <si>
    <t>公然猥褻</t>
  </si>
  <si>
    <t>猥褻物頒布等</t>
  </si>
  <si>
    <t>盗品等</t>
  </si>
  <si>
    <t>-</t>
  </si>
  <si>
    <t>1月</t>
  </si>
  <si>
    <t>資料：県警察本部刑事企画課</t>
  </si>
  <si>
    <t>注）交通関係の業務上過失犯を除く。</t>
  </si>
  <si>
    <t>２５－６ 警察署別刑法犯認知検挙状況 （平成21年）</t>
  </si>
  <si>
    <t xml:space="preserve"> </t>
  </si>
  <si>
    <t>警察署</t>
  </si>
  <si>
    <t>刑 法 犯 総 数</t>
  </si>
  <si>
    <t>認　 知 　件 　数</t>
  </si>
  <si>
    <t>認知</t>
  </si>
  <si>
    <t>検挙</t>
  </si>
  <si>
    <t>検挙人員</t>
  </si>
  <si>
    <t>凶悪犯</t>
  </si>
  <si>
    <t>粗暴犯</t>
  </si>
  <si>
    <t>窃盗犯</t>
  </si>
  <si>
    <t>知能犯</t>
  </si>
  <si>
    <t>風俗犯</t>
  </si>
  <si>
    <t>その他の
刑法犯</t>
  </si>
  <si>
    <t>刑 法 犯</t>
  </si>
  <si>
    <t>件</t>
  </si>
  <si>
    <t>人</t>
  </si>
  <si>
    <t>前  橋</t>
  </si>
  <si>
    <t>前橋東</t>
  </si>
  <si>
    <t>大  胡</t>
  </si>
  <si>
    <t>高  崎</t>
  </si>
  <si>
    <t>藤  岡</t>
  </si>
  <si>
    <t>富  岡</t>
  </si>
  <si>
    <t>下仁田</t>
  </si>
  <si>
    <t>安  中</t>
  </si>
  <si>
    <t>松井田</t>
  </si>
  <si>
    <t>伊勢崎</t>
  </si>
  <si>
    <t>境</t>
  </si>
  <si>
    <t>太  田</t>
  </si>
  <si>
    <t>大  泉</t>
  </si>
  <si>
    <t>館  林</t>
  </si>
  <si>
    <t>桐  生</t>
  </si>
  <si>
    <t>大間々</t>
  </si>
  <si>
    <t>渋  川</t>
  </si>
  <si>
    <t>沼  田</t>
  </si>
  <si>
    <t>吾  妻</t>
  </si>
  <si>
    <t>長野原</t>
  </si>
  <si>
    <t>資料：県警察本部刑事企画課</t>
  </si>
  <si>
    <t>２５－７ 刑法犯罪種別検挙件数 （平成21年）</t>
  </si>
  <si>
    <t>月</t>
  </si>
  <si>
    <t>　</t>
  </si>
  <si>
    <t>凶     悪     犯</t>
  </si>
  <si>
    <t>粗     暴     犯</t>
  </si>
  <si>
    <t>知　　　能　　　犯</t>
  </si>
  <si>
    <t>風　　　俗　　　犯</t>
  </si>
  <si>
    <t>その他の
刑法犯</t>
  </si>
  <si>
    <t>総数</t>
  </si>
  <si>
    <t>総　数</t>
  </si>
  <si>
    <t>殺　人</t>
  </si>
  <si>
    <t>強　盗</t>
  </si>
  <si>
    <t>放　火</t>
  </si>
  <si>
    <t>強　姦</t>
  </si>
  <si>
    <t>凶器準備集合</t>
  </si>
  <si>
    <t>暴　行</t>
  </si>
  <si>
    <t>傷　害</t>
  </si>
  <si>
    <t>脅　迫</t>
  </si>
  <si>
    <t>恐　喝</t>
  </si>
  <si>
    <t>詐　欺</t>
  </si>
  <si>
    <t>横　領</t>
  </si>
  <si>
    <t>偽　造</t>
  </si>
  <si>
    <t>汚　職</t>
  </si>
  <si>
    <t>背　任</t>
  </si>
  <si>
    <t>賭　博</t>
  </si>
  <si>
    <t>強制猥褻</t>
  </si>
  <si>
    <t>公然猥褻</t>
  </si>
  <si>
    <t>平成20年</t>
  </si>
  <si>
    <t>平成21年</t>
  </si>
  <si>
    <t>11</t>
  </si>
  <si>
    <t>12</t>
  </si>
  <si>
    <t>注） 交通関係の業務上過失犯を除く。</t>
  </si>
  <si>
    <t>２５－８ 犯罪供用物別検挙件数 （平成21年）</t>
  </si>
  <si>
    <t>事件</t>
  </si>
  <si>
    <t>銃　　　　　砲</t>
  </si>
  <si>
    <t>刀剣・刃物類</t>
  </si>
  <si>
    <t>模　造</t>
  </si>
  <si>
    <t>工　具　類</t>
  </si>
  <si>
    <t>毒劇物（薬）</t>
  </si>
  <si>
    <t>火薬・爆薬類</t>
  </si>
  <si>
    <t>危　　険　　物</t>
  </si>
  <si>
    <t>そ　　の　　他</t>
  </si>
  <si>
    <t>総　　　　数</t>
  </si>
  <si>
    <t>日　本　刀</t>
  </si>
  <si>
    <t>あいくち</t>
  </si>
  <si>
    <t>飛び出しナイフ</t>
  </si>
  <si>
    <t>その他の刀剣類</t>
  </si>
  <si>
    <t>ナ　イ　フ　類</t>
  </si>
  <si>
    <t>包　丁　類</t>
  </si>
  <si>
    <t>は　さ　み</t>
  </si>
  <si>
    <t>小刀・かみそり</t>
  </si>
  <si>
    <t>その他の刃物類</t>
  </si>
  <si>
    <t>模造けん銃</t>
  </si>
  <si>
    <t>模擬銃器</t>
  </si>
  <si>
    <t>模造刀剣類</t>
  </si>
  <si>
    <t>ロープ・ひも類</t>
  </si>
  <si>
    <t>鉄器・こん棒類</t>
  </si>
  <si>
    <t>略取誘拐</t>
  </si>
  <si>
    <t>器物損壊</t>
  </si>
  <si>
    <t>暴力行為</t>
  </si>
  <si>
    <t>その他の刑法犯</t>
  </si>
  <si>
    <t>　注）1平成16年から、犯罪供用物として、乗り物を除く財産犯・財産犯以外のすべてが対象となり、工具類が追加された。</t>
  </si>
  <si>
    <t xml:space="preserve">     2平成18年分から平成21年のコード表にあわせて刀剣・刃物類の分類の見直しを行った。</t>
  </si>
  <si>
    <t>　　 3平成20年分から模造を3分類化した。</t>
  </si>
  <si>
    <t>２５－９ 刑法犯少年罪種・学職別検挙補導状況 （平成21年）</t>
  </si>
  <si>
    <t>罪種</t>
  </si>
  <si>
    <t>未就学児</t>
  </si>
  <si>
    <t>児童・生徒・学生</t>
  </si>
  <si>
    <t>有職少年</t>
  </si>
  <si>
    <t>無職少年</t>
  </si>
  <si>
    <t>小学生</t>
  </si>
  <si>
    <t>中学生</t>
  </si>
  <si>
    <t>高校生</t>
  </si>
  <si>
    <t>大学生</t>
  </si>
  <si>
    <t>人</t>
  </si>
  <si>
    <t>-</t>
  </si>
  <si>
    <t>凶器準備集合</t>
  </si>
  <si>
    <t>窃盗</t>
  </si>
  <si>
    <t>資料：県警察本部少年課</t>
  </si>
  <si>
    <t>２５－１０ 警察署別許可営業者数 （平成21年末）</t>
  </si>
  <si>
    <t xml:space="preserve"> </t>
  </si>
  <si>
    <t>警察署</t>
  </si>
  <si>
    <t>風俗営業</t>
  </si>
  <si>
    <t>風俗関連営業</t>
  </si>
  <si>
    <t>酒類提供深夜飲食店</t>
  </si>
  <si>
    <t>質屋</t>
  </si>
  <si>
    <t>古物営業</t>
  </si>
  <si>
    <t>計</t>
  </si>
  <si>
    <t>古物商</t>
  </si>
  <si>
    <t>市場主</t>
  </si>
  <si>
    <t>キャバレー</t>
  </si>
  <si>
    <t>和風</t>
  </si>
  <si>
    <t>洋風</t>
  </si>
  <si>
    <t>ナイトクラブ</t>
  </si>
  <si>
    <t>ダンスホール</t>
  </si>
  <si>
    <t>ダンス教授所</t>
  </si>
  <si>
    <t>低照度</t>
  </si>
  <si>
    <t>小区画</t>
  </si>
  <si>
    <t>ぱちんこ</t>
  </si>
  <si>
    <t>スマートボール</t>
  </si>
  <si>
    <t>麻雀</t>
  </si>
  <si>
    <t>射的</t>
  </si>
  <si>
    <t>回胴式</t>
  </si>
  <si>
    <t>その他</t>
  </si>
  <si>
    <t>ゲームセンター</t>
  </si>
  <si>
    <t>個室付浴場</t>
  </si>
  <si>
    <t>ストリップ劇場</t>
  </si>
  <si>
    <t>ラブホテル</t>
  </si>
  <si>
    <t>アダルトショップ</t>
  </si>
  <si>
    <t>-</t>
  </si>
  <si>
    <t>前橋</t>
  </si>
  <si>
    <t>-</t>
  </si>
  <si>
    <t>-</t>
  </si>
  <si>
    <t>-</t>
  </si>
  <si>
    <t>-</t>
  </si>
  <si>
    <t>大胡</t>
  </si>
  <si>
    <t>高崎</t>
  </si>
  <si>
    <t>藤岡</t>
  </si>
  <si>
    <t>富岡</t>
  </si>
  <si>
    <t>安中</t>
  </si>
  <si>
    <t>太田</t>
  </si>
  <si>
    <t>大泉</t>
  </si>
  <si>
    <t>館林</t>
  </si>
  <si>
    <t>桐生</t>
  </si>
  <si>
    <t>渋川</t>
  </si>
  <si>
    <t>沼田</t>
  </si>
  <si>
    <t>吾妻</t>
  </si>
  <si>
    <t>資料：県警察本部生活安全企画課</t>
  </si>
  <si>
    <t>２５－１１ 特別法犯少年検挙補導状況 （平成21年）</t>
  </si>
  <si>
    <t xml:space="preserve"> </t>
  </si>
  <si>
    <t>法令</t>
  </si>
  <si>
    <t>その他学生</t>
  </si>
  <si>
    <t>-</t>
  </si>
  <si>
    <t>毒物及び劇物取締法
（シンナー等乱用）</t>
  </si>
  <si>
    <t>覚醒剤取締法</t>
  </si>
  <si>
    <t>そ 　の 　他</t>
  </si>
  <si>
    <t>+</t>
  </si>
  <si>
    <t>２５－１２  虞犯・不良行為少年補導状況 （平成21年）</t>
  </si>
  <si>
    <t>虞　　犯　</t>
  </si>
  <si>
    <t>不良行為</t>
  </si>
  <si>
    <t>２５－１３ 受刑者数 （平成17～21年）</t>
  </si>
  <si>
    <t>（１）年齢別</t>
  </si>
  <si>
    <t>年</t>
  </si>
  <si>
    <t>20歳未満</t>
  </si>
  <si>
    <t>20～22歳</t>
  </si>
  <si>
    <t>23～26歳</t>
  </si>
  <si>
    <t>27～29歳</t>
  </si>
  <si>
    <t>30～39歳</t>
  </si>
  <si>
    <t>40～49歳</t>
  </si>
  <si>
    <t>50～59歳</t>
  </si>
  <si>
    <t>60～69歳</t>
  </si>
  <si>
    <t>70歳以上</t>
  </si>
  <si>
    <t>平 成</t>
  </si>
  <si>
    <t>17</t>
  </si>
  <si>
    <t>18</t>
  </si>
  <si>
    <t>19</t>
  </si>
  <si>
    <t>20</t>
  </si>
  <si>
    <t>21</t>
  </si>
  <si>
    <t>資料：前橋刑務所</t>
  </si>
  <si>
    <t>（２）罪名別</t>
  </si>
  <si>
    <t>覚醒剤</t>
  </si>
  <si>
    <t>公務執
行妨害</t>
  </si>
  <si>
    <t>強姦等</t>
  </si>
  <si>
    <t>業務上過
失致死傷</t>
  </si>
  <si>
    <t>平成17年</t>
  </si>
  <si>
    <t>２５－１４ 登記事件件数 （平成17～21年）</t>
  </si>
  <si>
    <t>甲号</t>
  </si>
  <si>
    <t>乙号</t>
  </si>
  <si>
    <t>不動産登記</t>
  </si>
  <si>
    <t>商業法人の登記</t>
  </si>
  <si>
    <t>その他登記</t>
  </si>
  <si>
    <t>件数</t>
  </si>
  <si>
    <t>手数料</t>
  </si>
  <si>
    <t>個数</t>
  </si>
  <si>
    <t>登録免許税</t>
  </si>
  <si>
    <t>謄本</t>
  </si>
  <si>
    <t>抄本</t>
  </si>
  <si>
    <t>閲覧</t>
  </si>
  <si>
    <t>証明</t>
  </si>
  <si>
    <t>千円</t>
  </si>
  <si>
    <t>資料：前橋地方法務局</t>
  </si>
  <si>
    <t>　注）登録免許税及び手数料は、年度集計である。</t>
  </si>
  <si>
    <t>２５－１５ 人権侵犯事件の受理及び処理件数 （平成21年）</t>
  </si>
  <si>
    <t>事件の種類</t>
  </si>
  <si>
    <t>受理</t>
  </si>
  <si>
    <t>新受</t>
  </si>
  <si>
    <t>公務員等の職務執行に伴う侵犯事件</t>
  </si>
  <si>
    <t>特別公務員による侵犯</t>
  </si>
  <si>
    <t>教育職員による侵犯</t>
  </si>
  <si>
    <t>学校におけるいじめ</t>
  </si>
  <si>
    <t>刑務職員による侵犯</t>
  </si>
  <si>
    <t>その他の公務員による侵犯</t>
  </si>
  <si>
    <t>私人等による侵犯事件</t>
  </si>
  <si>
    <t>人身売買</t>
  </si>
  <si>
    <t>売春に伴う侵犯</t>
  </si>
  <si>
    <t>暴行・虐待</t>
  </si>
  <si>
    <t>私的制裁</t>
  </si>
  <si>
    <t>医療に関する侵犯</t>
  </si>
  <si>
    <t>人身の自由に対する侵犯</t>
  </si>
  <si>
    <t>社会福祉施設における侵犯</t>
  </si>
  <si>
    <t>村八分</t>
  </si>
  <si>
    <t>差別待遇</t>
  </si>
  <si>
    <t>参政権に対する侵犯</t>
  </si>
  <si>
    <t>プライバシーに対する侵犯</t>
  </si>
  <si>
    <t>集会、結社及び表現の自由に対する侵犯</t>
  </si>
  <si>
    <t>信教の自由に対する侵犯</t>
  </si>
  <si>
    <t>教育を受ける権利に対する侵犯</t>
  </si>
  <si>
    <t>労働権に対する侵犯</t>
  </si>
  <si>
    <t>住居・生活の安全に対する侵犯</t>
  </si>
  <si>
    <t>強制・強要</t>
  </si>
  <si>
    <t>組織又は多衆の威力による侵犯</t>
  </si>
  <si>
    <t>２５－１６ 供託取扱件数 （平成21年度）</t>
  </si>
  <si>
    <t>受高</t>
  </si>
  <si>
    <t>払高</t>
  </si>
  <si>
    <t>年度末現在金額</t>
  </si>
  <si>
    <t>金額</t>
  </si>
  <si>
    <t>平成20年度</t>
  </si>
  <si>
    <t>平成21年度</t>
  </si>
  <si>
    <t>現金</t>
  </si>
  <si>
    <t>有価証券</t>
  </si>
  <si>
    <t>振替国債</t>
  </si>
  <si>
    <t>２５－１７ 戸籍届出件数 （平成21年度）</t>
  </si>
  <si>
    <t>事項</t>
  </si>
  <si>
    <t>平成20年度</t>
  </si>
  <si>
    <t>平成21年度</t>
  </si>
  <si>
    <t>出生</t>
  </si>
  <si>
    <t>養子縁組</t>
  </si>
  <si>
    <t>養子離縁</t>
  </si>
  <si>
    <t>婚姻</t>
  </si>
  <si>
    <t>離婚</t>
  </si>
  <si>
    <t>死亡</t>
  </si>
  <si>
    <t>帰化</t>
  </si>
  <si>
    <t>転籍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</si>
</sst>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#,##0;[Red]#,##0"/>
    <numFmt numFmtId="180" formatCode="#,##0_);\(#,##0\)"/>
    <numFmt numFmtId="181" formatCode="#,##0;&quot;△ &quot;#,##0"/>
    <numFmt numFmtId="182" formatCode="\-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20"/>
      <name val="ＭＳ 明朝"/>
      <family val="1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9"/>
      <name val="ＭＳ 明朝"/>
      <family val="1"/>
    </font>
    <font>
      <sz val="8"/>
      <color indexed="10"/>
      <name val="ＭＳ 明朝"/>
      <family val="1"/>
    </font>
    <font>
      <sz val="11"/>
      <color indexed="10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b/>
      <sz val="14"/>
      <name val="ＭＳ 明朝"/>
      <family val="1"/>
    </font>
    <font>
      <b/>
      <sz val="11"/>
      <name val="ＭＳ Ｐゴシック"/>
      <family val="3"/>
    </font>
    <font>
      <sz val="10"/>
      <name val="明朝"/>
      <family val="3"/>
    </font>
    <font>
      <sz val="10"/>
      <color indexed="8"/>
      <name val="明朝"/>
      <family val="3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0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177" fontId="2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33" borderId="11" xfId="0" applyNumberFormat="1" applyFont="1" applyFill="1" applyBorder="1" applyAlignment="1">
      <alignment horizontal="distributed" vertical="center"/>
    </xf>
    <xf numFmtId="49" fontId="3" fillId="33" borderId="11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34" borderId="13" xfId="0" applyFont="1" applyFill="1" applyBorder="1" applyAlignment="1">
      <alignment horizontal="distributed" vertical="center" wrapText="1"/>
    </xf>
    <xf numFmtId="0" fontId="6" fillId="0" borderId="0" xfId="0" applyFont="1" applyAlignment="1">
      <alignment vertical="center"/>
    </xf>
    <xf numFmtId="179" fontId="2" fillId="0" borderId="13" xfId="49" applyNumberFormat="1" applyFont="1" applyBorder="1" applyAlignment="1">
      <alignment horizontal="right" vertical="center"/>
    </xf>
    <xf numFmtId="179" fontId="3" fillId="0" borderId="10" xfId="49" applyNumberFormat="1" applyFont="1" applyBorder="1" applyAlignment="1">
      <alignment horizontal="right" vertical="center"/>
    </xf>
    <xf numFmtId="179" fontId="2" fillId="0" borderId="10" xfId="49" applyNumberFormat="1" applyFont="1" applyBorder="1" applyAlignment="1">
      <alignment horizontal="right" vertical="center"/>
    </xf>
    <xf numFmtId="179" fontId="7" fillId="0" borderId="10" xfId="49" applyNumberFormat="1" applyFont="1" applyBorder="1" applyAlignment="1">
      <alignment horizontal="right" vertical="center"/>
    </xf>
    <xf numFmtId="179" fontId="8" fillId="0" borderId="13" xfId="49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 vertical="center"/>
    </xf>
    <xf numFmtId="179" fontId="2" fillId="0" borderId="13" xfId="49" applyNumberFormat="1" applyFont="1" applyFill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 wrapText="1"/>
    </xf>
    <xf numFmtId="179" fontId="3" fillId="0" borderId="13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distributed" vertical="center"/>
    </xf>
    <xf numFmtId="0" fontId="2" fillId="34" borderId="14" xfId="0" applyFont="1" applyFill="1" applyBorder="1" applyAlignment="1">
      <alignment horizontal="distributed" vertical="center" wrapText="1"/>
    </xf>
    <xf numFmtId="0" fontId="2" fillId="33" borderId="10" xfId="0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/>
    </xf>
    <xf numFmtId="177" fontId="3" fillId="0" borderId="10" xfId="0" applyNumberFormat="1" applyFont="1" applyBorder="1" applyAlignment="1">
      <alignment horizontal="right" vertical="center" wrapText="1"/>
    </xf>
    <xf numFmtId="0" fontId="11" fillId="33" borderId="10" xfId="0" applyFont="1" applyFill="1" applyBorder="1" applyAlignment="1">
      <alignment horizontal="distributed" vertical="center"/>
    </xf>
    <xf numFmtId="177" fontId="2" fillId="0" borderId="0" xfId="0" applyNumberFormat="1" applyFont="1" applyAlignment="1">
      <alignment vertical="center"/>
    </xf>
    <xf numFmtId="0" fontId="2" fillId="0" borderId="15" xfId="0" applyFont="1" applyBorder="1" applyAlignment="1">
      <alignment horizontal="right" vertical="center" shrinkToFit="1"/>
    </xf>
    <xf numFmtId="38" fontId="2" fillId="0" borderId="10" xfId="51" applyFont="1" applyBorder="1" applyAlignment="1">
      <alignment shrinkToFit="1"/>
    </xf>
    <xf numFmtId="38" fontId="8" fillId="0" borderId="10" xfId="51" applyFont="1" applyBorder="1" applyAlignment="1">
      <alignment shrinkToFit="1"/>
    </xf>
    <xf numFmtId="38" fontId="3" fillId="0" borderId="16" xfId="51" applyFont="1" applyBorder="1" applyAlignment="1">
      <alignment shrinkToFit="1"/>
    </xf>
    <xf numFmtId="38" fontId="3" fillId="0" borderId="10" xfId="51" applyFont="1" applyBorder="1" applyAlignment="1">
      <alignment shrinkToFit="1"/>
    </xf>
    <xf numFmtId="38" fontId="3" fillId="0" borderId="10" xfId="51" applyFont="1" applyBorder="1" applyAlignment="1">
      <alignment horizontal="right" shrinkToFit="1"/>
    </xf>
    <xf numFmtId="38" fontId="2" fillId="0" borderId="10" xfId="51" applyFont="1" applyBorder="1" applyAlignment="1">
      <alignment horizontal="right" shrinkToFit="1"/>
    </xf>
    <xf numFmtId="178" fontId="2" fillId="0" borderId="10" xfId="51" applyNumberFormat="1" applyFont="1" applyBorder="1" applyAlignment="1">
      <alignment horizontal="right" shrinkToFit="1"/>
    </xf>
    <xf numFmtId="0" fontId="0" fillId="0" borderId="0" xfId="0" applyAlignment="1">
      <alignment vertical="center"/>
    </xf>
    <xf numFmtId="41" fontId="2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2" fillId="34" borderId="14" xfId="0" applyNumberFormat="1" applyFont="1" applyFill="1" applyBorder="1" applyAlignment="1">
      <alignment vertical="center"/>
    </xf>
    <xf numFmtId="0" fontId="2" fillId="33" borderId="11" xfId="0" applyNumberFormat="1" applyFont="1" applyFill="1" applyBorder="1" applyAlignment="1">
      <alignment vertical="center"/>
    </xf>
    <xf numFmtId="0" fontId="2" fillId="33" borderId="12" xfId="0" applyNumberFormat="1" applyFont="1" applyFill="1" applyBorder="1" applyAlignment="1">
      <alignment vertical="center"/>
    </xf>
    <xf numFmtId="0" fontId="2" fillId="33" borderId="14" xfId="0" applyNumberFormat="1" applyFont="1" applyFill="1" applyBorder="1" applyAlignment="1">
      <alignment vertical="center"/>
    </xf>
    <xf numFmtId="0" fontId="2" fillId="0" borderId="10" xfId="0" applyNumberFormat="1" applyFont="1" applyBorder="1" applyAlignment="1">
      <alignment horizontal="right" vertical="center"/>
    </xf>
    <xf numFmtId="41" fontId="2" fillId="0" borderId="10" xfId="0" applyNumberFormat="1" applyFont="1" applyBorder="1" applyAlignment="1">
      <alignment horizontal="right" vertical="center"/>
    </xf>
    <xf numFmtId="176" fontId="2" fillId="0" borderId="10" xfId="51" applyNumberFormat="1" applyFont="1" applyBorder="1" applyAlignment="1">
      <alignment horizontal="right" vertical="center" wrapText="1"/>
    </xf>
    <xf numFmtId="0" fontId="2" fillId="0" borderId="10" xfId="51" applyNumberFormat="1" applyFont="1" applyBorder="1" applyAlignment="1">
      <alignment horizontal="right" vertical="center" wrapText="1"/>
    </xf>
    <xf numFmtId="41" fontId="2" fillId="0" borderId="10" xfId="0" applyNumberFormat="1" applyFont="1" applyBorder="1" applyAlignment="1">
      <alignment horizontal="right" vertical="center" wrapText="1"/>
    </xf>
    <xf numFmtId="41" fontId="3" fillId="0" borderId="0" xfId="0" applyNumberFormat="1" applyFont="1" applyAlignment="1">
      <alignment vertical="center"/>
    </xf>
    <xf numFmtId="176" fontId="3" fillId="0" borderId="10" xfId="51" applyNumberFormat="1" applyFont="1" applyBorder="1" applyAlignment="1">
      <alignment horizontal="right" vertical="center" wrapText="1"/>
    </xf>
    <xf numFmtId="0" fontId="3" fillId="0" borderId="10" xfId="51" applyNumberFormat="1" applyFont="1" applyBorder="1" applyAlignment="1">
      <alignment horizontal="right" vertical="center" wrapText="1"/>
    </xf>
    <xf numFmtId="179" fontId="3" fillId="0" borderId="10" xfId="51" applyNumberFormat="1" applyFont="1" applyBorder="1" applyAlignment="1">
      <alignment horizontal="right" vertical="center" wrapText="1"/>
    </xf>
    <xf numFmtId="0" fontId="2" fillId="33" borderId="11" xfId="0" applyNumberFormat="1" applyFont="1" applyFill="1" applyBorder="1" applyAlignment="1">
      <alignment horizontal="center" vertical="center" textRotation="255"/>
    </xf>
    <xf numFmtId="0" fontId="2" fillId="33" borderId="14" xfId="0" applyNumberFormat="1" applyFont="1" applyFill="1" applyBorder="1" applyAlignment="1">
      <alignment horizontal="left" vertical="center"/>
    </xf>
    <xf numFmtId="179" fontId="2" fillId="0" borderId="10" xfId="51" applyNumberFormat="1" applyFont="1" applyBorder="1" applyAlignment="1">
      <alignment horizontal="right" vertical="center" wrapText="1"/>
    </xf>
    <xf numFmtId="0" fontId="2" fillId="33" borderId="12" xfId="0" applyNumberFormat="1" applyFont="1" applyFill="1" applyBorder="1" applyAlignment="1">
      <alignment horizontal="left" vertical="center"/>
    </xf>
    <xf numFmtId="0" fontId="2" fillId="33" borderId="14" xfId="0" applyNumberFormat="1" applyFont="1" applyFill="1" applyBorder="1" applyAlignment="1">
      <alignment horizontal="distributed" vertical="center"/>
    </xf>
    <xf numFmtId="0" fontId="2" fillId="33" borderId="11" xfId="0" applyNumberFormat="1" applyFont="1" applyFill="1" applyBorder="1" applyAlignment="1">
      <alignment horizontal="right" vertical="center" textRotation="255"/>
    </xf>
    <xf numFmtId="41" fontId="4" fillId="0" borderId="0" xfId="0" applyNumberFormat="1" applyFont="1" applyAlignment="1">
      <alignment vertical="center"/>
    </xf>
    <xf numFmtId="41" fontId="2" fillId="34" borderId="15" xfId="0" applyNumberFormat="1" applyFont="1" applyFill="1" applyBorder="1" applyAlignment="1">
      <alignment horizontal="center" vertical="top" wrapText="1"/>
    </xf>
    <xf numFmtId="41" fontId="2" fillId="34" borderId="13" xfId="0" applyNumberFormat="1" applyFont="1" applyFill="1" applyBorder="1" applyAlignment="1">
      <alignment horizontal="center" vertical="top" wrapText="1"/>
    </xf>
    <xf numFmtId="41" fontId="2" fillId="33" borderId="11" xfId="0" applyNumberFormat="1" applyFont="1" applyFill="1" applyBorder="1" applyAlignment="1">
      <alignment vertical="center"/>
    </xf>
    <xf numFmtId="41" fontId="2" fillId="33" borderId="12" xfId="0" applyNumberFormat="1" applyFont="1" applyFill="1" applyBorder="1" applyAlignment="1">
      <alignment vertical="center"/>
    </xf>
    <xf numFmtId="41" fontId="2" fillId="33" borderId="11" xfId="0" applyNumberFormat="1" applyFont="1" applyFill="1" applyBorder="1" applyAlignment="1">
      <alignment horizontal="centerContinuous" vertical="center"/>
    </xf>
    <xf numFmtId="41" fontId="2" fillId="33" borderId="14" xfId="0" applyNumberFormat="1" applyFont="1" applyFill="1" applyBorder="1" applyAlignment="1">
      <alignment horizontal="centerContinuous" vertical="center"/>
    </xf>
    <xf numFmtId="41" fontId="3" fillId="33" borderId="11" xfId="0" applyNumberFormat="1" applyFont="1" applyFill="1" applyBorder="1" applyAlignment="1">
      <alignment horizontal="centerContinuous" vertical="center"/>
    </xf>
    <xf numFmtId="41" fontId="3" fillId="33" borderId="14" xfId="0" applyNumberFormat="1" applyFont="1" applyFill="1" applyBorder="1" applyAlignment="1">
      <alignment horizontal="centerContinuous" vertical="center"/>
    </xf>
    <xf numFmtId="41" fontId="3" fillId="0" borderId="10" xfId="0" applyNumberFormat="1" applyFont="1" applyBorder="1" applyAlignment="1">
      <alignment horizontal="right" vertical="center" wrapText="1"/>
    </xf>
    <xf numFmtId="41" fontId="2" fillId="33" borderId="11" xfId="0" applyNumberFormat="1" applyFont="1" applyFill="1" applyBorder="1" applyAlignment="1">
      <alignment horizontal="center" vertical="center" textRotation="255"/>
    </xf>
    <xf numFmtId="41" fontId="2" fillId="33" borderId="12" xfId="0" applyNumberFormat="1" applyFont="1" applyFill="1" applyBorder="1" applyAlignment="1">
      <alignment horizontal="center" vertical="center"/>
    </xf>
    <xf numFmtId="41" fontId="2" fillId="34" borderId="15" xfId="0" applyNumberFormat="1" applyFont="1" applyFill="1" applyBorder="1" applyAlignment="1">
      <alignment horizontal="distributed" vertical="center" wrapText="1"/>
    </xf>
    <xf numFmtId="41" fontId="11" fillId="34" borderId="14" xfId="0" applyNumberFormat="1" applyFont="1" applyFill="1" applyBorder="1" applyAlignment="1">
      <alignment horizontal="center" vertical="center" wrapText="1"/>
    </xf>
    <xf numFmtId="41" fontId="2" fillId="34" borderId="17" xfId="0" applyNumberFormat="1" applyFont="1" applyFill="1" applyBorder="1" applyAlignment="1">
      <alignment horizontal="distributed" vertical="center" wrapText="1"/>
    </xf>
    <xf numFmtId="41" fontId="2" fillId="34" borderId="17" xfId="0" applyNumberFormat="1" applyFont="1" applyFill="1" applyBorder="1" applyAlignment="1">
      <alignment horizontal="center" vertical="center" wrapText="1"/>
    </xf>
    <xf numFmtId="41" fontId="2" fillId="34" borderId="13" xfId="0" applyNumberFormat="1" applyFont="1" applyFill="1" applyBorder="1" applyAlignment="1">
      <alignment horizontal="distributed" vertical="center" wrapText="1"/>
    </xf>
    <xf numFmtId="41" fontId="2" fillId="33" borderId="14" xfId="0" applyNumberFormat="1" applyFont="1" applyFill="1" applyBorder="1" applyAlignment="1">
      <alignment vertical="center"/>
    </xf>
    <xf numFmtId="41" fontId="2" fillId="33" borderId="10" xfId="0" applyNumberFormat="1" applyFont="1" applyFill="1" applyBorder="1" applyAlignment="1">
      <alignment horizontal="centerContinuous" vertical="center"/>
    </xf>
    <xf numFmtId="41" fontId="3" fillId="33" borderId="10" xfId="0" applyNumberFormat="1" applyFont="1" applyFill="1" applyBorder="1" applyAlignment="1">
      <alignment horizontal="centerContinuous" vertical="center"/>
    </xf>
    <xf numFmtId="0" fontId="2" fillId="33" borderId="12" xfId="0" applyNumberFormat="1" applyFont="1" applyFill="1" applyBorder="1" applyAlignment="1">
      <alignment horizontal="right" vertical="center"/>
    </xf>
    <xf numFmtId="41" fontId="2" fillId="33" borderId="14" xfId="0" applyNumberFormat="1" applyFont="1" applyFill="1" applyBorder="1" applyAlignment="1">
      <alignment horizontal="left" vertical="center"/>
    </xf>
    <xf numFmtId="41" fontId="2" fillId="33" borderId="14" xfId="0" applyNumberFormat="1" applyFont="1" applyFill="1" applyBorder="1" applyAlignment="1">
      <alignment horizontal="distributed" vertical="center"/>
    </xf>
    <xf numFmtId="176" fontId="2" fillId="0" borderId="10" xfId="0" applyNumberFormat="1" applyFont="1" applyBorder="1" applyAlignment="1">
      <alignment horizontal="right" vertical="center" wrapText="1"/>
    </xf>
    <xf numFmtId="0" fontId="2" fillId="33" borderId="12" xfId="0" applyNumberFormat="1" applyFont="1" applyFill="1" applyBorder="1" applyAlignment="1">
      <alignment horizontal="distributed" vertical="center"/>
    </xf>
    <xf numFmtId="0" fontId="4" fillId="0" borderId="0" xfId="0" applyNumberFormat="1" applyFont="1" applyAlignment="1">
      <alignment vertical="center"/>
    </xf>
    <xf numFmtId="0" fontId="16" fillId="0" borderId="0" xfId="0" applyNumberFormat="1" applyFont="1" applyAlignment="1">
      <alignment vertical="center"/>
    </xf>
    <xf numFmtId="0" fontId="2" fillId="34" borderId="15" xfId="0" applyFont="1" applyFill="1" applyBorder="1" applyAlignment="1">
      <alignment horizontal="distributed" vertical="center" wrapText="1"/>
    </xf>
    <xf numFmtId="41" fontId="2" fillId="0" borderId="13" xfId="0" applyNumberFormat="1" applyFont="1" applyBorder="1" applyAlignment="1">
      <alignment horizontal="right" vertical="center" wrapText="1"/>
    </xf>
    <xf numFmtId="41" fontId="3" fillId="0" borderId="13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 textRotation="255"/>
    </xf>
    <xf numFmtId="49" fontId="2" fillId="33" borderId="12" xfId="0" applyNumberFormat="1" applyFont="1" applyFill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Alignment="1">
      <alignment vertical="center"/>
    </xf>
    <xf numFmtId="181" fontId="2" fillId="0" borderId="0" xfId="0" applyNumberFormat="1" applyFont="1" applyFill="1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178" fontId="2" fillId="0" borderId="10" xfId="51" applyNumberFormat="1" applyFont="1" applyFill="1" applyBorder="1" applyAlignment="1">
      <alignment horizontal="right" vertical="center" wrapText="1"/>
    </xf>
    <xf numFmtId="181" fontId="2" fillId="0" borderId="10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/>
    </xf>
    <xf numFmtId="181" fontId="2" fillId="0" borderId="10" xfId="0" applyNumberFormat="1" applyFont="1" applyFill="1" applyBorder="1" applyAlignment="1">
      <alignment horizontal="right" vertical="center"/>
    </xf>
    <xf numFmtId="41" fontId="3" fillId="0" borderId="13" xfId="0" applyNumberFormat="1" applyFont="1" applyFill="1" applyBorder="1" applyAlignment="1">
      <alignment horizontal="right" vertical="center" wrapText="1"/>
    </xf>
    <xf numFmtId="178" fontId="3" fillId="0" borderId="10" xfId="51" applyNumberFormat="1" applyFont="1" applyFill="1" applyBorder="1" applyAlignment="1">
      <alignment horizontal="right" vertical="center" wrapText="1"/>
    </xf>
    <xf numFmtId="181" fontId="3" fillId="0" borderId="10" xfId="0" applyNumberFormat="1" applyFont="1" applyFill="1" applyBorder="1" applyAlignment="1">
      <alignment horizontal="right" vertical="center"/>
    </xf>
    <xf numFmtId="41" fontId="2" fillId="0" borderId="13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 applyProtection="1">
      <alignment/>
      <protection locked="0"/>
    </xf>
    <xf numFmtId="3" fontId="19" fillId="0" borderId="10" xfId="0" applyNumberFormat="1" applyFont="1" applyFill="1" applyBorder="1" applyAlignment="1" applyProtection="1">
      <alignment/>
      <protection locked="0"/>
    </xf>
    <xf numFmtId="3" fontId="20" fillId="0" borderId="10" xfId="0" applyNumberFormat="1" applyFont="1" applyFill="1" applyBorder="1" applyAlignment="1">
      <alignment/>
    </xf>
    <xf numFmtId="41" fontId="2" fillId="0" borderId="10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 applyProtection="1">
      <alignment horizontal="right"/>
      <protection locked="0"/>
    </xf>
    <xf numFmtId="0" fontId="20" fillId="0" borderId="10" xfId="0" applyFont="1" applyFill="1" applyBorder="1" applyAlignment="1" applyProtection="1">
      <alignment/>
      <protection locked="0"/>
    </xf>
    <xf numFmtId="37" fontId="20" fillId="0" borderId="10" xfId="0" applyNumberFormat="1" applyFont="1" applyFill="1" applyBorder="1" applyAlignment="1" applyProtection="1">
      <alignment/>
      <protection locked="0"/>
    </xf>
    <xf numFmtId="181" fontId="2" fillId="0" borderId="18" xfId="0" applyNumberFormat="1" applyFont="1" applyBorder="1" applyAlignment="1">
      <alignment vertical="center"/>
    </xf>
    <xf numFmtId="0" fontId="5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34" borderId="15" xfId="0" applyFont="1" applyFill="1" applyBorder="1" applyAlignment="1">
      <alignment horizontal="distributed" vertical="center" wrapText="1"/>
    </xf>
    <xf numFmtId="177" fontId="2" fillId="35" borderId="10" xfId="0" applyNumberFormat="1" applyFont="1" applyFill="1" applyBorder="1" applyAlignment="1">
      <alignment horizontal="right" vertical="center" wrapText="1"/>
    </xf>
    <xf numFmtId="0" fontId="2" fillId="33" borderId="19" xfId="0" applyFont="1" applyFill="1" applyBorder="1" applyAlignment="1">
      <alignment horizontal="center" vertical="center" textRotation="255"/>
    </xf>
    <xf numFmtId="0" fontId="4" fillId="33" borderId="20" xfId="0" applyNumberFormat="1" applyFont="1" applyFill="1" applyBorder="1" applyAlignment="1">
      <alignment horizontal="right" vertical="center" wrapText="1"/>
    </xf>
    <xf numFmtId="49" fontId="2" fillId="33" borderId="12" xfId="0" applyNumberFormat="1" applyFont="1" applyFill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left" vertical="center"/>
    </xf>
    <xf numFmtId="176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1" fontId="2" fillId="0" borderId="10" xfId="51" applyNumberFormat="1" applyFont="1" applyBorder="1" applyAlignment="1">
      <alignment horizontal="right" vertical="center" shrinkToFit="1"/>
    </xf>
    <xf numFmtId="41" fontId="3" fillId="0" borderId="10" xfId="51" applyNumberFormat="1" applyFont="1" applyBorder="1" applyAlignment="1">
      <alignment horizontal="right" vertical="center" shrinkToFit="1"/>
    </xf>
    <xf numFmtId="38" fontId="3" fillId="0" borderId="0" xfId="51" applyFont="1" applyBorder="1" applyAlignment="1">
      <alignment horizontal="right" vertical="center"/>
    </xf>
    <xf numFmtId="38" fontId="2" fillId="0" borderId="0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4" fillId="33" borderId="12" xfId="0" applyNumberFormat="1" applyFont="1" applyFill="1" applyBorder="1" applyAlignment="1">
      <alignment horizontal="distributed" vertical="center"/>
    </xf>
    <xf numFmtId="49" fontId="4" fillId="33" borderId="12" xfId="0" applyNumberFormat="1" applyFont="1" applyFill="1" applyBorder="1" applyAlignment="1">
      <alignment horizontal="distributed" vertical="center"/>
    </xf>
    <xf numFmtId="41" fontId="2" fillId="0" borderId="10" xfId="0" applyNumberFormat="1" applyFont="1" applyBorder="1" applyAlignment="1">
      <alignment vertical="center" shrinkToFit="1"/>
    </xf>
    <xf numFmtId="41" fontId="3" fillId="0" borderId="10" xfId="0" applyNumberFormat="1" applyFont="1" applyBorder="1" applyAlignment="1">
      <alignment vertical="center" shrinkToFit="1"/>
    </xf>
    <xf numFmtId="49" fontId="2" fillId="33" borderId="14" xfId="0" applyNumberFormat="1" applyFont="1" applyFill="1" applyBorder="1" applyAlignment="1">
      <alignment horizontal="distributed" vertical="center"/>
    </xf>
    <xf numFmtId="177" fontId="2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0" fontId="2" fillId="33" borderId="11" xfId="0" applyFont="1" applyFill="1" applyBorder="1" applyAlignment="1">
      <alignment horizontal="distributed" vertical="center"/>
    </xf>
    <xf numFmtId="0" fontId="2" fillId="0" borderId="15" xfId="0" applyFont="1" applyBorder="1" applyAlignment="1">
      <alignment horizontal="right" vertical="center"/>
    </xf>
    <xf numFmtId="179" fontId="3" fillId="0" borderId="13" xfId="49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distributed" vertical="center" wrapText="1"/>
    </xf>
    <xf numFmtId="0" fontId="2" fillId="33" borderId="19" xfId="0" applyFont="1" applyFill="1" applyBorder="1" applyAlignment="1">
      <alignment horizontal="distributed" vertical="center"/>
    </xf>
    <xf numFmtId="0" fontId="2" fillId="33" borderId="20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/>
    </xf>
    <xf numFmtId="0" fontId="2" fillId="33" borderId="16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center" vertical="distributed" textRotation="255"/>
    </xf>
    <xf numFmtId="0" fontId="2" fillId="33" borderId="17" xfId="0" applyFont="1" applyFill="1" applyBorder="1" applyAlignment="1">
      <alignment horizontal="center" vertical="distributed" textRotation="255"/>
    </xf>
    <xf numFmtId="0" fontId="2" fillId="33" borderId="13" xfId="0" applyFont="1" applyFill="1" applyBorder="1" applyAlignment="1">
      <alignment horizontal="center" vertical="distributed" textRotation="255"/>
    </xf>
    <xf numFmtId="0" fontId="3" fillId="33" borderId="11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2" fillId="34" borderId="11" xfId="0" applyFont="1" applyFill="1" applyBorder="1" applyAlignment="1">
      <alignment horizontal="distributed" vertical="center" wrapText="1"/>
    </xf>
    <xf numFmtId="0" fontId="2" fillId="34" borderId="14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33" borderId="15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distributed" vertical="center"/>
    </xf>
    <xf numFmtId="0" fontId="3" fillId="33" borderId="10" xfId="0" applyNumberFormat="1" applyFont="1" applyFill="1" applyBorder="1" applyAlignment="1">
      <alignment horizontal="distributed" vertical="center"/>
    </xf>
    <xf numFmtId="0" fontId="2" fillId="34" borderId="15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4" fillId="34" borderId="15" xfId="0" applyNumberFormat="1" applyFont="1" applyFill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 wrapText="1"/>
    </xf>
    <xf numFmtId="0" fontId="14" fillId="34" borderId="15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41" fontId="2" fillId="34" borderId="15" xfId="0" applyNumberFormat="1" applyFont="1" applyFill="1" applyBorder="1" applyAlignment="1">
      <alignment horizontal="center" vertical="center"/>
    </xf>
    <xf numFmtId="41" fontId="2" fillId="34" borderId="13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distributed" vertical="center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9" xfId="0" applyNumberFormat="1" applyFont="1" applyFill="1" applyBorder="1" applyAlignment="1">
      <alignment horizontal="center" vertical="center" wrapText="1"/>
    </xf>
    <xf numFmtId="0" fontId="2" fillId="34" borderId="17" xfId="0" applyNumberFormat="1" applyFont="1" applyFill="1" applyBorder="1" applyAlignment="1">
      <alignment horizontal="center" vertical="center" wrapText="1"/>
    </xf>
    <xf numFmtId="0" fontId="14" fillId="34" borderId="15" xfId="0" applyNumberFormat="1" applyFont="1" applyFill="1" applyBorder="1" applyAlignment="1">
      <alignment horizontal="center" vertical="center"/>
    </xf>
    <xf numFmtId="0" fontId="14" fillId="34" borderId="13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24" xfId="0" applyNumberFormat="1" applyFont="1" applyFill="1" applyBorder="1" applyAlignment="1">
      <alignment horizontal="center" vertical="center"/>
    </xf>
    <xf numFmtId="0" fontId="2" fillId="33" borderId="21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41" fontId="2" fillId="33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1" fontId="2" fillId="34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41" fontId="2" fillId="34" borderId="15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1" fontId="11" fillId="34" borderId="1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34" borderId="15" xfId="0" applyNumberFormat="1" applyFont="1" applyFill="1" applyBorder="1" applyAlignment="1">
      <alignment horizontal="distributed" vertical="center"/>
    </xf>
    <xf numFmtId="0" fontId="1" fillId="0" borderId="13" xfId="0" applyNumberFormat="1" applyFont="1" applyBorder="1" applyAlignment="1">
      <alignment horizontal="distributed" vertical="center"/>
    </xf>
    <xf numFmtId="0" fontId="14" fillId="0" borderId="13" xfId="0" applyNumberFormat="1" applyFont="1" applyBorder="1" applyAlignment="1">
      <alignment horizontal="distributed" vertical="center"/>
    </xf>
    <xf numFmtId="41" fontId="2" fillId="33" borderId="18" xfId="0" applyNumberFormat="1" applyFont="1" applyFill="1" applyBorder="1" applyAlignment="1">
      <alignment horizontal="center" vertical="center"/>
    </xf>
    <xf numFmtId="41" fontId="2" fillId="33" borderId="20" xfId="0" applyNumberFormat="1" applyFont="1" applyFill="1" applyBorder="1" applyAlignment="1">
      <alignment horizontal="center" vertical="center"/>
    </xf>
    <xf numFmtId="41" fontId="2" fillId="33" borderId="23" xfId="0" applyNumberFormat="1" applyFont="1" applyFill="1" applyBorder="1" applyAlignment="1">
      <alignment horizontal="center" vertical="center"/>
    </xf>
    <xf numFmtId="41" fontId="2" fillId="33" borderId="0" xfId="0" applyNumberFormat="1" applyFont="1" applyFill="1" applyBorder="1" applyAlignment="1">
      <alignment horizontal="center" vertical="center"/>
    </xf>
    <xf numFmtId="41" fontId="2" fillId="33" borderId="24" xfId="0" applyNumberFormat="1" applyFont="1" applyFill="1" applyBorder="1" applyAlignment="1">
      <alignment horizontal="center" vertical="center"/>
    </xf>
    <xf numFmtId="41" fontId="2" fillId="33" borderId="21" xfId="0" applyNumberFormat="1" applyFont="1" applyFill="1" applyBorder="1" applyAlignment="1">
      <alignment horizontal="center" vertical="center"/>
    </xf>
    <xf numFmtId="41" fontId="2" fillId="33" borderId="22" xfId="0" applyNumberFormat="1" applyFont="1" applyFill="1" applyBorder="1" applyAlignment="1">
      <alignment horizontal="center" vertical="center"/>
    </xf>
    <xf numFmtId="41" fontId="2" fillId="33" borderId="16" xfId="0" applyNumberFormat="1" applyFont="1" applyFill="1" applyBorder="1" applyAlignment="1">
      <alignment horizontal="center" vertical="center"/>
    </xf>
    <xf numFmtId="41" fontId="2" fillId="34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1" fontId="2" fillId="34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1" fontId="11" fillId="34" borderId="19" xfId="0" applyNumberFormat="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41" fontId="4" fillId="0" borderId="0" xfId="0" applyNumberFormat="1" applyFont="1" applyFill="1" applyAlignment="1">
      <alignment horizontal="left" vertical="center"/>
    </xf>
    <xf numFmtId="41" fontId="4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2" fillId="0" borderId="11" xfId="0" applyNumberFormat="1" applyFont="1" applyBorder="1" applyAlignment="1">
      <alignment horizontal="right" vertical="center" wrapText="1"/>
    </xf>
    <xf numFmtId="41" fontId="2" fillId="0" borderId="14" xfId="0" applyNumberFormat="1" applyFont="1" applyBorder="1" applyAlignment="1">
      <alignment horizontal="right" vertical="center" wrapText="1"/>
    </xf>
    <xf numFmtId="176" fontId="2" fillId="0" borderId="11" xfId="0" applyNumberFormat="1" applyFont="1" applyBorder="1" applyAlignment="1">
      <alignment horizontal="right" vertical="center" wrapText="1"/>
    </xf>
    <xf numFmtId="176" fontId="2" fillId="0" borderId="14" xfId="0" applyNumberFormat="1" applyFont="1" applyBorder="1" applyAlignment="1">
      <alignment horizontal="right" vertical="center" wrapText="1"/>
    </xf>
    <xf numFmtId="41" fontId="2" fillId="0" borderId="11" xfId="0" applyNumberFormat="1" applyFont="1" applyBorder="1" applyAlignment="1">
      <alignment horizontal="center" vertical="center"/>
    </xf>
    <xf numFmtId="41" fontId="2" fillId="33" borderId="11" xfId="0" applyNumberFormat="1" applyFont="1" applyFill="1" applyBorder="1" applyAlignment="1">
      <alignment horizontal="distributed" vertical="center"/>
    </xf>
    <xf numFmtId="41" fontId="2" fillId="33" borderId="14" xfId="0" applyNumberFormat="1" applyFont="1" applyFill="1" applyBorder="1" applyAlignment="1">
      <alignment horizontal="distributed" vertical="center"/>
    </xf>
    <xf numFmtId="41" fontId="3" fillId="33" borderId="11" xfId="0" applyNumberFormat="1" applyFont="1" applyFill="1" applyBorder="1" applyAlignment="1">
      <alignment horizontal="distributed" vertical="center"/>
    </xf>
    <xf numFmtId="41" fontId="3" fillId="33" borderId="14" xfId="0" applyNumberFormat="1" applyFont="1" applyFill="1" applyBorder="1" applyAlignment="1">
      <alignment horizontal="distributed" vertical="center"/>
    </xf>
    <xf numFmtId="176" fontId="3" fillId="0" borderId="11" xfId="0" applyNumberFormat="1" applyFont="1" applyBorder="1" applyAlignment="1">
      <alignment horizontal="right" vertical="center" wrapText="1"/>
    </xf>
    <xf numFmtId="176" fontId="3" fillId="0" borderId="14" xfId="0" applyNumberFormat="1" applyFont="1" applyBorder="1" applyAlignment="1">
      <alignment horizontal="right" vertical="center" wrapText="1"/>
    </xf>
    <xf numFmtId="0" fontId="2" fillId="34" borderId="15" xfId="0" applyNumberFormat="1" applyFont="1" applyFill="1" applyBorder="1" applyAlignment="1">
      <alignment vertical="center" textRotation="255" wrapText="1"/>
    </xf>
    <xf numFmtId="0" fontId="2" fillId="34" borderId="17" xfId="0" applyNumberFormat="1" applyFont="1" applyFill="1" applyBorder="1" applyAlignment="1">
      <alignment vertical="center" textRotation="255" wrapText="1"/>
    </xf>
    <xf numFmtId="0" fontId="2" fillId="34" borderId="13" xfId="0" applyNumberFormat="1" applyFont="1" applyFill="1" applyBorder="1" applyAlignment="1">
      <alignment vertical="center" textRotation="255" wrapText="1"/>
    </xf>
    <xf numFmtId="0" fontId="0" fillId="0" borderId="17" xfId="0" applyNumberFormat="1" applyBorder="1" applyAlignment="1">
      <alignment vertical="center" textRotation="255" wrapText="1"/>
    </xf>
    <xf numFmtId="0" fontId="0" fillId="0" borderId="13" xfId="0" applyNumberFormat="1" applyBorder="1" applyAlignment="1">
      <alignment vertical="center" textRotation="255" wrapText="1"/>
    </xf>
    <xf numFmtId="0" fontId="11" fillId="34" borderId="15" xfId="0" applyNumberFormat="1" applyFont="1" applyFill="1" applyBorder="1" applyAlignment="1">
      <alignment vertical="center" textRotation="255" wrapText="1"/>
    </xf>
    <xf numFmtId="0" fontId="15" fillId="0" borderId="17" xfId="0" applyNumberFormat="1" applyFont="1" applyBorder="1" applyAlignment="1">
      <alignment vertical="center" textRotation="255" wrapText="1"/>
    </xf>
    <xf numFmtId="0" fontId="15" fillId="0" borderId="13" xfId="0" applyNumberFormat="1" applyFont="1" applyBorder="1" applyAlignment="1">
      <alignment vertical="center" textRotation="255" wrapText="1"/>
    </xf>
    <xf numFmtId="0" fontId="2" fillId="34" borderId="11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 vertical="center"/>
    </xf>
    <xf numFmtId="0" fontId="2" fillId="34" borderId="14" xfId="0" applyNumberFormat="1" applyFont="1" applyFill="1" applyBorder="1" applyAlignment="1">
      <alignment horizontal="center" vertical="center"/>
    </xf>
    <xf numFmtId="0" fontId="0" fillId="0" borderId="17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41" fontId="2" fillId="33" borderId="19" xfId="0" applyNumberFormat="1" applyFont="1" applyFill="1" applyBorder="1" applyAlignment="1">
      <alignment horizontal="distributed" vertical="center"/>
    </xf>
    <xf numFmtId="41" fontId="2" fillId="33" borderId="20" xfId="0" applyNumberFormat="1" applyFont="1" applyFill="1" applyBorder="1" applyAlignment="1">
      <alignment horizontal="distributed" vertical="center"/>
    </xf>
    <xf numFmtId="41" fontId="2" fillId="33" borderId="23" xfId="0" applyNumberFormat="1" applyFont="1" applyFill="1" applyBorder="1" applyAlignment="1">
      <alignment horizontal="distributed" vertical="center"/>
    </xf>
    <xf numFmtId="41" fontId="2" fillId="33" borderId="24" xfId="0" applyNumberFormat="1" applyFont="1" applyFill="1" applyBorder="1" applyAlignment="1">
      <alignment horizontal="distributed" vertical="center"/>
    </xf>
    <xf numFmtId="41" fontId="2" fillId="33" borderId="21" xfId="0" applyNumberFormat="1" applyFont="1" applyFill="1" applyBorder="1" applyAlignment="1">
      <alignment horizontal="distributed" vertical="center"/>
    </xf>
    <xf numFmtId="41" fontId="2" fillId="33" borderId="16" xfId="0" applyNumberFormat="1" applyFont="1" applyFill="1" applyBorder="1" applyAlignment="1">
      <alignment horizontal="distributed" vertical="center"/>
    </xf>
    <xf numFmtId="0" fontId="2" fillId="34" borderId="19" xfId="0" applyNumberFormat="1" applyFont="1" applyFill="1" applyBorder="1" applyAlignment="1">
      <alignment vertical="center" textRotation="255" wrapText="1"/>
    </xf>
    <xf numFmtId="0" fontId="0" fillId="0" borderId="20" xfId="0" applyBorder="1" applyAlignment="1">
      <alignment vertical="center" textRotation="255" wrapText="1"/>
    </xf>
    <xf numFmtId="0" fontId="0" fillId="0" borderId="23" xfId="0" applyBorder="1" applyAlignment="1">
      <alignment vertical="center" textRotation="255" wrapText="1"/>
    </xf>
    <xf numFmtId="0" fontId="0" fillId="0" borderId="24" xfId="0" applyBorder="1" applyAlignment="1">
      <alignment vertical="center" textRotation="255" wrapText="1"/>
    </xf>
    <xf numFmtId="0" fontId="0" fillId="0" borderId="21" xfId="0" applyBorder="1" applyAlignment="1">
      <alignment vertical="center" textRotation="255" wrapText="1"/>
    </xf>
    <xf numFmtId="0" fontId="0" fillId="0" borderId="16" xfId="0" applyBorder="1" applyAlignment="1">
      <alignment vertical="center" textRotation="255" wrapText="1"/>
    </xf>
    <xf numFmtId="0" fontId="2" fillId="34" borderId="15" xfId="0" applyFont="1" applyFill="1" applyBorder="1" applyAlignment="1">
      <alignment horizontal="distributed" vertical="center" wrapText="1"/>
    </xf>
    <xf numFmtId="0" fontId="2" fillId="34" borderId="13" xfId="0" applyFont="1" applyFill="1" applyBorder="1" applyAlignment="1">
      <alignment horizontal="distributed" vertical="center" wrapText="1"/>
    </xf>
    <xf numFmtId="0" fontId="2" fillId="33" borderId="14" xfId="0" applyFont="1" applyFill="1" applyBorder="1" applyAlignment="1">
      <alignment horizontal="distributed" vertical="center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4" fillId="34" borderId="15" xfId="0" applyFont="1" applyFill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13" xfId="0" applyFont="1" applyBorder="1" applyAlignment="1">
      <alignment horizontal="center" vertical="center" textRotation="255"/>
    </xf>
    <xf numFmtId="0" fontId="2" fillId="34" borderId="15" xfId="0" applyFont="1" applyFill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Font="1" applyBorder="1" applyAlignment="1">
      <alignment horizontal="distributed" vertical="center"/>
    </xf>
    <xf numFmtId="0" fontId="18" fillId="0" borderId="14" xfId="0" applyFont="1" applyBorder="1" applyAlignment="1">
      <alignment horizontal="distributed" vertical="center"/>
    </xf>
    <xf numFmtId="0" fontId="0" fillId="34" borderId="17" xfId="0" applyFill="1" applyBorder="1" applyAlignment="1">
      <alignment horizontal="center" vertical="center" textRotation="255"/>
    </xf>
    <xf numFmtId="0" fontId="0" fillId="34" borderId="13" xfId="0" applyFill="1" applyBorder="1" applyAlignment="1">
      <alignment horizontal="center" vertical="center" textRotation="255"/>
    </xf>
    <xf numFmtId="0" fontId="2" fillId="34" borderId="11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distributed" vertical="center"/>
    </xf>
    <xf numFmtId="0" fontId="2" fillId="33" borderId="24" xfId="0" applyFont="1" applyFill="1" applyBorder="1" applyAlignment="1">
      <alignment horizontal="distributed" vertical="center"/>
    </xf>
    <xf numFmtId="0" fontId="2" fillId="34" borderId="19" xfId="0" applyFont="1" applyFill="1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distributed" vertical="center" wrapText="1"/>
    </xf>
    <xf numFmtId="0" fontId="2" fillId="33" borderId="20" xfId="0" applyFont="1" applyFill="1" applyBorder="1" applyAlignment="1">
      <alignment horizontal="distributed" vertical="center" wrapText="1"/>
    </xf>
    <xf numFmtId="0" fontId="2" fillId="33" borderId="21" xfId="0" applyFont="1" applyFill="1" applyBorder="1" applyAlignment="1">
      <alignment horizontal="distributed" vertical="center" wrapText="1"/>
    </xf>
    <xf numFmtId="0" fontId="2" fillId="33" borderId="16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SheetLayoutView="105" zoomScalePageLayoutView="0" workbookViewId="0" topLeftCell="A1">
      <selection activeCell="A1" sqref="A1"/>
    </sheetView>
  </sheetViews>
  <sheetFormatPr defaultColWidth="9.00390625" defaultRowHeight="24.75" customHeight="1"/>
  <cols>
    <col min="1" max="1" width="2.625" style="1" customWidth="1"/>
    <col min="2" max="2" width="3.00390625" style="1" customWidth="1"/>
    <col min="3" max="3" width="10.00390625" style="1" customWidth="1"/>
    <col min="4" max="15" width="7.75390625" style="1" customWidth="1"/>
    <col min="16" max="16384" width="9.00390625" style="1" customWidth="1"/>
  </cols>
  <sheetData>
    <row r="1" ht="24.75" customHeight="1">
      <c r="B1" s="10" t="s">
        <v>25</v>
      </c>
    </row>
    <row r="3" spans="1:15" ht="24.75" customHeight="1">
      <c r="A3" s="1" t="s">
        <v>1</v>
      </c>
      <c r="B3" s="156" t="s">
        <v>22</v>
      </c>
      <c r="C3" s="157"/>
      <c r="D3" s="155" t="s">
        <v>5</v>
      </c>
      <c r="E3" s="155"/>
      <c r="F3" s="155"/>
      <c r="G3" s="155" t="s">
        <v>27</v>
      </c>
      <c r="H3" s="155"/>
      <c r="I3" s="155"/>
      <c r="J3" s="155" t="s">
        <v>6</v>
      </c>
      <c r="K3" s="155"/>
      <c r="L3" s="155"/>
      <c r="M3" s="155" t="s">
        <v>23</v>
      </c>
      <c r="N3" s="155"/>
      <c r="O3" s="155"/>
    </row>
    <row r="4" spans="2:15" ht="24.75" customHeight="1">
      <c r="B4" s="158"/>
      <c r="C4" s="159"/>
      <c r="D4" s="11" t="s">
        <v>2</v>
      </c>
      <c r="E4" s="11" t="s">
        <v>3</v>
      </c>
      <c r="F4" s="11" t="s">
        <v>4</v>
      </c>
      <c r="G4" s="11" t="s">
        <v>2</v>
      </c>
      <c r="H4" s="11" t="s">
        <v>3</v>
      </c>
      <c r="I4" s="11" t="s">
        <v>4</v>
      </c>
      <c r="J4" s="11" t="s">
        <v>2</v>
      </c>
      <c r="K4" s="11" t="s">
        <v>3</v>
      </c>
      <c r="L4" s="11" t="s">
        <v>4</v>
      </c>
      <c r="M4" s="11" t="s">
        <v>2</v>
      </c>
      <c r="N4" s="11" t="s">
        <v>3</v>
      </c>
      <c r="O4" s="11" t="s">
        <v>4</v>
      </c>
    </row>
    <row r="5" spans="2:15" ht="24.75" customHeight="1">
      <c r="B5" s="3"/>
      <c r="C5" s="4"/>
      <c r="D5" s="2" t="s">
        <v>0</v>
      </c>
      <c r="E5" s="2" t="s">
        <v>0</v>
      </c>
      <c r="F5" s="2" t="s">
        <v>0</v>
      </c>
      <c r="G5" s="153" t="s">
        <v>0</v>
      </c>
      <c r="H5" s="153" t="s">
        <v>0</v>
      </c>
      <c r="I5" s="153" t="s">
        <v>0</v>
      </c>
      <c r="J5" s="153" t="s">
        <v>0</v>
      </c>
      <c r="K5" s="153" t="s">
        <v>0</v>
      </c>
      <c r="L5" s="153" t="s">
        <v>0</v>
      </c>
      <c r="M5" s="153" t="s">
        <v>0</v>
      </c>
      <c r="N5" s="153" t="s">
        <v>0</v>
      </c>
      <c r="O5" s="153" t="s">
        <v>0</v>
      </c>
    </row>
    <row r="6" spans="2:15" ht="24.75" customHeight="1">
      <c r="B6" s="165" t="s">
        <v>24</v>
      </c>
      <c r="C6" s="166"/>
      <c r="D6" s="5">
        <v>24446</v>
      </c>
      <c r="E6" s="5">
        <v>24473</v>
      </c>
      <c r="F6" s="20">
        <v>6082</v>
      </c>
      <c r="G6" s="5">
        <v>7738</v>
      </c>
      <c r="H6" s="5">
        <v>7626</v>
      </c>
      <c r="I6" s="5">
        <v>2425</v>
      </c>
      <c r="J6" s="5">
        <v>1881</v>
      </c>
      <c r="K6" s="5">
        <v>2134</v>
      </c>
      <c r="L6" s="5">
        <v>264</v>
      </c>
      <c r="M6" s="5">
        <v>14827</v>
      </c>
      <c r="N6" s="5">
        <v>14713</v>
      </c>
      <c r="O6" s="5">
        <v>3393</v>
      </c>
    </row>
    <row r="7" spans="2:15" s="7" customFormat="1" ht="24.75" customHeight="1">
      <c r="B7" s="163" t="s">
        <v>26</v>
      </c>
      <c r="C7" s="164"/>
      <c r="D7" s="18">
        <v>25634</v>
      </c>
      <c r="E7" s="18">
        <v>24960</v>
      </c>
      <c r="F7" s="18">
        <v>6756</v>
      </c>
      <c r="G7" s="21">
        <f aca="true" t="shared" si="0" ref="G7:O7">G8+G14</f>
        <v>9047</v>
      </c>
      <c r="H7" s="21">
        <f t="shared" si="0"/>
        <v>8593</v>
      </c>
      <c r="I7" s="21">
        <f t="shared" si="0"/>
        <v>2879</v>
      </c>
      <c r="J7" s="21">
        <f t="shared" si="0"/>
        <v>1212</v>
      </c>
      <c r="K7" s="21">
        <f t="shared" si="0"/>
        <v>1218</v>
      </c>
      <c r="L7" s="21">
        <f t="shared" si="0"/>
        <v>258</v>
      </c>
      <c r="M7" s="21">
        <f t="shared" si="0"/>
        <v>15375</v>
      </c>
      <c r="N7" s="21">
        <f t="shared" si="0"/>
        <v>15149</v>
      </c>
      <c r="O7" s="21">
        <f t="shared" si="0"/>
        <v>3619</v>
      </c>
    </row>
    <row r="8" spans="2:15" ht="24.75" customHeight="1">
      <c r="B8" s="160" t="s">
        <v>19</v>
      </c>
      <c r="C8" s="9" t="s">
        <v>18</v>
      </c>
      <c r="D8" s="14">
        <v>10707</v>
      </c>
      <c r="E8" s="14">
        <v>10250</v>
      </c>
      <c r="F8" s="14">
        <v>4988</v>
      </c>
      <c r="G8" s="14">
        <f aca="true" t="shared" si="1" ref="G8:O8">SUM(G9:G13)</f>
        <v>2842</v>
      </c>
      <c r="H8" s="14">
        <f t="shared" si="1"/>
        <v>2601</v>
      </c>
      <c r="I8" s="14">
        <f t="shared" si="1"/>
        <v>1445</v>
      </c>
      <c r="J8" s="14">
        <f t="shared" si="1"/>
        <v>23</v>
      </c>
      <c r="K8" s="14">
        <f t="shared" si="1"/>
        <v>10</v>
      </c>
      <c r="L8" s="14">
        <f t="shared" si="1"/>
        <v>15</v>
      </c>
      <c r="M8" s="14">
        <f t="shared" si="1"/>
        <v>7842</v>
      </c>
      <c r="N8" s="14">
        <f t="shared" si="1"/>
        <v>7639</v>
      </c>
      <c r="O8" s="14">
        <f t="shared" si="1"/>
        <v>3528</v>
      </c>
    </row>
    <row r="9" spans="2:15" ht="24.75" customHeight="1">
      <c r="B9" s="161"/>
      <c r="C9" s="8" t="s">
        <v>7</v>
      </c>
      <c r="D9" s="13">
        <f aca="true" t="shared" si="2" ref="D9:F14">G9+J9+M9</f>
        <v>4505</v>
      </c>
      <c r="E9" s="13">
        <f t="shared" si="2"/>
        <v>4354</v>
      </c>
      <c r="F9" s="13">
        <f t="shared" si="2"/>
        <v>2211</v>
      </c>
      <c r="G9" s="13">
        <v>1197</v>
      </c>
      <c r="H9" s="13">
        <v>1176</v>
      </c>
      <c r="I9" s="13">
        <v>583</v>
      </c>
      <c r="J9" s="13">
        <v>5</v>
      </c>
      <c r="K9" s="13">
        <v>4</v>
      </c>
      <c r="L9" s="13">
        <v>2</v>
      </c>
      <c r="M9" s="13">
        <v>3303</v>
      </c>
      <c r="N9" s="13">
        <v>3174</v>
      </c>
      <c r="O9" s="13">
        <v>1626</v>
      </c>
    </row>
    <row r="10" spans="2:15" ht="24.75" customHeight="1">
      <c r="B10" s="161"/>
      <c r="C10" s="8" t="s">
        <v>8</v>
      </c>
      <c r="D10" s="13">
        <f t="shared" si="2"/>
        <v>898</v>
      </c>
      <c r="E10" s="13">
        <f t="shared" si="2"/>
        <v>736</v>
      </c>
      <c r="F10" s="13">
        <f t="shared" si="2"/>
        <v>440</v>
      </c>
      <c r="G10" s="13">
        <v>252</v>
      </c>
      <c r="H10" s="13">
        <v>151</v>
      </c>
      <c r="I10" s="13">
        <v>154</v>
      </c>
      <c r="J10" s="15">
        <v>4</v>
      </c>
      <c r="K10" s="15">
        <v>4</v>
      </c>
      <c r="L10" s="15">
        <v>1</v>
      </c>
      <c r="M10" s="13">
        <v>642</v>
      </c>
      <c r="N10" s="13">
        <v>581</v>
      </c>
      <c r="O10" s="13">
        <v>285</v>
      </c>
    </row>
    <row r="11" spans="2:15" ht="24.75" customHeight="1">
      <c r="B11" s="161"/>
      <c r="C11" s="8" t="s">
        <v>9</v>
      </c>
      <c r="D11" s="13">
        <f t="shared" si="2"/>
        <v>2878</v>
      </c>
      <c r="E11" s="13">
        <f t="shared" si="2"/>
        <v>2889</v>
      </c>
      <c r="F11" s="13">
        <f t="shared" si="2"/>
        <v>1209</v>
      </c>
      <c r="G11" s="13">
        <v>779</v>
      </c>
      <c r="H11" s="13">
        <v>733</v>
      </c>
      <c r="I11" s="13">
        <v>341</v>
      </c>
      <c r="J11" s="15">
        <v>13</v>
      </c>
      <c r="K11" s="15">
        <v>2</v>
      </c>
      <c r="L11" s="15">
        <v>11</v>
      </c>
      <c r="M11" s="13">
        <v>2086</v>
      </c>
      <c r="N11" s="13">
        <v>2154</v>
      </c>
      <c r="O11" s="13">
        <v>857</v>
      </c>
    </row>
    <row r="12" spans="2:15" ht="24.75" customHeight="1">
      <c r="B12" s="161"/>
      <c r="C12" s="8" t="s">
        <v>10</v>
      </c>
      <c r="D12" s="13">
        <v>489</v>
      </c>
      <c r="E12" s="13">
        <v>469</v>
      </c>
      <c r="F12" s="13">
        <v>253</v>
      </c>
      <c r="G12" s="19">
        <v>109</v>
      </c>
      <c r="H12" s="19">
        <v>93</v>
      </c>
      <c r="I12" s="19">
        <v>42</v>
      </c>
      <c r="J12" s="15" t="s">
        <v>29</v>
      </c>
      <c r="K12" s="15" t="s">
        <v>29</v>
      </c>
      <c r="L12" s="15" t="s">
        <v>29</v>
      </c>
      <c r="M12" s="13">
        <v>380</v>
      </c>
      <c r="N12" s="13">
        <v>376</v>
      </c>
      <c r="O12" s="13">
        <v>211</v>
      </c>
    </row>
    <row r="13" spans="2:15" s="7" customFormat="1" ht="24.75" customHeight="1">
      <c r="B13" s="162"/>
      <c r="C13" s="8" t="s">
        <v>11</v>
      </c>
      <c r="D13" s="13">
        <f t="shared" si="2"/>
        <v>1937</v>
      </c>
      <c r="E13" s="13">
        <v>1802</v>
      </c>
      <c r="F13" s="13">
        <f t="shared" si="2"/>
        <v>875</v>
      </c>
      <c r="G13" s="13">
        <v>505</v>
      </c>
      <c r="H13" s="13">
        <v>448</v>
      </c>
      <c r="I13" s="13">
        <v>325</v>
      </c>
      <c r="J13" s="15">
        <v>1</v>
      </c>
      <c r="K13" s="15" t="s">
        <v>30</v>
      </c>
      <c r="L13" s="15">
        <v>1</v>
      </c>
      <c r="M13" s="13">
        <v>1431</v>
      </c>
      <c r="N13" s="13">
        <v>1354</v>
      </c>
      <c r="O13" s="13">
        <v>549</v>
      </c>
    </row>
    <row r="14" spans="2:15" ht="24.75" customHeight="1">
      <c r="B14" s="160" t="s">
        <v>20</v>
      </c>
      <c r="C14" s="9" t="s">
        <v>5</v>
      </c>
      <c r="D14" s="154">
        <f t="shared" si="2"/>
        <v>14927</v>
      </c>
      <c r="E14" s="154">
        <f t="shared" si="2"/>
        <v>14710</v>
      </c>
      <c r="F14" s="154">
        <f t="shared" si="2"/>
        <v>1768</v>
      </c>
      <c r="G14" s="14">
        <f aca="true" t="shared" si="3" ref="G14:O14">SUM(G15:G24)</f>
        <v>6205</v>
      </c>
      <c r="H14" s="14">
        <f t="shared" si="3"/>
        <v>5992</v>
      </c>
      <c r="I14" s="14">
        <f t="shared" si="3"/>
        <v>1434</v>
      </c>
      <c r="J14" s="14">
        <f t="shared" si="3"/>
        <v>1189</v>
      </c>
      <c r="K14" s="14">
        <f t="shared" si="3"/>
        <v>1208</v>
      </c>
      <c r="L14" s="14">
        <f t="shared" si="3"/>
        <v>243</v>
      </c>
      <c r="M14" s="16">
        <f t="shared" si="3"/>
        <v>7533</v>
      </c>
      <c r="N14" s="14">
        <f t="shared" si="3"/>
        <v>7510</v>
      </c>
      <c r="O14" s="14">
        <f t="shared" si="3"/>
        <v>91</v>
      </c>
    </row>
    <row r="15" spans="2:15" ht="24.75" customHeight="1">
      <c r="B15" s="161"/>
      <c r="C15" s="8" t="s">
        <v>12</v>
      </c>
      <c r="D15" s="15">
        <f aca="true" t="shared" si="4" ref="D15:F24">G15+J15+M15</f>
        <v>3492</v>
      </c>
      <c r="E15" s="15">
        <f t="shared" si="4"/>
        <v>3346</v>
      </c>
      <c r="F15" s="15">
        <f t="shared" si="4"/>
        <v>435</v>
      </c>
      <c r="G15" s="15">
        <v>1405</v>
      </c>
      <c r="H15" s="15">
        <v>1302</v>
      </c>
      <c r="I15" s="15">
        <v>323</v>
      </c>
      <c r="J15" s="15">
        <v>284</v>
      </c>
      <c r="K15" s="15">
        <v>272</v>
      </c>
      <c r="L15" s="15">
        <v>75</v>
      </c>
      <c r="M15" s="17">
        <v>1803</v>
      </c>
      <c r="N15" s="17">
        <v>1772</v>
      </c>
      <c r="O15" s="17">
        <v>37</v>
      </c>
    </row>
    <row r="16" spans="2:15" ht="24.75" customHeight="1">
      <c r="B16" s="161"/>
      <c r="C16" s="8" t="s">
        <v>9</v>
      </c>
      <c r="D16" s="15">
        <f t="shared" si="4"/>
        <v>3873</v>
      </c>
      <c r="E16" s="15">
        <f t="shared" si="4"/>
        <v>3879</v>
      </c>
      <c r="F16" s="15">
        <f t="shared" si="4"/>
        <v>479</v>
      </c>
      <c r="G16" s="15">
        <v>1906</v>
      </c>
      <c r="H16" s="15">
        <v>1887</v>
      </c>
      <c r="I16" s="15">
        <v>404</v>
      </c>
      <c r="J16" s="15">
        <v>357</v>
      </c>
      <c r="K16" s="15">
        <v>370</v>
      </c>
      <c r="L16" s="15">
        <v>63</v>
      </c>
      <c r="M16" s="17">
        <v>1610</v>
      </c>
      <c r="N16" s="17">
        <v>1622</v>
      </c>
      <c r="O16" s="17">
        <v>12</v>
      </c>
    </row>
    <row r="17" spans="2:15" ht="24.75" customHeight="1">
      <c r="B17" s="161"/>
      <c r="C17" s="8" t="s">
        <v>11</v>
      </c>
      <c r="D17" s="15">
        <f t="shared" si="4"/>
        <v>1614</v>
      </c>
      <c r="E17" s="15">
        <f t="shared" si="4"/>
        <v>1585</v>
      </c>
      <c r="F17" s="15">
        <f t="shared" si="4"/>
        <v>175</v>
      </c>
      <c r="G17" s="15">
        <v>620</v>
      </c>
      <c r="H17" s="15">
        <v>583</v>
      </c>
      <c r="I17" s="15">
        <v>151</v>
      </c>
      <c r="J17" s="15">
        <v>83</v>
      </c>
      <c r="K17" s="15">
        <v>89</v>
      </c>
      <c r="L17" s="15">
        <v>16</v>
      </c>
      <c r="M17" s="17">
        <v>911</v>
      </c>
      <c r="N17" s="17">
        <v>913</v>
      </c>
      <c r="O17" s="17">
        <v>8</v>
      </c>
    </row>
    <row r="18" spans="2:15" ht="24.75" customHeight="1">
      <c r="B18" s="161"/>
      <c r="C18" s="8" t="s">
        <v>13</v>
      </c>
      <c r="D18" s="15">
        <f t="shared" si="4"/>
        <v>1159</v>
      </c>
      <c r="E18" s="15">
        <f t="shared" si="4"/>
        <v>1184</v>
      </c>
      <c r="F18" s="15">
        <f t="shared" si="4"/>
        <v>120</v>
      </c>
      <c r="G18" s="15">
        <v>503</v>
      </c>
      <c r="H18" s="15">
        <v>519</v>
      </c>
      <c r="I18" s="15">
        <v>105</v>
      </c>
      <c r="J18" s="15">
        <v>47</v>
      </c>
      <c r="K18" s="15">
        <v>54</v>
      </c>
      <c r="L18" s="15">
        <v>10</v>
      </c>
      <c r="M18" s="17">
        <v>609</v>
      </c>
      <c r="N18" s="17">
        <v>611</v>
      </c>
      <c r="O18" s="17">
        <v>5</v>
      </c>
    </row>
    <row r="19" spans="2:15" ht="24.75" customHeight="1">
      <c r="B19" s="161"/>
      <c r="C19" s="8" t="s">
        <v>14</v>
      </c>
      <c r="D19" s="15">
        <f t="shared" si="4"/>
        <v>1741</v>
      </c>
      <c r="E19" s="15">
        <f t="shared" si="4"/>
        <v>1701</v>
      </c>
      <c r="F19" s="15">
        <f t="shared" si="4"/>
        <v>207</v>
      </c>
      <c r="G19" s="15">
        <v>637</v>
      </c>
      <c r="H19" s="15">
        <v>605</v>
      </c>
      <c r="I19" s="15">
        <v>163</v>
      </c>
      <c r="J19" s="15">
        <v>168</v>
      </c>
      <c r="K19" s="15">
        <v>162</v>
      </c>
      <c r="L19" s="15">
        <v>32</v>
      </c>
      <c r="M19" s="17">
        <v>936</v>
      </c>
      <c r="N19" s="17">
        <v>934</v>
      </c>
      <c r="O19" s="17">
        <v>12</v>
      </c>
    </row>
    <row r="20" spans="2:15" ht="24.75" customHeight="1">
      <c r="B20" s="161"/>
      <c r="C20" s="8" t="s">
        <v>8</v>
      </c>
      <c r="D20" s="15">
        <f t="shared" si="4"/>
        <v>1138</v>
      </c>
      <c r="E20" s="15">
        <f t="shared" si="4"/>
        <v>1120</v>
      </c>
      <c r="F20" s="15">
        <f t="shared" si="4"/>
        <v>146</v>
      </c>
      <c r="G20" s="15">
        <v>454</v>
      </c>
      <c r="H20" s="15">
        <v>439</v>
      </c>
      <c r="I20" s="15">
        <v>122</v>
      </c>
      <c r="J20" s="15">
        <v>96</v>
      </c>
      <c r="K20" s="15">
        <v>88</v>
      </c>
      <c r="L20" s="15">
        <v>23</v>
      </c>
      <c r="M20" s="17">
        <v>588</v>
      </c>
      <c r="N20" s="17">
        <v>593</v>
      </c>
      <c r="O20" s="17">
        <v>1</v>
      </c>
    </row>
    <row r="21" spans="2:15" ht="24.75" customHeight="1">
      <c r="B21" s="161"/>
      <c r="C21" s="8" t="s">
        <v>10</v>
      </c>
      <c r="D21" s="15">
        <f t="shared" si="4"/>
        <v>705</v>
      </c>
      <c r="E21" s="15">
        <f t="shared" si="4"/>
        <v>699</v>
      </c>
      <c r="F21" s="15">
        <f t="shared" si="4"/>
        <v>69</v>
      </c>
      <c r="G21" s="15">
        <v>234</v>
      </c>
      <c r="H21" s="15">
        <v>223</v>
      </c>
      <c r="I21" s="15">
        <v>58</v>
      </c>
      <c r="J21" s="15">
        <v>64</v>
      </c>
      <c r="K21" s="15">
        <v>73</v>
      </c>
      <c r="L21" s="15">
        <v>7</v>
      </c>
      <c r="M21" s="17">
        <v>407</v>
      </c>
      <c r="N21" s="17">
        <v>403</v>
      </c>
      <c r="O21" s="17">
        <v>4</v>
      </c>
    </row>
    <row r="22" spans="2:15" ht="24.75" customHeight="1">
      <c r="B22" s="161"/>
      <c r="C22" s="8" t="s">
        <v>15</v>
      </c>
      <c r="D22" s="15">
        <f t="shared" si="4"/>
        <v>306</v>
      </c>
      <c r="E22" s="15">
        <f t="shared" si="4"/>
        <v>312</v>
      </c>
      <c r="F22" s="15">
        <f t="shared" si="4"/>
        <v>27</v>
      </c>
      <c r="G22" s="15">
        <v>105</v>
      </c>
      <c r="H22" s="15">
        <v>109</v>
      </c>
      <c r="I22" s="15">
        <v>19</v>
      </c>
      <c r="J22" s="15">
        <v>30</v>
      </c>
      <c r="K22" s="15">
        <v>33</v>
      </c>
      <c r="L22" s="15">
        <v>6</v>
      </c>
      <c r="M22" s="17">
        <v>171</v>
      </c>
      <c r="N22" s="17">
        <v>170</v>
      </c>
      <c r="O22" s="17">
        <v>2</v>
      </c>
    </row>
    <row r="23" spans="2:15" ht="24.75" customHeight="1">
      <c r="B23" s="161"/>
      <c r="C23" s="8" t="s">
        <v>16</v>
      </c>
      <c r="D23" s="15">
        <f t="shared" si="4"/>
        <v>512</v>
      </c>
      <c r="E23" s="15">
        <f t="shared" si="4"/>
        <v>501</v>
      </c>
      <c r="F23" s="15">
        <f t="shared" si="4"/>
        <v>67</v>
      </c>
      <c r="G23" s="15">
        <v>204</v>
      </c>
      <c r="H23" s="15">
        <v>197</v>
      </c>
      <c r="I23" s="15">
        <v>53</v>
      </c>
      <c r="J23" s="15">
        <v>29</v>
      </c>
      <c r="K23" s="15">
        <v>30</v>
      </c>
      <c r="L23" s="15">
        <v>7</v>
      </c>
      <c r="M23" s="17">
        <v>279</v>
      </c>
      <c r="N23" s="17">
        <v>274</v>
      </c>
      <c r="O23" s="17">
        <v>7</v>
      </c>
    </row>
    <row r="24" spans="2:15" ht="24.75" customHeight="1">
      <c r="B24" s="162"/>
      <c r="C24" s="8" t="s">
        <v>17</v>
      </c>
      <c r="D24" s="15">
        <f t="shared" si="4"/>
        <v>387</v>
      </c>
      <c r="E24" s="15">
        <f t="shared" si="4"/>
        <v>383</v>
      </c>
      <c r="F24" s="15">
        <f t="shared" si="4"/>
        <v>43</v>
      </c>
      <c r="G24" s="15">
        <v>137</v>
      </c>
      <c r="H24" s="15">
        <v>128</v>
      </c>
      <c r="I24" s="15">
        <v>36</v>
      </c>
      <c r="J24" s="15">
        <v>31</v>
      </c>
      <c r="K24" s="15">
        <v>37</v>
      </c>
      <c r="L24" s="15">
        <v>4</v>
      </c>
      <c r="M24" s="17">
        <v>219</v>
      </c>
      <c r="N24" s="17">
        <v>218</v>
      </c>
      <c r="O24" s="17">
        <v>3</v>
      </c>
    </row>
    <row r="25" spans="2:3" ht="28.5" customHeight="1">
      <c r="B25" s="6"/>
      <c r="C25" s="1" t="s">
        <v>28</v>
      </c>
    </row>
    <row r="26" ht="24.75" customHeight="1">
      <c r="B26" s="6" t="s">
        <v>21</v>
      </c>
    </row>
    <row r="27" ht="24.75" customHeight="1">
      <c r="B27" s="6"/>
    </row>
    <row r="28" spans="2:15" ht="24.75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ht="24.75" customHeight="1">
      <c r="K29" s="12"/>
    </row>
  </sheetData>
  <sheetProtection/>
  <mergeCells count="9">
    <mergeCell ref="M3:O3"/>
    <mergeCell ref="D3:F3"/>
    <mergeCell ref="B3:C4"/>
    <mergeCell ref="B14:B24"/>
    <mergeCell ref="B8:B13"/>
    <mergeCell ref="G3:I3"/>
    <mergeCell ref="J3:L3"/>
    <mergeCell ref="B7:C7"/>
    <mergeCell ref="B6:C6"/>
  </mergeCells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landscape" paperSize="9" scale="75" r:id="rId1"/>
  <headerFooter alignWithMargins="0">
    <oddHeader>&amp;L&amp;F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zoomScaleSheetLayoutView="110" zoomScalePageLayoutView="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9.50390625" style="1" customWidth="1"/>
    <col min="4" max="4" width="8.625" style="1" customWidth="1"/>
    <col min="5" max="15" width="6.875" style="1" customWidth="1"/>
    <col min="16" max="16" width="6.875" style="96" customWidth="1"/>
    <col min="17" max="31" width="6.875" style="1" customWidth="1"/>
    <col min="32" max="16384" width="9.00390625" style="1" customWidth="1"/>
  </cols>
  <sheetData>
    <row r="1" ht="14.25" customHeight="1">
      <c r="B1" s="95" t="s">
        <v>217</v>
      </c>
    </row>
    <row r="2" spans="4:32" ht="9.75" customHeight="1"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8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</row>
    <row r="3" spans="1:31" ht="9.75" customHeight="1">
      <c r="A3" s="1" t="s">
        <v>218</v>
      </c>
      <c r="B3" s="156" t="s">
        <v>219</v>
      </c>
      <c r="C3" s="157"/>
      <c r="D3" s="288" t="s">
        <v>146</v>
      </c>
      <c r="E3" s="295" t="s">
        <v>220</v>
      </c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7"/>
      <c r="U3" s="295" t="s">
        <v>221</v>
      </c>
      <c r="V3" s="296"/>
      <c r="W3" s="296"/>
      <c r="X3" s="296"/>
      <c r="Y3" s="296"/>
      <c r="Z3" s="297"/>
      <c r="AA3" s="285" t="s">
        <v>222</v>
      </c>
      <c r="AB3" s="288" t="s">
        <v>223</v>
      </c>
      <c r="AC3" s="295" t="s">
        <v>224</v>
      </c>
      <c r="AD3" s="296"/>
      <c r="AE3" s="297"/>
    </row>
    <row r="4" spans="2:31" ht="9.75" customHeight="1">
      <c r="B4" s="301"/>
      <c r="C4" s="302"/>
      <c r="D4" s="289"/>
      <c r="E4" s="99">
        <v>1</v>
      </c>
      <c r="F4" s="298">
        <v>2</v>
      </c>
      <c r="G4" s="299"/>
      <c r="H4" s="99">
        <v>3</v>
      </c>
      <c r="I4" s="298">
        <v>4</v>
      </c>
      <c r="J4" s="299"/>
      <c r="K4" s="99">
        <v>5</v>
      </c>
      <c r="L4" s="99">
        <v>6</v>
      </c>
      <c r="M4" s="298">
        <v>7</v>
      </c>
      <c r="N4" s="300"/>
      <c r="O4" s="300"/>
      <c r="P4" s="300"/>
      <c r="Q4" s="300"/>
      <c r="R4" s="299"/>
      <c r="S4" s="99">
        <v>8</v>
      </c>
      <c r="T4" s="288" t="s">
        <v>225</v>
      </c>
      <c r="U4" s="99">
        <v>1</v>
      </c>
      <c r="V4" s="99">
        <v>2</v>
      </c>
      <c r="W4" s="99">
        <v>3</v>
      </c>
      <c r="X4" s="99">
        <v>4</v>
      </c>
      <c r="Y4" s="99">
        <v>5</v>
      </c>
      <c r="Z4" s="288" t="s">
        <v>225</v>
      </c>
      <c r="AA4" s="286"/>
      <c r="AB4" s="289"/>
      <c r="AC4" s="288" t="s">
        <v>226</v>
      </c>
      <c r="AD4" s="288" t="s">
        <v>227</v>
      </c>
      <c r="AE4" s="288" t="s">
        <v>225</v>
      </c>
    </row>
    <row r="5" spans="2:31" ht="9.75" customHeight="1">
      <c r="B5" s="301"/>
      <c r="C5" s="302"/>
      <c r="D5" s="289"/>
      <c r="E5" s="285" t="s">
        <v>228</v>
      </c>
      <c r="F5" s="288" t="s">
        <v>229</v>
      </c>
      <c r="G5" s="288" t="s">
        <v>230</v>
      </c>
      <c r="H5" s="285" t="s">
        <v>231</v>
      </c>
      <c r="I5" s="285" t="s">
        <v>232</v>
      </c>
      <c r="J5" s="285" t="s">
        <v>233</v>
      </c>
      <c r="K5" s="288" t="s">
        <v>234</v>
      </c>
      <c r="L5" s="288" t="s">
        <v>235</v>
      </c>
      <c r="M5" s="285" t="s">
        <v>236</v>
      </c>
      <c r="N5" s="285" t="s">
        <v>237</v>
      </c>
      <c r="O5" s="288" t="s">
        <v>238</v>
      </c>
      <c r="P5" s="288" t="s">
        <v>239</v>
      </c>
      <c r="Q5" s="288" t="s">
        <v>240</v>
      </c>
      <c r="R5" s="288" t="s">
        <v>241</v>
      </c>
      <c r="S5" s="285" t="s">
        <v>242</v>
      </c>
      <c r="T5" s="289"/>
      <c r="U5" s="288" t="s">
        <v>243</v>
      </c>
      <c r="V5" s="285" t="s">
        <v>244</v>
      </c>
      <c r="W5" s="285" t="s">
        <v>245</v>
      </c>
      <c r="X5" s="285" t="s">
        <v>246</v>
      </c>
      <c r="Y5" s="288" t="s">
        <v>241</v>
      </c>
      <c r="Z5" s="289"/>
      <c r="AA5" s="286"/>
      <c r="AB5" s="289"/>
      <c r="AC5" s="289"/>
      <c r="AD5" s="289"/>
      <c r="AE5" s="289"/>
    </row>
    <row r="6" spans="2:31" ht="9.75" customHeight="1">
      <c r="B6" s="301"/>
      <c r="C6" s="302"/>
      <c r="D6" s="289"/>
      <c r="E6" s="286"/>
      <c r="F6" s="289"/>
      <c r="G6" s="289"/>
      <c r="H6" s="286"/>
      <c r="I6" s="286"/>
      <c r="J6" s="286"/>
      <c r="K6" s="289"/>
      <c r="L6" s="289"/>
      <c r="M6" s="286"/>
      <c r="N6" s="286"/>
      <c r="O6" s="289"/>
      <c r="P6" s="293"/>
      <c r="Q6" s="289"/>
      <c r="R6" s="289"/>
      <c r="S6" s="286"/>
      <c r="T6" s="289"/>
      <c r="U6" s="289"/>
      <c r="V6" s="286"/>
      <c r="W6" s="286"/>
      <c r="X6" s="286"/>
      <c r="Y6" s="289"/>
      <c r="Z6" s="289"/>
      <c r="AA6" s="286"/>
      <c r="AB6" s="289"/>
      <c r="AC6" s="289"/>
      <c r="AD6" s="289"/>
      <c r="AE6" s="289"/>
    </row>
    <row r="7" spans="2:31" ht="9.75" customHeight="1">
      <c r="B7" s="301"/>
      <c r="C7" s="302"/>
      <c r="D7" s="289"/>
      <c r="E7" s="286"/>
      <c r="F7" s="289"/>
      <c r="G7" s="289"/>
      <c r="H7" s="286"/>
      <c r="I7" s="286"/>
      <c r="J7" s="286"/>
      <c r="K7" s="289"/>
      <c r="L7" s="289"/>
      <c r="M7" s="286"/>
      <c r="N7" s="286"/>
      <c r="O7" s="289"/>
      <c r="P7" s="293"/>
      <c r="Q7" s="289"/>
      <c r="R7" s="289"/>
      <c r="S7" s="286"/>
      <c r="T7" s="289"/>
      <c r="U7" s="289"/>
      <c r="V7" s="286"/>
      <c r="W7" s="286"/>
      <c r="X7" s="286"/>
      <c r="Y7" s="289"/>
      <c r="Z7" s="289"/>
      <c r="AA7" s="286"/>
      <c r="AB7" s="289"/>
      <c r="AC7" s="289"/>
      <c r="AD7" s="289"/>
      <c r="AE7" s="289"/>
    </row>
    <row r="8" spans="2:31" ht="9.75" customHeight="1">
      <c r="B8" s="301"/>
      <c r="C8" s="302"/>
      <c r="D8" s="289"/>
      <c r="E8" s="286"/>
      <c r="F8" s="289"/>
      <c r="G8" s="289"/>
      <c r="H8" s="286"/>
      <c r="I8" s="286"/>
      <c r="J8" s="286"/>
      <c r="K8" s="289"/>
      <c r="L8" s="289"/>
      <c r="M8" s="286"/>
      <c r="N8" s="286"/>
      <c r="O8" s="289"/>
      <c r="P8" s="293"/>
      <c r="Q8" s="289"/>
      <c r="R8" s="289"/>
      <c r="S8" s="286"/>
      <c r="T8" s="289"/>
      <c r="U8" s="289"/>
      <c r="V8" s="286"/>
      <c r="W8" s="286"/>
      <c r="X8" s="286"/>
      <c r="Y8" s="289"/>
      <c r="Z8" s="289"/>
      <c r="AA8" s="286"/>
      <c r="AB8" s="289"/>
      <c r="AC8" s="289"/>
      <c r="AD8" s="289"/>
      <c r="AE8" s="289"/>
    </row>
    <row r="9" spans="2:31" ht="9.75" customHeight="1">
      <c r="B9" s="301"/>
      <c r="C9" s="302"/>
      <c r="D9" s="289"/>
      <c r="E9" s="286"/>
      <c r="F9" s="289"/>
      <c r="G9" s="289"/>
      <c r="H9" s="286"/>
      <c r="I9" s="286"/>
      <c r="J9" s="286"/>
      <c r="K9" s="289"/>
      <c r="L9" s="289"/>
      <c r="M9" s="286"/>
      <c r="N9" s="286"/>
      <c r="O9" s="289"/>
      <c r="P9" s="293"/>
      <c r="Q9" s="289"/>
      <c r="R9" s="289"/>
      <c r="S9" s="286"/>
      <c r="T9" s="289"/>
      <c r="U9" s="289"/>
      <c r="V9" s="286"/>
      <c r="W9" s="286"/>
      <c r="X9" s="286"/>
      <c r="Y9" s="289"/>
      <c r="Z9" s="289"/>
      <c r="AA9" s="286"/>
      <c r="AB9" s="289"/>
      <c r="AC9" s="289"/>
      <c r="AD9" s="289"/>
      <c r="AE9" s="289"/>
    </row>
    <row r="10" spans="2:31" ht="9.75" customHeight="1">
      <c r="B10" s="301"/>
      <c r="C10" s="302"/>
      <c r="D10" s="289"/>
      <c r="E10" s="286"/>
      <c r="F10" s="289"/>
      <c r="G10" s="289"/>
      <c r="H10" s="286"/>
      <c r="I10" s="286"/>
      <c r="J10" s="286"/>
      <c r="K10" s="289"/>
      <c r="L10" s="289"/>
      <c r="M10" s="286"/>
      <c r="N10" s="286"/>
      <c r="O10" s="289"/>
      <c r="P10" s="293"/>
      <c r="Q10" s="289"/>
      <c r="R10" s="289"/>
      <c r="S10" s="286"/>
      <c r="T10" s="289"/>
      <c r="U10" s="289"/>
      <c r="V10" s="286"/>
      <c r="W10" s="286"/>
      <c r="X10" s="286"/>
      <c r="Y10" s="289"/>
      <c r="Z10" s="289"/>
      <c r="AA10" s="286"/>
      <c r="AB10" s="289"/>
      <c r="AC10" s="289"/>
      <c r="AD10" s="289"/>
      <c r="AE10" s="289"/>
    </row>
    <row r="11" spans="2:31" ht="9.75" customHeight="1">
      <c r="B11" s="301"/>
      <c r="C11" s="302"/>
      <c r="D11" s="289"/>
      <c r="E11" s="286"/>
      <c r="F11" s="289"/>
      <c r="G11" s="289"/>
      <c r="H11" s="286"/>
      <c r="I11" s="286"/>
      <c r="J11" s="286"/>
      <c r="K11" s="289"/>
      <c r="L11" s="289"/>
      <c r="M11" s="286"/>
      <c r="N11" s="286"/>
      <c r="O11" s="289"/>
      <c r="P11" s="293"/>
      <c r="Q11" s="289"/>
      <c r="R11" s="289"/>
      <c r="S11" s="286"/>
      <c r="T11" s="289"/>
      <c r="U11" s="289"/>
      <c r="V11" s="286"/>
      <c r="W11" s="286"/>
      <c r="X11" s="286"/>
      <c r="Y11" s="289"/>
      <c r="Z11" s="289"/>
      <c r="AA11" s="286"/>
      <c r="AB11" s="289"/>
      <c r="AC11" s="289"/>
      <c r="AD11" s="289"/>
      <c r="AE11" s="289"/>
    </row>
    <row r="12" spans="2:31" ht="9.75" customHeight="1">
      <c r="B12" s="301"/>
      <c r="C12" s="302"/>
      <c r="D12" s="289"/>
      <c r="E12" s="286"/>
      <c r="F12" s="289"/>
      <c r="G12" s="289"/>
      <c r="H12" s="286"/>
      <c r="I12" s="286"/>
      <c r="J12" s="286"/>
      <c r="K12" s="289"/>
      <c r="L12" s="289"/>
      <c r="M12" s="286"/>
      <c r="N12" s="286"/>
      <c r="O12" s="289"/>
      <c r="P12" s="293"/>
      <c r="Q12" s="289"/>
      <c r="R12" s="289"/>
      <c r="S12" s="286"/>
      <c r="T12" s="289"/>
      <c r="U12" s="289"/>
      <c r="V12" s="286"/>
      <c r="W12" s="286"/>
      <c r="X12" s="286"/>
      <c r="Y12" s="289"/>
      <c r="Z12" s="289"/>
      <c r="AA12" s="286"/>
      <c r="AB12" s="289"/>
      <c r="AC12" s="289"/>
      <c r="AD12" s="289"/>
      <c r="AE12" s="289"/>
    </row>
    <row r="13" spans="2:31" ht="9.75" customHeight="1">
      <c r="B13" s="301"/>
      <c r="C13" s="302"/>
      <c r="D13" s="289"/>
      <c r="E13" s="286"/>
      <c r="F13" s="289"/>
      <c r="G13" s="289"/>
      <c r="H13" s="286"/>
      <c r="I13" s="286"/>
      <c r="J13" s="286"/>
      <c r="K13" s="289"/>
      <c r="L13" s="289"/>
      <c r="M13" s="286"/>
      <c r="N13" s="286"/>
      <c r="O13" s="289"/>
      <c r="P13" s="293"/>
      <c r="Q13" s="289"/>
      <c r="R13" s="289"/>
      <c r="S13" s="286"/>
      <c r="T13" s="289"/>
      <c r="U13" s="289"/>
      <c r="V13" s="286"/>
      <c r="W13" s="286"/>
      <c r="X13" s="286"/>
      <c r="Y13" s="289"/>
      <c r="Z13" s="289"/>
      <c r="AA13" s="286"/>
      <c r="AB13" s="289"/>
      <c r="AC13" s="289"/>
      <c r="AD13" s="289"/>
      <c r="AE13" s="289"/>
    </row>
    <row r="14" spans="2:31" ht="9.75" customHeight="1">
      <c r="B14" s="158"/>
      <c r="C14" s="159"/>
      <c r="D14" s="290"/>
      <c r="E14" s="287"/>
      <c r="F14" s="290"/>
      <c r="G14" s="290"/>
      <c r="H14" s="287"/>
      <c r="I14" s="287"/>
      <c r="J14" s="287"/>
      <c r="K14" s="290"/>
      <c r="L14" s="290"/>
      <c r="M14" s="287"/>
      <c r="N14" s="287"/>
      <c r="O14" s="290"/>
      <c r="P14" s="294"/>
      <c r="Q14" s="290"/>
      <c r="R14" s="290"/>
      <c r="S14" s="287"/>
      <c r="T14" s="290"/>
      <c r="U14" s="290"/>
      <c r="V14" s="287"/>
      <c r="W14" s="287"/>
      <c r="X14" s="287"/>
      <c r="Y14" s="290"/>
      <c r="Z14" s="290"/>
      <c r="AA14" s="287"/>
      <c r="AB14" s="290"/>
      <c r="AC14" s="290"/>
      <c r="AD14" s="290"/>
      <c r="AE14" s="290"/>
    </row>
    <row r="15" spans="2:31" ht="12" customHeight="1">
      <c r="B15" s="165" t="s">
        <v>165</v>
      </c>
      <c r="C15" s="291"/>
      <c r="D15" s="100">
        <v>22747</v>
      </c>
      <c r="E15" s="101">
        <v>128</v>
      </c>
      <c r="F15" s="101">
        <v>485</v>
      </c>
      <c r="G15" s="101">
        <v>515</v>
      </c>
      <c r="H15" s="101">
        <v>16</v>
      </c>
      <c r="I15" s="101">
        <v>7</v>
      </c>
      <c r="J15" s="102" t="s">
        <v>67</v>
      </c>
      <c r="K15" s="102" t="s">
        <v>247</v>
      </c>
      <c r="L15" s="102" t="s">
        <v>67</v>
      </c>
      <c r="M15" s="101">
        <v>247</v>
      </c>
      <c r="N15" s="101">
        <v>1</v>
      </c>
      <c r="O15" s="101">
        <v>155</v>
      </c>
      <c r="P15" s="103">
        <v>18</v>
      </c>
      <c r="Q15" s="101">
        <v>24</v>
      </c>
      <c r="R15" s="102" t="s">
        <v>67</v>
      </c>
      <c r="S15" s="101">
        <v>138</v>
      </c>
      <c r="T15" s="103">
        <v>1734</v>
      </c>
      <c r="U15" s="102" t="s">
        <v>67</v>
      </c>
      <c r="V15" s="103">
        <v>2</v>
      </c>
      <c r="W15" s="103">
        <v>147</v>
      </c>
      <c r="X15" s="103">
        <v>2</v>
      </c>
      <c r="Y15" s="102" t="s">
        <v>67</v>
      </c>
      <c r="Z15" s="103">
        <v>151</v>
      </c>
      <c r="AA15" s="103">
        <v>4150</v>
      </c>
      <c r="AB15" s="103">
        <v>46</v>
      </c>
      <c r="AC15" s="103">
        <v>16640</v>
      </c>
      <c r="AD15" s="103">
        <v>26</v>
      </c>
      <c r="AE15" s="103">
        <v>16666</v>
      </c>
    </row>
    <row r="16" spans="2:31" s="7" customFormat="1" ht="12" customHeight="1">
      <c r="B16" s="163" t="s">
        <v>166</v>
      </c>
      <c r="C16" s="292"/>
      <c r="D16" s="105">
        <f aca="true" t="shared" si="0" ref="D16:D21">T16+Z16+AA16+AB16+AE16</f>
        <v>21922</v>
      </c>
      <c r="E16" s="102">
        <f>SUM(E17:E36)</f>
        <v>118</v>
      </c>
      <c r="F16" s="102">
        <f aca="true" t="shared" si="1" ref="F16:S16">SUM(F17:F36)</f>
        <v>456</v>
      </c>
      <c r="G16" s="102">
        <f t="shared" si="1"/>
        <v>529</v>
      </c>
      <c r="H16" s="102">
        <f t="shared" si="1"/>
        <v>15</v>
      </c>
      <c r="I16" s="102">
        <f t="shared" si="1"/>
        <v>7</v>
      </c>
      <c r="J16" s="102" t="s">
        <v>67</v>
      </c>
      <c r="K16" s="102" t="s">
        <v>67</v>
      </c>
      <c r="L16" s="102" t="s">
        <v>67</v>
      </c>
      <c r="M16" s="102">
        <f t="shared" si="1"/>
        <v>237</v>
      </c>
      <c r="N16" s="102">
        <f t="shared" si="1"/>
        <v>1</v>
      </c>
      <c r="O16" s="102">
        <f t="shared" si="1"/>
        <v>157</v>
      </c>
      <c r="P16" s="106">
        <f t="shared" si="1"/>
        <v>17</v>
      </c>
      <c r="Q16" s="102">
        <f t="shared" si="1"/>
        <v>22</v>
      </c>
      <c r="R16" s="102" t="s">
        <v>67</v>
      </c>
      <c r="S16" s="102">
        <f t="shared" si="1"/>
        <v>130</v>
      </c>
      <c r="T16" s="106">
        <f aca="true" t="shared" si="2" ref="T16:T36">SUM(E16:S16)</f>
        <v>1689</v>
      </c>
      <c r="U16" s="102" t="s">
        <v>67</v>
      </c>
      <c r="V16" s="104">
        <f>SUM(V17:V36)</f>
        <v>2</v>
      </c>
      <c r="W16" s="104">
        <f>SUM(W17:W36)</f>
        <v>147</v>
      </c>
      <c r="X16" s="104">
        <f>SUM(X17:X36)</f>
        <v>2</v>
      </c>
      <c r="Y16" s="102" t="s">
        <v>67</v>
      </c>
      <c r="Z16" s="104">
        <f>SUM(Z17:Z36)</f>
        <v>151</v>
      </c>
      <c r="AA16" s="106">
        <f>SUM(AA17:AA36)</f>
        <v>4196</v>
      </c>
      <c r="AB16" s="106">
        <f>SUM(AB17:AB36)</f>
        <v>44</v>
      </c>
      <c r="AC16" s="106">
        <f>SUM(AC17:AC36)</f>
        <v>15817</v>
      </c>
      <c r="AD16" s="106">
        <f>SUM(AD17:AD36)</f>
        <v>25</v>
      </c>
      <c r="AE16" s="106">
        <f>AE17+AE18+AE19+AE20+AE21+AE22+AE23+AE24+AE25+AE26+AE27+AE28+AE29+AE30+AE31+AE32+AE33+AE34+AE35+AE36</f>
        <v>15842</v>
      </c>
    </row>
    <row r="17" spans="2:31" ht="12" customHeight="1">
      <c r="B17" s="90"/>
      <c r="C17" s="91" t="s">
        <v>248</v>
      </c>
      <c r="D17" s="100">
        <f t="shared" si="0"/>
        <v>2732</v>
      </c>
      <c r="E17" s="101">
        <v>16</v>
      </c>
      <c r="F17" s="101">
        <v>17</v>
      </c>
      <c r="G17" s="101">
        <v>153</v>
      </c>
      <c r="H17" s="101">
        <v>1</v>
      </c>
      <c r="I17" s="88" t="s">
        <v>249</v>
      </c>
      <c r="J17" s="88" t="s">
        <v>250</v>
      </c>
      <c r="K17" s="102" t="s">
        <v>67</v>
      </c>
      <c r="L17" s="102" t="s">
        <v>67</v>
      </c>
      <c r="M17" s="101">
        <v>17</v>
      </c>
      <c r="N17" s="88" t="s">
        <v>67</v>
      </c>
      <c r="O17" s="101">
        <v>31</v>
      </c>
      <c r="P17" s="107" t="s">
        <v>249</v>
      </c>
      <c r="Q17" s="101">
        <v>1</v>
      </c>
      <c r="R17" s="102" t="s">
        <v>67</v>
      </c>
      <c r="S17" s="101">
        <v>17</v>
      </c>
      <c r="T17" s="103">
        <f t="shared" si="2"/>
        <v>253</v>
      </c>
      <c r="U17" s="102" t="s">
        <v>67</v>
      </c>
      <c r="V17" s="107" t="s">
        <v>67</v>
      </c>
      <c r="W17" s="103">
        <v>11</v>
      </c>
      <c r="X17" s="107" t="s">
        <v>67</v>
      </c>
      <c r="Y17" s="102" t="s">
        <v>67</v>
      </c>
      <c r="Z17" s="107">
        <v>11</v>
      </c>
      <c r="AA17" s="103">
        <v>939</v>
      </c>
      <c r="AB17" s="108">
        <v>9</v>
      </c>
      <c r="AC17" s="109">
        <v>1519</v>
      </c>
      <c r="AD17" s="108">
        <v>1</v>
      </c>
      <c r="AE17" s="110">
        <f aca="true" t="shared" si="3" ref="AE17:AE36">SUM(AC17:AD17)</f>
        <v>1520</v>
      </c>
    </row>
    <row r="18" spans="2:31" ht="12" customHeight="1">
      <c r="B18" s="90"/>
      <c r="C18" s="91" t="s">
        <v>118</v>
      </c>
      <c r="D18" s="100">
        <f t="shared" si="0"/>
        <v>1479</v>
      </c>
      <c r="E18" s="88" t="s">
        <v>67</v>
      </c>
      <c r="F18" s="101">
        <v>1</v>
      </c>
      <c r="G18" s="49" t="s">
        <v>251</v>
      </c>
      <c r="H18" s="101">
        <v>2</v>
      </c>
      <c r="I18" s="101">
        <v>2</v>
      </c>
      <c r="J18" s="88" t="s">
        <v>252</v>
      </c>
      <c r="K18" s="102" t="s">
        <v>67</v>
      </c>
      <c r="L18" s="102" t="s">
        <v>67</v>
      </c>
      <c r="M18" s="101">
        <v>19</v>
      </c>
      <c r="N18" s="88" t="s">
        <v>67</v>
      </c>
      <c r="O18" s="101">
        <v>3</v>
      </c>
      <c r="P18" s="107" t="s">
        <v>67</v>
      </c>
      <c r="Q18" s="101">
        <v>3</v>
      </c>
      <c r="R18" s="102" t="s">
        <v>249</v>
      </c>
      <c r="S18" s="1">
        <v>11</v>
      </c>
      <c r="T18" s="103">
        <f t="shared" si="2"/>
        <v>41</v>
      </c>
      <c r="U18" s="102" t="s">
        <v>67</v>
      </c>
      <c r="V18" s="107" t="s">
        <v>67</v>
      </c>
      <c r="W18" s="103">
        <v>3</v>
      </c>
      <c r="X18" s="107" t="s">
        <v>67</v>
      </c>
      <c r="Y18" s="102" t="s">
        <v>67</v>
      </c>
      <c r="Z18" s="107">
        <v>3</v>
      </c>
      <c r="AA18" s="103">
        <v>183</v>
      </c>
      <c r="AB18" s="108">
        <v>1</v>
      </c>
      <c r="AC18" s="109">
        <v>1250</v>
      </c>
      <c r="AD18" s="108">
        <v>1</v>
      </c>
      <c r="AE18" s="110">
        <f t="shared" si="3"/>
        <v>1251</v>
      </c>
    </row>
    <row r="19" spans="2:31" ht="12" customHeight="1">
      <c r="B19" s="90"/>
      <c r="C19" s="91" t="s">
        <v>253</v>
      </c>
      <c r="D19" s="100">
        <f t="shared" si="0"/>
        <v>256</v>
      </c>
      <c r="E19" s="88" t="s">
        <v>67</v>
      </c>
      <c r="F19" s="101">
        <v>7</v>
      </c>
      <c r="G19" s="88" t="s">
        <v>67</v>
      </c>
      <c r="H19" s="88" t="s">
        <v>67</v>
      </c>
      <c r="I19" s="88" t="s">
        <v>67</v>
      </c>
      <c r="J19" s="88" t="s">
        <v>67</v>
      </c>
      <c r="K19" s="102" t="s">
        <v>67</v>
      </c>
      <c r="L19" s="102" t="s">
        <v>67</v>
      </c>
      <c r="M19" s="101">
        <v>4</v>
      </c>
      <c r="N19" s="88" t="s">
        <v>67</v>
      </c>
      <c r="O19" s="88" t="s">
        <v>67</v>
      </c>
      <c r="P19" s="107" t="s">
        <v>67</v>
      </c>
      <c r="Q19" s="88" t="s">
        <v>67</v>
      </c>
      <c r="R19" s="102" t="s">
        <v>67</v>
      </c>
      <c r="S19" s="101">
        <v>2</v>
      </c>
      <c r="T19" s="103">
        <f t="shared" si="2"/>
        <v>13</v>
      </c>
      <c r="U19" s="102" t="s">
        <v>67</v>
      </c>
      <c r="V19" s="107" t="s">
        <v>67</v>
      </c>
      <c r="W19" s="103">
        <v>8</v>
      </c>
      <c r="X19" s="107" t="s">
        <v>67</v>
      </c>
      <c r="Y19" s="102" t="s">
        <v>67</v>
      </c>
      <c r="Z19" s="107">
        <v>8</v>
      </c>
      <c r="AA19" s="103">
        <v>31</v>
      </c>
      <c r="AB19" s="108">
        <v>2</v>
      </c>
      <c r="AC19" s="108">
        <v>202</v>
      </c>
      <c r="AD19" s="111" t="s">
        <v>67</v>
      </c>
      <c r="AE19" s="110">
        <f t="shared" si="3"/>
        <v>202</v>
      </c>
    </row>
    <row r="20" spans="2:31" ht="12" customHeight="1">
      <c r="B20" s="90"/>
      <c r="C20" s="91" t="s">
        <v>254</v>
      </c>
      <c r="D20" s="100">
        <f t="shared" si="0"/>
        <v>4030</v>
      </c>
      <c r="E20" s="101">
        <v>21</v>
      </c>
      <c r="F20" s="101">
        <v>18</v>
      </c>
      <c r="G20" s="101">
        <v>71</v>
      </c>
      <c r="H20" s="101">
        <v>2</v>
      </c>
      <c r="I20" s="88" t="s">
        <v>67</v>
      </c>
      <c r="J20" s="88" t="s">
        <v>67</v>
      </c>
      <c r="K20" s="102" t="s">
        <v>67</v>
      </c>
      <c r="L20" s="102" t="s">
        <v>67</v>
      </c>
      <c r="M20" s="101">
        <v>28</v>
      </c>
      <c r="N20" s="88" t="s">
        <v>67</v>
      </c>
      <c r="O20" s="101">
        <v>32</v>
      </c>
      <c r="P20" s="107" t="s">
        <v>67</v>
      </c>
      <c r="Q20" s="101">
        <v>4</v>
      </c>
      <c r="R20" s="102" t="s">
        <v>67</v>
      </c>
      <c r="S20" s="101">
        <v>17</v>
      </c>
      <c r="T20" s="103">
        <f t="shared" si="2"/>
        <v>193</v>
      </c>
      <c r="U20" s="102" t="s">
        <v>67</v>
      </c>
      <c r="V20" s="107" t="s">
        <v>67</v>
      </c>
      <c r="W20" s="103">
        <v>21</v>
      </c>
      <c r="X20" s="103">
        <v>1</v>
      </c>
      <c r="Y20" s="102" t="s">
        <v>67</v>
      </c>
      <c r="Z20" s="107">
        <v>22</v>
      </c>
      <c r="AA20" s="103">
        <v>824</v>
      </c>
      <c r="AB20" s="108">
        <v>7</v>
      </c>
      <c r="AC20" s="109">
        <v>2975</v>
      </c>
      <c r="AD20" s="108">
        <v>9</v>
      </c>
      <c r="AE20" s="110">
        <f t="shared" si="3"/>
        <v>2984</v>
      </c>
    </row>
    <row r="21" spans="2:31" ht="12" customHeight="1">
      <c r="B21" s="90"/>
      <c r="C21" s="91" t="s">
        <v>255</v>
      </c>
      <c r="D21" s="100">
        <f t="shared" si="0"/>
        <v>1070</v>
      </c>
      <c r="E21" s="101">
        <v>2</v>
      </c>
      <c r="F21" s="101">
        <v>12</v>
      </c>
      <c r="G21" s="101">
        <v>5</v>
      </c>
      <c r="H21" s="101" t="s">
        <v>67</v>
      </c>
      <c r="I21" s="49" t="s">
        <v>67</v>
      </c>
      <c r="J21" s="88" t="s">
        <v>67</v>
      </c>
      <c r="K21" s="102" t="s">
        <v>67</v>
      </c>
      <c r="L21" s="102" t="s">
        <v>67</v>
      </c>
      <c r="M21" s="101">
        <v>14</v>
      </c>
      <c r="N21" s="88" t="s">
        <v>67</v>
      </c>
      <c r="O21" s="101">
        <v>5</v>
      </c>
      <c r="P21" s="107" t="s">
        <v>67</v>
      </c>
      <c r="Q21" s="88" t="s">
        <v>67</v>
      </c>
      <c r="R21" s="102" t="s">
        <v>67</v>
      </c>
      <c r="S21" s="101">
        <v>9</v>
      </c>
      <c r="T21" s="103">
        <f>SUM(E21:S21)</f>
        <v>47</v>
      </c>
      <c r="U21" s="102" t="s">
        <v>67</v>
      </c>
      <c r="V21" s="107" t="s">
        <v>67</v>
      </c>
      <c r="W21" s="103">
        <v>11</v>
      </c>
      <c r="X21" s="107" t="s">
        <v>67</v>
      </c>
      <c r="Y21" s="102" t="s">
        <v>67</v>
      </c>
      <c r="Z21" s="107">
        <v>11</v>
      </c>
      <c r="AA21" s="103">
        <v>129</v>
      </c>
      <c r="AB21" s="108">
        <v>3</v>
      </c>
      <c r="AC21" s="108">
        <v>875</v>
      </c>
      <c r="AD21" s="108">
        <v>5</v>
      </c>
      <c r="AE21" s="110">
        <f t="shared" si="3"/>
        <v>880</v>
      </c>
    </row>
    <row r="22" spans="2:31" ht="12" customHeight="1">
      <c r="B22" s="90"/>
      <c r="C22" s="91" t="s">
        <v>256</v>
      </c>
      <c r="D22" s="100">
        <f>SUM(T22,AA22,AB22,AE22)</f>
        <v>597</v>
      </c>
      <c r="E22" s="101" t="s">
        <v>67</v>
      </c>
      <c r="F22" s="101">
        <v>7</v>
      </c>
      <c r="G22" s="101">
        <v>5</v>
      </c>
      <c r="H22" s="88" t="s">
        <v>67</v>
      </c>
      <c r="I22" s="88" t="s">
        <v>67</v>
      </c>
      <c r="J22" s="88" t="s">
        <v>67</v>
      </c>
      <c r="K22" s="102" t="s">
        <v>67</v>
      </c>
      <c r="L22" s="102" t="s">
        <v>67</v>
      </c>
      <c r="M22" s="101">
        <v>7</v>
      </c>
      <c r="N22" s="88" t="s">
        <v>67</v>
      </c>
      <c r="O22" s="101">
        <v>7</v>
      </c>
      <c r="P22" s="107" t="s">
        <v>67</v>
      </c>
      <c r="Q22" s="88" t="s">
        <v>67</v>
      </c>
      <c r="R22" s="102" t="s">
        <v>67</v>
      </c>
      <c r="S22" s="101">
        <v>5</v>
      </c>
      <c r="T22" s="103">
        <f t="shared" si="2"/>
        <v>31</v>
      </c>
      <c r="U22" s="102" t="s">
        <v>67</v>
      </c>
      <c r="V22" s="107" t="s">
        <v>67</v>
      </c>
      <c r="W22" s="107" t="s">
        <v>67</v>
      </c>
      <c r="X22" s="107" t="s">
        <v>67</v>
      </c>
      <c r="Y22" s="102" t="s">
        <v>67</v>
      </c>
      <c r="Z22" s="107" t="s">
        <v>67</v>
      </c>
      <c r="AA22" s="103">
        <v>164</v>
      </c>
      <c r="AB22" s="108">
        <v>1</v>
      </c>
      <c r="AC22" s="108">
        <v>401</v>
      </c>
      <c r="AD22" s="111" t="s">
        <v>67</v>
      </c>
      <c r="AE22" s="110">
        <f t="shared" si="3"/>
        <v>401</v>
      </c>
    </row>
    <row r="23" spans="2:31" ht="12" customHeight="1">
      <c r="B23" s="90"/>
      <c r="C23" s="91" t="s">
        <v>123</v>
      </c>
      <c r="D23" s="100">
        <f>SUM(T23,AA23,AB23,AE23)</f>
        <v>94</v>
      </c>
      <c r="E23" s="101">
        <v>1</v>
      </c>
      <c r="F23" s="101">
        <v>5</v>
      </c>
      <c r="G23" s="101">
        <v>1</v>
      </c>
      <c r="H23" s="88" t="s">
        <v>67</v>
      </c>
      <c r="I23" s="88" t="s">
        <v>67</v>
      </c>
      <c r="J23" s="88" t="s">
        <v>67</v>
      </c>
      <c r="K23" s="102" t="s">
        <v>67</v>
      </c>
      <c r="L23" s="102" t="s">
        <v>67</v>
      </c>
      <c r="M23" s="101">
        <v>2</v>
      </c>
      <c r="N23" s="88" t="s">
        <v>67</v>
      </c>
      <c r="O23" s="101">
        <v>1</v>
      </c>
      <c r="P23" s="107" t="s">
        <v>67</v>
      </c>
      <c r="Q23" s="88" t="s">
        <v>67</v>
      </c>
      <c r="R23" s="102" t="s">
        <v>67</v>
      </c>
      <c r="S23" s="88">
        <v>1</v>
      </c>
      <c r="T23" s="103">
        <f t="shared" si="2"/>
        <v>11</v>
      </c>
      <c r="U23" s="102" t="s">
        <v>67</v>
      </c>
      <c r="V23" s="107" t="s">
        <v>67</v>
      </c>
      <c r="W23" s="107" t="s">
        <v>67</v>
      </c>
      <c r="X23" s="107" t="s">
        <v>67</v>
      </c>
      <c r="Y23" s="102" t="s">
        <v>67</v>
      </c>
      <c r="Z23" s="107" t="s">
        <v>67</v>
      </c>
      <c r="AA23" s="103">
        <v>11</v>
      </c>
      <c r="AB23" s="111">
        <v>0</v>
      </c>
      <c r="AC23" s="108">
        <v>72</v>
      </c>
      <c r="AD23" s="111" t="s">
        <v>67</v>
      </c>
      <c r="AE23" s="110">
        <f t="shared" si="3"/>
        <v>72</v>
      </c>
    </row>
    <row r="24" spans="2:31" ht="12" customHeight="1">
      <c r="B24" s="90"/>
      <c r="C24" s="91" t="s">
        <v>257</v>
      </c>
      <c r="D24" s="100">
        <f>SUM(T24,Z24,AA24,AB24,AE24)</f>
        <v>402</v>
      </c>
      <c r="E24" s="101">
        <v>4</v>
      </c>
      <c r="F24" s="101">
        <v>15</v>
      </c>
      <c r="G24" s="101">
        <v>4</v>
      </c>
      <c r="H24" s="88" t="s">
        <v>67</v>
      </c>
      <c r="I24" s="101">
        <v>1</v>
      </c>
      <c r="J24" s="88" t="s">
        <v>67</v>
      </c>
      <c r="K24" s="102" t="s">
        <v>67</v>
      </c>
      <c r="L24" s="102" t="s">
        <v>67</v>
      </c>
      <c r="M24" s="101">
        <v>6</v>
      </c>
      <c r="N24" s="88" t="s">
        <v>67</v>
      </c>
      <c r="O24" s="101">
        <v>2</v>
      </c>
      <c r="P24" s="107" t="s">
        <v>67</v>
      </c>
      <c r="Q24" s="88" t="s">
        <v>67</v>
      </c>
      <c r="R24" s="102" t="s">
        <v>67</v>
      </c>
      <c r="S24" s="88">
        <v>1</v>
      </c>
      <c r="T24" s="103">
        <f t="shared" si="2"/>
        <v>33</v>
      </c>
      <c r="U24" s="102" t="s">
        <v>67</v>
      </c>
      <c r="V24" s="107" t="s">
        <v>67</v>
      </c>
      <c r="W24" s="103">
        <v>14</v>
      </c>
      <c r="X24" s="107" t="s">
        <v>67</v>
      </c>
      <c r="Y24" s="102" t="s">
        <v>67</v>
      </c>
      <c r="Z24" s="107">
        <v>14</v>
      </c>
      <c r="AA24" s="103">
        <v>56</v>
      </c>
      <c r="AB24" s="108">
        <v>2</v>
      </c>
      <c r="AC24" s="108">
        <v>297</v>
      </c>
      <c r="AD24" s="112" t="s">
        <v>67</v>
      </c>
      <c r="AE24" s="110">
        <f t="shared" si="3"/>
        <v>297</v>
      </c>
    </row>
    <row r="25" spans="2:31" ht="12" customHeight="1">
      <c r="B25" s="90"/>
      <c r="C25" s="91" t="s">
        <v>125</v>
      </c>
      <c r="D25" s="100">
        <f>SUM(T25,Z25,AA25,AB25,AE25)</f>
        <v>101</v>
      </c>
      <c r="E25" s="88" t="s">
        <v>67</v>
      </c>
      <c r="F25" s="101">
        <v>1</v>
      </c>
      <c r="G25" s="101">
        <v>1</v>
      </c>
      <c r="H25" s="101">
        <v>1</v>
      </c>
      <c r="I25" s="101">
        <v>1</v>
      </c>
      <c r="J25" s="88" t="s">
        <v>67</v>
      </c>
      <c r="K25" s="102" t="s">
        <v>67</v>
      </c>
      <c r="L25" s="102" t="s">
        <v>67</v>
      </c>
      <c r="M25" s="101">
        <v>1</v>
      </c>
      <c r="N25" s="88" t="s">
        <v>67</v>
      </c>
      <c r="O25" s="101">
        <v>1</v>
      </c>
      <c r="P25" s="107" t="s">
        <v>67</v>
      </c>
      <c r="Q25" s="88" t="s">
        <v>67</v>
      </c>
      <c r="R25" s="102" t="s">
        <v>67</v>
      </c>
      <c r="S25" s="101" t="s">
        <v>67</v>
      </c>
      <c r="T25" s="103">
        <f t="shared" si="2"/>
        <v>6</v>
      </c>
      <c r="U25" s="102" t="s">
        <v>67</v>
      </c>
      <c r="V25" s="107" t="s">
        <v>67</v>
      </c>
      <c r="W25" s="103">
        <v>4</v>
      </c>
      <c r="X25" s="107" t="s">
        <v>67</v>
      </c>
      <c r="Y25" s="102" t="s">
        <v>67</v>
      </c>
      <c r="Z25" s="107">
        <v>4</v>
      </c>
      <c r="AA25" s="103">
        <v>6</v>
      </c>
      <c r="AB25" s="111" t="s">
        <v>67</v>
      </c>
      <c r="AC25" s="108">
        <v>85</v>
      </c>
      <c r="AD25" s="111" t="s">
        <v>67</v>
      </c>
      <c r="AE25" s="110">
        <f t="shared" si="3"/>
        <v>85</v>
      </c>
    </row>
    <row r="26" spans="2:31" ht="12" customHeight="1">
      <c r="B26" s="90"/>
      <c r="C26" s="91" t="s">
        <v>126</v>
      </c>
      <c r="D26" s="100">
        <f>SUM(T26,Z26,AA26,AB26,AE26)</f>
        <v>2281</v>
      </c>
      <c r="E26" s="101">
        <v>12</v>
      </c>
      <c r="F26" s="101">
        <v>22</v>
      </c>
      <c r="G26" s="101">
        <v>74</v>
      </c>
      <c r="H26" s="101">
        <v>1</v>
      </c>
      <c r="I26" s="88" t="s">
        <v>67</v>
      </c>
      <c r="J26" s="88" t="s">
        <v>67</v>
      </c>
      <c r="K26" s="102" t="s">
        <v>67</v>
      </c>
      <c r="L26" s="102" t="s">
        <v>67</v>
      </c>
      <c r="M26" s="101">
        <v>30</v>
      </c>
      <c r="N26" s="88" t="s">
        <v>67</v>
      </c>
      <c r="O26" s="101">
        <v>16</v>
      </c>
      <c r="P26" s="107" t="s">
        <v>67</v>
      </c>
      <c r="Q26" s="101">
        <v>3</v>
      </c>
      <c r="R26" s="102" t="s">
        <v>67</v>
      </c>
      <c r="S26" s="101">
        <v>19</v>
      </c>
      <c r="T26" s="103">
        <f t="shared" si="2"/>
        <v>177</v>
      </c>
      <c r="U26" s="102" t="s">
        <v>67</v>
      </c>
      <c r="V26" s="107" t="s">
        <v>67</v>
      </c>
      <c r="W26" s="103">
        <v>18</v>
      </c>
      <c r="X26" s="107" t="s">
        <v>67</v>
      </c>
      <c r="Y26" s="102" t="s">
        <v>67</v>
      </c>
      <c r="Z26" s="107">
        <v>18</v>
      </c>
      <c r="AA26" s="103">
        <v>317</v>
      </c>
      <c r="AB26" s="108">
        <v>4</v>
      </c>
      <c r="AC26" s="109">
        <v>1762</v>
      </c>
      <c r="AD26" s="108">
        <v>3</v>
      </c>
      <c r="AE26" s="110">
        <f t="shared" si="3"/>
        <v>1765</v>
      </c>
    </row>
    <row r="27" spans="2:31" ht="12" customHeight="1">
      <c r="B27" s="90"/>
      <c r="C27" s="91" t="s">
        <v>127</v>
      </c>
      <c r="D27" s="100">
        <f aca="true" t="shared" si="4" ref="D27:D36">SUM(T27,Z27,AA27,AB27,AE27)</f>
        <v>189</v>
      </c>
      <c r="E27" s="88" t="s">
        <v>67</v>
      </c>
      <c r="F27" s="101">
        <v>2</v>
      </c>
      <c r="G27" s="101">
        <v>1</v>
      </c>
      <c r="H27" s="49" t="s">
        <v>67</v>
      </c>
      <c r="I27" s="88" t="s">
        <v>67</v>
      </c>
      <c r="J27" s="88" t="s">
        <v>67</v>
      </c>
      <c r="K27" s="102" t="s">
        <v>67</v>
      </c>
      <c r="L27" s="102" t="s">
        <v>67</v>
      </c>
      <c r="M27" s="101">
        <v>1</v>
      </c>
      <c r="N27" s="88" t="s">
        <v>67</v>
      </c>
      <c r="O27" s="101" t="s">
        <v>67</v>
      </c>
      <c r="P27" s="107" t="s">
        <v>67</v>
      </c>
      <c r="Q27" s="101">
        <v>1</v>
      </c>
      <c r="R27" s="102" t="s">
        <v>67</v>
      </c>
      <c r="S27" s="101">
        <v>1</v>
      </c>
      <c r="T27" s="103">
        <f t="shared" si="2"/>
        <v>6</v>
      </c>
      <c r="U27" s="102" t="s">
        <v>67</v>
      </c>
      <c r="V27" s="107" t="s">
        <v>67</v>
      </c>
      <c r="W27" s="103">
        <v>6</v>
      </c>
      <c r="X27" s="107" t="s">
        <v>67</v>
      </c>
      <c r="Y27" s="102" t="s">
        <v>67</v>
      </c>
      <c r="Z27" s="107">
        <v>6</v>
      </c>
      <c r="AA27" s="103">
        <v>26</v>
      </c>
      <c r="AB27" s="111" t="s">
        <v>67</v>
      </c>
      <c r="AC27" s="108">
        <v>151</v>
      </c>
      <c r="AD27" s="112" t="s">
        <v>67</v>
      </c>
      <c r="AE27" s="110">
        <f t="shared" si="3"/>
        <v>151</v>
      </c>
    </row>
    <row r="28" spans="2:31" ht="12" customHeight="1">
      <c r="B28" s="90"/>
      <c r="C28" s="91" t="s">
        <v>258</v>
      </c>
      <c r="D28" s="100">
        <f t="shared" si="4"/>
        <v>1797</v>
      </c>
      <c r="E28" s="101">
        <v>16</v>
      </c>
      <c r="F28" s="101">
        <v>24</v>
      </c>
      <c r="G28" s="101">
        <v>84</v>
      </c>
      <c r="H28" s="101">
        <v>3</v>
      </c>
      <c r="I28" s="88" t="s">
        <v>67</v>
      </c>
      <c r="J28" s="88" t="s">
        <v>67</v>
      </c>
      <c r="K28" s="102" t="s">
        <v>67</v>
      </c>
      <c r="L28" s="102" t="s">
        <v>67</v>
      </c>
      <c r="M28" s="101">
        <v>26</v>
      </c>
      <c r="N28" s="88" t="s">
        <v>67</v>
      </c>
      <c r="O28" s="101">
        <v>17</v>
      </c>
      <c r="P28" s="107" t="s">
        <v>67</v>
      </c>
      <c r="Q28" s="101">
        <v>2</v>
      </c>
      <c r="R28" s="102" t="s">
        <v>67</v>
      </c>
      <c r="S28" s="101">
        <v>16</v>
      </c>
      <c r="T28" s="103">
        <f t="shared" si="2"/>
        <v>188</v>
      </c>
      <c r="U28" s="102" t="s">
        <v>67</v>
      </c>
      <c r="V28" s="107" t="s">
        <v>67</v>
      </c>
      <c r="W28" s="103">
        <v>14</v>
      </c>
      <c r="X28" s="103">
        <v>1</v>
      </c>
      <c r="Y28" s="102" t="s">
        <v>67</v>
      </c>
      <c r="Z28" s="107">
        <v>15</v>
      </c>
      <c r="AA28" s="103">
        <v>133</v>
      </c>
      <c r="AB28" s="108">
        <v>4</v>
      </c>
      <c r="AC28" s="109">
        <v>1457</v>
      </c>
      <c r="AD28" s="111" t="s">
        <v>67</v>
      </c>
      <c r="AE28" s="110">
        <f t="shared" si="3"/>
        <v>1457</v>
      </c>
    </row>
    <row r="29" spans="2:31" ht="12" customHeight="1">
      <c r="B29" s="90"/>
      <c r="C29" s="91" t="s">
        <v>259</v>
      </c>
      <c r="D29" s="100">
        <f t="shared" si="4"/>
        <v>720</v>
      </c>
      <c r="E29" s="101">
        <v>4</v>
      </c>
      <c r="F29" s="101">
        <v>4</v>
      </c>
      <c r="G29" s="101">
        <v>1</v>
      </c>
      <c r="H29" s="101">
        <v>1</v>
      </c>
      <c r="I29" s="88" t="s">
        <v>67</v>
      </c>
      <c r="J29" s="88" t="s">
        <v>67</v>
      </c>
      <c r="K29" s="102" t="s">
        <v>67</v>
      </c>
      <c r="L29" s="102" t="s">
        <v>67</v>
      </c>
      <c r="M29" s="101">
        <v>10</v>
      </c>
      <c r="N29" s="88" t="s">
        <v>67</v>
      </c>
      <c r="O29" s="101">
        <v>1</v>
      </c>
      <c r="P29" s="107" t="s">
        <v>67</v>
      </c>
      <c r="Q29" s="101">
        <v>2</v>
      </c>
      <c r="R29" s="102" t="s">
        <v>67</v>
      </c>
      <c r="S29" s="101">
        <v>4</v>
      </c>
      <c r="T29" s="103">
        <f t="shared" si="2"/>
        <v>27</v>
      </c>
      <c r="U29" s="102" t="s">
        <v>67</v>
      </c>
      <c r="V29" s="107" t="s">
        <v>67</v>
      </c>
      <c r="W29" s="103">
        <v>5</v>
      </c>
      <c r="X29" s="111" t="s">
        <v>67</v>
      </c>
      <c r="Y29" s="102" t="s">
        <v>67</v>
      </c>
      <c r="Z29" s="107">
        <v>5</v>
      </c>
      <c r="AA29" s="103">
        <v>68</v>
      </c>
      <c r="AB29" s="112" t="s">
        <v>67</v>
      </c>
      <c r="AC29" s="108">
        <v>620</v>
      </c>
      <c r="AD29" s="111" t="s">
        <v>67</v>
      </c>
      <c r="AE29" s="110">
        <f t="shared" si="3"/>
        <v>620</v>
      </c>
    </row>
    <row r="30" spans="2:31" ht="12" customHeight="1">
      <c r="B30" s="90"/>
      <c r="C30" s="91" t="s">
        <v>260</v>
      </c>
      <c r="D30" s="100">
        <f t="shared" si="4"/>
        <v>1229</v>
      </c>
      <c r="E30" s="101">
        <v>12</v>
      </c>
      <c r="F30" s="101">
        <v>15</v>
      </c>
      <c r="G30" s="101">
        <v>18</v>
      </c>
      <c r="H30" s="88" t="s">
        <v>67</v>
      </c>
      <c r="I30" s="88" t="s">
        <v>67</v>
      </c>
      <c r="J30" s="88" t="s">
        <v>67</v>
      </c>
      <c r="K30" s="102" t="s">
        <v>67</v>
      </c>
      <c r="L30" s="102" t="s">
        <v>67</v>
      </c>
      <c r="M30" s="101">
        <v>14</v>
      </c>
      <c r="N30" s="88" t="s">
        <v>67</v>
      </c>
      <c r="O30" s="101">
        <v>9</v>
      </c>
      <c r="P30" s="107" t="s">
        <v>67</v>
      </c>
      <c r="Q30" s="101">
        <v>1</v>
      </c>
      <c r="R30" s="102" t="s">
        <v>67</v>
      </c>
      <c r="S30" s="101">
        <v>6</v>
      </c>
      <c r="T30" s="103">
        <f t="shared" si="2"/>
        <v>75</v>
      </c>
      <c r="U30" s="102" t="s">
        <v>67</v>
      </c>
      <c r="V30" s="107" t="s">
        <v>67</v>
      </c>
      <c r="W30" s="103">
        <v>2</v>
      </c>
      <c r="X30" s="111" t="s">
        <v>67</v>
      </c>
      <c r="Y30" s="102" t="s">
        <v>67</v>
      </c>
      <c r="Z30" s="107">
        <v>2</v>
      </c>
      <c r="AA30" s="103">
        <v>228</v>
      </c>
      <c r="AB30" s="113">
        <v>4</v>
      </c>
      <c r="AC30" s="113">
        <v>916</v>
      </c>
      <c r="AD30" s="113">
        <v>4</v>
      </c>
      <c r="AE30" s="110">
        <f t="shared" si="3"/>
        <v>920</v>
      </c>
    </row>
    <row r="31" spans="2:31" ht="12" customHeight="1">
      <c r="B31" s="90"/>
      <c r="C31" s="91" t="s">
        <v>261</v>
      </c>
      <c r="D31" s="100">
        <f t="shared" si="4"/>
        <v>1712</v>
      </c>
      <c r="E31" s="101">
        <v>14</v>
      </c>
      <c r="F31" s="101">
        <v>24</v>
      </c>
      <c r="G31" s="101">
        <v>18</v>
      </c>
      <c r="H31" s="101">
        <v>2</v>
      </c>
      <c r="I31" s="101">
        <v>1</v>
      </c>
      <c r="J31" s="88" t="s">
        <v>67</v>
      </c>
      <c r="K31" s="102" t="s">
        <v>67</v>
      </c>
      <c r="L31" s="102" t="s">
        <v>67</v>
      </c>
      <c r="M31" s="101">
        <v>14</v>
      </c>
      <c r="N31" s="88" t="s">
        <v>67</v>
      </c>
      <c r="O31" s="101">
        <v>15</v>
      </c>
      <c r="P31" s="107" t="s">
        <v>67</v>
      </c>
      <c r="Q31" s="101">
        <v>2</v>
      </c>
      <c r="R31" s="102" t="s">
        <v>67</v>
      </c>
      <c r="S31" s="101">
        <v>6</v>
      </c>
      <c r="T31" s="103">
        <f t="shared" si="2"/>
        <v>96</v>
      </c>
      <c r="U31" s="102" t="s">
        <v>67</v>
      </c>
      <c r="V31" s="107" t="s">
        <v>67</v>
      </c>
      <c r="W31" s="103">
        <v>3</v>
      </c>
      <c r="X31" s="111" t="s">
        <v>67</v>
      </c>
      <c r="Y31" s="102" t="s">
        <v>67</v>
      </c>
      <c r="Z31" s="107">
        <v>3</v>
      </c>
      <c r="AA31" s="103">
        <v>560</v>
      </c>
      <c r="AB31" s="113">
        <v>3</v>
      </c>
      <c r="AC31" s="114">
        <v>1049</v>
      </c>
      <c r="AD31" s="113">
        <v>1</v>
      </c>
      <c r="AE31" s="110">
        <f t="shared" si="3"/>
        <v>1050</v>
      </c>
    </row>
    <row r="32" spans="2:256" ht="12" customHeight="1">
      <c r="B32" s="90"/>
      <c r="C32" s="91" t="s">
        <v>132</v>
      </c>
      <c r="D32" s="100">
        <f>SUM(T32,AA32,AE32)</f>
        <v>440</v>
      </c>
      <c r="E32" s="101">
        <v>3</v>
      </c>
      <c r="F32" s="101">
        <v>2</v>
      </c>
      <c r="G32" s="49" t="s">
        <v>67</v>
      </c>
      <c r="H32" s="101">
        <v>1</v>
      </c>
      <c r="I32" s="101">
        <v>1</v>
      </c>
      <c r="J32" s="88" t="s">
        <v>67</v>
      </c>
      <c r="K32" s="102" t="s">
        <v>67</v>
      </c>
      <c r="L32" s="102" t="s">
        <v>67</v>
      </c>
      <c r="M32" s="101">
        <v>5</v>
      </c>
      <c r="N32" s="88" t="s">
        <v>67</v>
      </c>
      <c r="O32" s="101">
        <v>3</v>
      </c>
      <c r="P32" s="107" t="s">
        <v>67</v>
      </c>
      <c r="Q32" s="101">
        <v>1</v>
      </c>
      <c r="R32" s="102" t="s">
        <v>67</v>
      </c>
      <c r="S32" s="101">
        <v>2</v>
      </c>
      <c r="T32" s="103">
        <f t="shared" si="2"/>
        <v>18</v>
      </c>
      <c r="U32" s="102" t="s">
        <v>67</v>
      </c>
      <c r="V32" s="107" t="s">
        <v>67</v>
      </c>
      <c r="W32" s="107" t="s">
        <v>67</v>
      </c>
      <c r="X32" s="111" t="s">
        <v>67</v>
      </c>
      <c r="Y32" s="102" t="s">
        <v>67</v>
      </c>
      <c r="Z32" s="107" t="s">
        <v>67</v>
      </c>
      <c r="AA32" s="103">
        <v>35</v>
      </c>
      <c r="AB32" s="111" t="s">
        <v>67</v>
      </c>
      <c r="AC32" s="113">
        <v>387</v>
      </c>
      <c r="AD32" s="111" t="s">
        <v>67</v>
      </c>
      <c r="AE32" s="110">
        <f t="shared" si="3"/>
        <v>387</v>
      </c>
      <c r="IV32" s="1">
        <f>SUM(AC32:IU32)</f>
        <v>774</v>
      </c>
    </row>
    <row r="33" spans="2:31" ht="12" customHeight="1">
      <c r="B33" s="90"/>
      <c r="C33" s="91" t="s">
        <v>262</v>
      </c>
      <c r="D33" s="100">
        <f t="shared" si="4"/>
        <v>1046</v>
      </c>
      <c r="E33" s="101">
        <v>7</v>
      </c>
      <c r="F33" s="101">
        <v>51</v>
      </c>
      <c r="G33" s="101">
        <v>39</v>
      </c>
      <c r="H33" s="88" t="s">
        <v>67</v>
      </c>
      <c r="I33" s="88">
        <v>1</v>
      </c>
      <c r="J33" s="88" t="s">
        <v>67</v>
      </c>
      <c r="K33" s="102" t="s">
        <v>67</v>
      </c>
      <c r="L33" s="102" t="s">
        <v>67</v>
      </c>
      <c r="M33" s="101">
        <v>12</v>
      </c>
      <c r="N33" s="88" t="s">
        <v>67</v>
      </c>
      <c r="O33" s="101">
        <v>2</v>
      </c>
      <c r="P33" s="107">
        <v>10</v>
      </c>
      <c r="Q33" s="101">
        <v>2</v>
      </c>
      <c r="R33" s="102" t="s">
        <v>67</v>
      </c>
      <c r="S33" s="101">
        <v>9</v>
      </c>
      <c r="T33" s="103">
        <f t="shared" si="2"/>
        <v>133</v>
      </c>
      <c r="U33" s="102" t="s">
        <v>67</v>
      </c>
      <c r="V33" s="103">
        <v>1</v>
      </c>
      <c r="W33" s="103">
        <v>23</v>
      </c>
      <c r="X33" s="111" t="s">
        <v>67</v>
      </c>
      <c r="Y33" s="102" t="s">
        <v>67</v>
      </c>
      <c r="Z33" s="107">
        <v>24</v>
      </c>
      <c r="AA33" s="103">
        <v>129</v>
      </c>
      <c r="AB33" s="113">
        <v>1</v>
      </c>
      <c r="AC33" s="113">
        <v>759</v>
      </c>
      <c r="AD33" s="111" t="s">
        <v>67</v>
      </c>
      <c r="AE33" s="110">
        <f t="shared" si="3"/>
        <v>759</v>
      </c>
    </row>
    <row r="34" spans="2:31" ht="12" customHeight="1">
      <c r="B34" s="90"/>
      <c r="C34" s="91" t="s">
        <v>263</v>
      </c>
      <c r="D34" s="100">
        <f t="shared" si="4"/>
        <v>1031</v>
      </c>
      <c r="E34" s="101">
        <v>5</v>
      </c>
      <c r="F34" s="101">
        <v>111</v>
      </c>
      <c r="G34" s="101">
        <v>43</v>
      </c>
      <c r="H34" s="88" t="s">
        <v>67</v>
      </c>
      <c r="I34" s="88" t="s">
        <v>67</v>
      </c>
      <c r="J34" s="88" t="s">
        <v>67</v>
      </c>
      <c r="K34" s="102" t="s">
        <v>67</v>
      </c>
      <c r="L34" s="102" t="s">
        <v>67</v>
      </c>
      <c r="M34" s="101">
        <v>16</v>
      </c>
      <c r="N34" s="88" t="s">
        <v>67</v>
      </c>
      <c r="O34" s="101">
        <v>7</v>
      </c>
      <c r="P34" s="103">
        <v>7</v>
      </c>
      <c r="Q34" s="88" t="s">
        <v>67</v>
      </c>
      <c r="R34" s="102" t="s">
        <v>67</v>
      </c>
      <c r="S34" s="101">
        <v>1</v>
      </c>
      <c r="T34" s="103">
        <f t="shared" si="2"/>
        <v>190</v>
      </c>
      <c r="U34" s="102" t="s">
        <v>67</v>
      </c>
      <c r="V34" s="111" t="s">
        <v>67</v>
      </c>
      <c r="W34" s="103">
        <v>4</v>
      </c>
      <c r="X34" s="111" t="s">
        <v>67</v>
      </c>
      <c r="Y34" s="102" t="s">
        <v>67</v>
      </c>
      <c r="Z34" s="107">
        <v>4</v>
      </c>
      <c r="AA34" s="103">
        <v>256</v>
      </c>
      <c r="AB34" s="113">
        <v>2</v>
      </c>
      <c r="AC34" s="113">
        <v>579</v>
      </c>
      <c r="AD34" s="111" t="s">
        <v>67</v>
      </c>
      <c r="AE34" s="110">
        <f t="shared" si="3"/>
        <v>579</v>
      </c>
    </row>
    <row r="35" spans="2:31" ht="12" customHeight="1">
      <c r="B35" s="90"/>
      <c r="C35" s="91" t="s">
        <v>264</v>
      </c>
      <c r="D35" s="100">
        <f>SUM(T35,AA35,AB35,AE35)</f>
        <v>353</v>
      </c>
      <c r="E35" s="88" t="s">
        <v>67</v>
      </c>
      <c r="F35" s="101">
        <v>40</v>
      </c>
      <c r="G35" s="101">
        <v>7</v>
      </c>
      <c r="H35" s="101">
        <v>1</v>
      </c>
      <c r="I35" s="88" t="s">
        <v>67</v>
      </c>
      <c r="J35" s="88" t="s">
        <v>67</v>
      </c>
      <c r="K35" s="102" t="s">
        <v>67</v>
      </c>
      <c r="L35" s="102" t="s">
        <v>67</v>
      </c>
      <c r="M35" s="101">
        <v>4</v>
      </c>
      <c r="N35" s="88">
        <v>1</v>
      </c>
      <c r="O35" s="101">
        <v>2</v>
      </c>
      <c r="P35" s="103" t="s">
        <v>67</v>
      </c>
      <c r="Q35" s="88" t="s">
        <v>67</v>
      </c>
      <c r="R35" s="102" t="s">
        <v>67</v>
      </c>
      <c r="S35" s="101">
        <v>1</v>
      </c>
      <c r="T35" s="103">
        <f t="shared" si="2"/>
        <v>56</v>
      </c>
      <c r="U35" s="102" t="s">
        <v>67</v>
      </c>
      <c r="V35" s="107" t="s">
        <v>67</v>
      </c>
      <c r="W35" s="111" t="s">
        <v>67</v>
      </c>
      <c r="X35" s="111" t="s">
        <v>67</v>
      </c>
      <c r="Y35" s="102" t="s">
        <v>67</v>
      </c>
      <c r="Z35" s="107" t="s">
        <v>67</v>
      </c>
      <c r="AA35" s="103">
        <v>30</v>
      </c>
      <c r="AB35" s="113">
        <v>1</v>
      </c>
      <c r="AC35" s="113">
        <v>265</v>
      </c>
      <c r="AD35" s="113">
        <v>1</v>
      </c>
      <c r="AE35" s="110">
        <f t="shared" si="3"/>
        <v>266</v>
      </c>
    </row>
    <row r="36" spans="2:31" ht="12" customHeight="1">
      <c r="B36" s="90"/>
      <c r="C36" s="91" t="s">
        <v>136</v>
      </c>
      <c r="D36" s="100">
        <f t="shared" si="4"/>
        <v>363</v>
      </c>
      <c r="E36" s="101">
        <v>1</v>
      </c>
      <c r="F36" s="101">
        <v>78</v>
      </c>
      <c r="G36" s="101">
        <v>4</v>
      </c>
      <c r="H36" s="88" t="s">
        <v>67</v>
      </c>
      <c r="I36" s="88" t="s">
        <v>67</v>
      </c>
      <c r="J36" s="88" t="s">
        <v>67</v>
      </c>
      <c r="K36" s="102" t="s">
        <v>67</v>
      </c>
      <c r="L36" s="102" t="s">
        <v>67</v>
      </c>
      <c r="M36" s="101">
        <v>7</v>
      </c>
      <c r="N36" s="88" t="s">
        <v>67</v>
      </c>
      <c r="O36" s="101">
        <v>3</v>
      </c>
      <c r="P36" s="107" t="s">
        <v>67</v>
      </c>
      <c r="Q36" s="88" t="s">
        <v>67</v>
      </c>
      <c r="R36" s="102" t="s">
        <v>67</v>
      </c>
      <c r="S36" s="101">
        <v>2</v>
      </c>
      <c r="T36" s="103">
        <f t="shared" si="2"/>
        <v>95</v>
      </c>
      <c r="U36" s="102" t="s">
        <v>67</v>
      </c>
      <c r="V36" s="103">
        <v>1</v>
      </c>
      <c r="W36" s="107" t="s">
        <v>67</v>
      </c>
      <c r="X36" s="111" t="s">
        <v>67</v>
      </c>
      <c r="Y36" s="102" t="s">
        <v>67</v>
      </c>
      <c r="Z36" s="107">
        <v>1</v>
      </c>
      <c r="AA36" s="103">
        <v>71</v>
      </c>
      <c r="AB36" s="111" t="s">
        <v>67</v>
      </c>
      <c r="AC36" s="113">
        <v>196</v>
      </c>
      <c r="AD36" s="111" t="s">
        <v>67</v>
      </c>
      <c r="AE36" s="110">
        <f t="shared" si="3"/>
        <v>196</v>
      </c>
    </row>
    <row r="37" spans="2:31" ht="12" customHeight="1">
      <c r="B37" s="6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8"/>
      <c r="Q37" s="97"/>
      <c r="R37" s="97"/>
      <c r="S37" s="97"/>
      <c r="T37" s="98"/>
      <c r="U37" s="97"/>
      <c r="V37" s="97"/>
      <c r="W37" s="97"/>
      <c r="X37" s="97"/>
      <c r="Y37" s="97"/>
      <c r="Z37" s="97"/>
      <c r="AA37" s="97"/>
      <c r="AB37" s="115"/>
      <c r="AC37" s="115"/>
      <c r="AD37" s="115"/>
      <c r="AE37" s="115"/>
    </row>
    <row r="38" spans="2:28" ht="12" customHeight="1">
      <c r="B38" s="116" t="s">
        <v>265</v>
      </c>
      <c r="C38" s="117"/>
      <c r="D38" s="117"/>
      <c r="E38" s="117"/>
      <c r="AB38" s="6"/>
    </row>
    <row r="39" spans="2:31" ht="12" customHeight="1">
      <c r="B39" s="6"/>
      <c r="C39" s="118"/>
      <c r="D39" s="119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8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</row>
    <row r="40" spans="2:31" ht="12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M40" s="6"/>
      <c r="N40" s="6"/>
      <c r="O40" s="6"/>
      <c r="P40" s="120"/>
      <c r="Q40" s="6"/>
      <c r="R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7" ht="12" customHeight="1">
      <c r="V47" s="96"/>
    </row>
  </sheetData>
  <sheetProtection/>
  <mergeCells count="37">
    <mergeCell ref="B3:C14"/>
    <mergeCell ref="D3:D14"/>
    <mergeCell ref="E3:T3"/>
    <mergeCell ref="U3:Z3"/>
    <mergeCell ref="AA3:AA14"/>
    <mergeCell ref="AB3:AB14"/>
    <mergeCell ref="E5:E14"/>
    <mergeCell ref="G5:G14"/>
    <mergeCell ref="H5:H14"/>
    <mergeCell ref="I5:I14"/>
    <mergeCell ref="AC3:AE3"/>
    <mergeCell ref="F4:G4"/>
    <mergeCell ref="I4:J4"/>
    <mergeCell ref="M4:R4"/>
    <mergeCell ref="T4:T14"/>
    <mergeCell ref="Z4:Z14"/>
    <mergeCell ref="AC4:AC14"/>
    <mergeCell ref="AD4:AD14"/>
    <mergeCell ref="AE4:AE14"/>
    <mergeCell ref="F5:F14"/>
    <mergeCell ref="V5:V14"/>
    <mergeCell ref="J5:J14"/>
    <mergeCell ref="K5:K14"/>
    <mergeCell ref="L5:L14"/>
    <mergeCell ref="M5:M14"/>
    <mergeCell ref="N5:N14"/>
    <mergeCell ref="O5:O14"/>
    <mergeCell ref="W5:W14"/>
    <mergeCell ref="X5:X14"/>
    <mergeCell ref="Y5:Y14"/>
    <mergeCell ref="B15:C15"/>
    <mergeCell ref="B16:C16"/>
    <mergeCell ref="P5:P14"/>
    <mergeCell ref="Q5:Q14"/>
    <mergeCell ref="R5:R14"/>
    <mergeCell ref="S5:S14"/>
    <mergeCell ref="U5:U14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landscape" paperSize="9" scale="65" r:id="rId1"/>
  <headerFooter alignWithMargins="0">
    <oddHeader>&amp;L&amp;F</oddHeader>
  </headerFooter>
  <colBreaks count="1" manualBreakCount="1">
    <brk id="1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="115" zoomScaleNormal="115" zoomScaleSheetLayoutView="115" zoomScalePageLayoutView="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625" style="1" customWidth="1"/>
    <col min="3" max="3" width="17.125" style="1" customWidth="1"/>
    <col min="4" max="11" width="9.75390625" style="1" customWidth="1"/>
    <col min="12" max="16384" width="9.00390625" style="1" customWidth="1"/>
  </cols>
  <sheetData>
    <row r="1" ht="14.25" customHeight="1">
      <c r="B1" s="10" t="s">
        <v>266</v>
      </c>
    </row>
    <row r="3" spans="1:11" ht="12" customHeight="1">
      <c r="A3" s="1" t="s">
        <v>267</v>
      </c>
      <c r="B3" s="156" t="s">
        <v>268</v>
      </c>
      <c r="C3" s="157"/>
      <c r="D3" s="278" t="s">
        <v>33</v>
      </c>
      <c r="E3" s="303" t="s">
        <v>204</v>
      </c>
      <c r="F3" s="167" t="s">
        <v>205</v>
      </c>
      <c r="G3" s="283"/>
      <c r="H3" s="283"/>
      <c r="I3" s="284"/>
      <c r="J3" s="278" t="s">
        <v>206</v>
      </c>
      <c r="K3" s="278" t="s">
        <v>207</v>
      </c>
    </row>
    <row r="4" spans="2:11" ht="12" customHeight="1">
      <c r="B4" s="158"/>
      <c r="C4" s="159"/>
      <c r="D4" s="279"/>
      <c r="E4" s="304"/>
      <c r="F4" s="87" t="s">
        <v>208</v>
      </c>
      <c r="G4" s="87" t="s">
        <v>209</v>
      </c>
      <c r="H4" s="87" t="s">
        <v>210</v>
      </c>
      <c r="I4" s="121" t="s">
        <v>269</v>
      </c>
      <c r="J4" s="279"/>
      <c r="K4" s="279"/>
    </row>
    <row r="5" spans="2:11" ht="12" customHeight="1">
      <c r="B5" s="3"/>
      <c r="C5" s="4"/>
      <c r="D5" s="2" t="s">
        <v>53</v>
      </c>
      <c r="E5" s="2" t="s">
        <v>53</v>
      </c>
      <c r="F5" s="2" t="s">
        <v>212</v>
      </c>
      <c r="G5" s="2" t="s">
        <v>53</v>
      </c>
      <c r="H5" s="2" t="s">
        <v>53</v>
      </c>
      <c r="I5" s="2" t="s">
        <v>53</v>
      </c>
      <c r="J5" s="2" t="s">
        <v>53</v>
      </c>
      <c r="K5" s="2" t="s">
        <v>53</v>
      </c>
    </row>
    <row r="6" spans="2:11" ht="12" customHeight="1">
      <c r="B6" s="165" t="s">
        <v>24</v>
      </c>
      <c r="C6" s="280"/>
      <c r="D6" s="5">
        <v>176</v>
      </c>
      <c r="E6" s="5" t="s">
        <v>96</v>
      </c>
      <c r="F6" s="122">
        <v>9</v>
      </c>
      <c r="G6" s="122">
        <v>20</v>
      </c>
      <c r="H6" s="122">
        <v>90</v>
      </c>
      <c r="I6" s="122">
        <v>17</v>
      </c>
      <c r="J6" s="122">
        <v>27</v>
      </c>
      <c r="K6" s="122">
        <v>13</v>
      </c>
    </row>
    <row r="7" spans="2:11" s="7" customFormat="1" ht="12" customHeight="1">
      <c r="B7" s="163" t="s">
        <v>26</v>
      </c>
      <c r="C7" s="175"/>
      <c r="D7" s="27">
        <f>SUM(E7:K7)</f>
        <v>214</v>
      </c>
      <c r="E7" s="5" t="s">
        <v>270</v>
      </c>
      <c r="F7" s="27">
        <f aca="true" t="shared" si="0" ref="F7:K7">SUM(F8:F10)</f>
        <v>19</v>
      </c>
      <c r="G7" s="27">
        <f t="shared" si="0"/>
        <v>82</v>
      </c>
      <c r="H7" s="27">
        <f t="shared" si="0"/>
        <v>55</v>
      </c>
      <c r="I7" s="27">
        <f t="shared" si="0"/>
        <v>7</v>
      </c>
      <c r="J7" s="27">
        <f t="shared" si="0"/>
        <v>32</v>
      </c>
      <c r="K7" s="27">
        <f t="shared" si="0"/>
        <v>19</v>
      </c>
    </row>
    <row r="8" spans="2:11" ht="25.5" customHeight="1">
      <c r="B8" s="123"/>
      <c r="C8" s="124" t="s">
        <v>271</v>
      </c>
      <c r="D8" s="88" t="s">
        <v>270</v>
      </c>
      <c r="E8" s="88" t="s">
        <v>270</v>
      </c>
      <c r="F8" s="88" t="s">
        <v>270</v>
      </c>
      <c r="G8" s="88" t="s">
        <v>270</v>
      </c>
      <c r="H8" s="88" t="s">
        <v>270</v>
      </c>
      <c r="I8" s="88" t="s">
        <v>270</v>
      </c>
      <c r="J8" s="88" t="s">
        <v>270</v>
      </c>
      <c r="K8" s="88" t="s">
        <v>270</v>
      </c>
    </row>
    <row r="9" spans="2:11" ht="12" customHeight="1">
      <c r="B9" s="90"/>
      <c r="C9" s="80" t="s">
        <v>272</v>
      </c>
      <c r="D9" s="88">
        <f>SUM(E9:K9)</f>
        <v>6</v>
      </c>
      <c r="E9" s="5" t="s">
        <v>270</v>
      </c>
      <c r="F9" s="88" t="s">
        <v>270</v>
      </c>
      <c r="G9" s="88" t="s">
        <v>270</v>
      </c>
      <c r="H9" s="88">
        <v>2</v>
      </c>
      <c r="I9" s="88" t="s">
        <v>270</v>
      </c>
      <c r="J9" s="88">
        <v>2</v>
      </c>
      <c r="K9" s="88">
        <v>2</v>
      </c>
    </row>
    <row r="10" spans="2:11" ht="12" customHeight="1">
      <c r="B10" s="90"/>
      <c r="C10" s="125" t="s">
        <v>273</v>
      </c>
      <c r="D10" s="88">
        <f>SUM(E10:K10)</f>
        <v>208</v>
      </c>
      <c r="E10" s="5" t="s">
        <v>270</v>
      </c>
      <c r="F10" s="5">
        <v>19</v>
      </c>
      <c r="G10" s="5">
        <v>82</v>
      </c>
      <c r="H10" s="5">
        <v>53</v>
      </c>
      <c r="I10" s="5">
        <v>7</v>
      </c>
      <c r="J10" s="5">
        <v>30</v>
      </c>
      <c r="K10" s="5">
        <v>17</v>
      </c>
    </row>
    <row r="11" ht="12" customHeight="1">
      <c r="B11" s="6"/>
    </row>
    <row r="12" ht="12" customHeight="1">
      <c r="B12" s="6" t="s">
        <v>216</v>
      </c>
    </row>
    <row r="13" spans="2:10" ht="12" customHeight="1">
      <c r="B13" s="6"/>
      <c r="J13" s="1" t="s">
        <v>274</v>
      </c>
    </row>
    <row r="14" spans="2:11" ht="12" customHeight="1">
      <c r="B14" s="6"/>
      <c r="C14" s="6"/>
      <c r="D14" s="6"/>
      <c r="E14" s="6"/>
      <c r="F14" s="6"/>
      <c r="G14" s="6"/>
      <c r="H14" s="6"/>
      <c r="I14" s="6"/>
      <c r="J14" s="6"/>
      <c r="K14" s="6"/>
    </row>
  </sheetData>
  <sheetProtection/>
  <mergeCells count="8">
    <mergeCell ref="J3:J4"/>
    <mergeCell ref="K3:K4"/>
    <mergeCell ref="B6:C6"/>
    <mergeCell ref="B7:C7"/>
    <mergeCell ref="B3:C4"/>
    <mergeCell ref="D3:D4"/>
    <mergeCell ref="E3:E4"/>
    <mergeCell ref="F3:I3"/>
  </mergeCells>
  <printOptions/>
  <pageMargins left="0.7874015748031497" right="0.3937007874015748" top="0.984251968503937" bottom="0.984251968503937" header="0.5118110236220472" footer="0.5118110236220472"/>
  <pageSetup fitToHeight="1" fitToWidth="1" horizontalDpi="360" verticalDpi="360" orientation="portrait" paperSize="9" scale="92" r:id="rId1"/>
  <headerFooter alignWithMargins="0">
    <oddHeader>&amp;L&amp;F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="115" zoomScaleNormal="115" zoomScaleSheetLayoutView="115" zoomScalePageLayoutView="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00390625" style="1" customWidth="1"/>
    <col min="3" max="3" width="12.00390625" style="1" customWidth="1"/>
    <col min="4" max="12" width="7.875" style="1" customWidth="1"/>
    <col min="13" max="16384" width="9.00390625" style="1" customWidth="1"/>
  </cols>
  <sheetData>
    <row r="1" ht="14.25" customHeight="1">
      <c r="B1" s="10" t="s">
        <v>275</v>
      </c>
    </row>
    <row r="3" spans="1:12" ht="12" customHeight="1">
      <c r="A3" s="1" t="s">
        <v>267</v>
      </c>
      <c r="B3" s="306" t="s">
        <v>203</v>
      </c>
      <c r="C3" s="307"/>
      <c r="D3" s="278" t="s">
        <v>33</v>
      </c>
      <c r="E3" s="281" t="s">
        <v>204</v>
      </c>
      <c r="F3" s="167" t="s">
        <v>205</v>
      </c>
      <c r="G3" s="283"/>
      <c r="H3" s="283"/>
      <c r="I3" s="283"/>
      <c r="J3" s="284"/>
      <c r="K3" s="278" t="s">
        <v>206</v>
      </c>
      <c r="L3" s="278" t="s">
        <v>207</v>
      </c>
    </row>
    <row r="4" spans="2:12" ht="12" customHeight="1">
      <c r="B4" s="308"/>
      <c r="C4" s="309"/>
      <c r="D4" s="279"/>
      <c r="E4" s="282"/>
      <c r="F4" s="87" t="s">
        <v>208</v>
      </c>
      <c r="G4" s="87" t="s">
        <v>209</v>
      </c>
      <c r="H4" s="87" t="s">
        <v>210</v>
      </c>
      <c r="I4" s="87" t="s">
        <v>211</v>
      </c>
      <c r="J4" s="87" t="s">
        <v>45</v>
      </c>
      <c r="K4" s="279"/>
      <c r="L4" s="279"/>
    </row>
    <row r="5" spans="2:12" ht="12" customHeight="1">
      <c r="B5" s="3"/>
      <c r="C5" s="4"/>
      <c r="D5" s="2" t="s">
        <v>53</v>
      </c>
      <c r="E5" s="2" t="s">
        <v>53</v>
      </c>
      <c r="F5" s="2" t="s">
        <v>212</v>
      </c>
      <c r="G5" s="2" t="s">
        <v>53</v>
      </c>
      <c r="H5" s="2" t="s">
        <v>53</v>
      </c>
      <c r="I5" s="2" t="s">
        <v>53</v>
      </c>
      <c r="J5" s="2" t="s">
        <v>53</v>
      </c>
      <c r="K5" s="2" t="s">
        <v>53</v>
      </c>
      <c r="L5" s="2" t="s">
        <v>53</v>
      </c>
    </row>
    <row r="6" spans="2:12" ht="12" customHeight="1">
      <c r="B6" s="165" t="s">
        <v>24</v>
      </c>
      <c r="C6" s="280"/>
      <c r="D6" s="5">
        <v>25173</v>
      </c>
      <c r="E6" s="5" t="s">
        <v>96</v>
      </c>
      <c r="F6" s="5">
        <v>81</v>
      </c>
      <c r="G6" s="5">
        <v>4020</v>
      </c>
      <c r="H6" s="5">
        <v>6121</v>
      </c>
      <c r="I6" s="5">
        <v>401</v>
      </c>
      <c r="J6" s="5">
        <v>702</v>
      </c>
      <c r="K6" s="5">
        <v>5510</v>
      </c>
      <c r="L6" s="5">
        <v>8338</v>
      </c>
    </row>
    <row r="7" spans="2:12" s="7" customFormat="1" ht="12" customHeight="1">
      <c r="B7" s="163" t="s">
        <v>26</v>
      </c>
      <c r="C7" s="175"/>
      <c r="D7" s="27">
        <f>SUM(E7:L7)</f>
        <v>23850</v>
      </c>
      <c r="E7" s="27">
        <f>SUM(E8:E9)</f>
        <v>1</v>
      </c>
      <c r="F7" s="27">
        <f aca="true" t="shared" si="0" ref="F7:L7">SUM(F8:F9)</f>
        <v>62</v>
      </c>
      <c r="G7" s="27">
        <f t="shared" si="0"/>
        <v>3888</v>
      </c>
      <c r="H7" s="27">
        <f t="shared" si="0"/>
        <v>6045</v>
      </c>
      <c r="I7" s="27">
        <f t="shared" si="0"/>
        <v>304</v>
      </c>
      <c r="J7" s="27">
        <f t="shared" si="0"/>
        <v>695</v>
      </c>
      <c r="K7" s="27">
        <f t="shared" si="0"/>
        <v>5037</v>
      </c>
      <c r="L7" s="27">
        <f t="shared" si="0"/>
        <v>7818</v>
      </c>
    </row>
    <row r="8" spans="2:12" ht="12" customHeight="1">
      <c r="B8" s="305" t="s">
        <v>276</v>
      </c>
      <c r="C8" s="235"/>
      <c r="D8" s="5">
        <f>SUM(E8:L8)</f>
        <v>5</v>
      </c>
      <c r="E8" s="5" t="s">
        <v>270</v>
      </c>
      <c r="F8" s="5">
        <v>1</v>
      </c>
      <c r="G8" s="5">
        <v>4</v>
      </c>
      <c r="H8" s="126" t="s">
        <v>270</v>
      </c>
      <c r="I8" s="126" t="s">
        <v>270</v>
      </c>
      <c r="J8" s="126" t="s">
        <v>270</v>
      </c>
      <c r="K8" s="126" t="s">
        <v>270</v>
      </c>
      <c r="L8" s="126" t="s">
        <v>270</v>
      </c>
    </row>
    <row r="9" spans="2:12" ht="12" customHeight="1">
      <c r="B9" s="305" t="s">
        <v>277</v>
      </c>
      <c r="C9" s="235"/>
      <c r="D9" s="5">
        <f>SUM(E9:L9)</f>
        <v>23845</v>
      </c>
      <c r="E9" s="5">
        <v>1</v>
      </c>
      <c r="F9" s="5">
        <v>61</v>
      </c>
      <c r="G9" s="5">
        <v>3884</v>
      </c>
      <c r="H9" s="5">
        <v>6045</v>
      </c>
      <c r="I9" s="5">
        <v>304</v>
      </c>
      <c r="J9" s="5">
        <v>695</v>
      </c>
      <c r="K9" s="5">
        <v>5037</v>
      </c>
      <c r="L9" s="5">
        <v>7818</v>
      </c>
    </row>
    <row r="10" ht="12" customHeight="1">
      <c r="B10" s="6"/>
    </row>
    <row r="11" ht="12" customHeight="1">
      <c r="B11" s="6" t="s">
        <v>216</v>
      </c>
    </row>
    <row r="12" ht="12" customHeight="1">
      <c r="B12" s="6"/>
    </row>
    <row r="13" spans="2:12" ht="12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</sheetData>
  <sheetProtection/>
  <mergeCells count="10">
    <mergeCell ref="K3:K4"/>
    <mergeCell ref="L3:L4"/>
    <mergeCell ref="B6:C6"/>
    <mergeCell ref="B7:C7"/>
    <mergeCell ref="B8:C8"/>
    <mergeCell ref="B9:C9"/>
    <mergeCell ref="B3:C4"/>
    <mergeCell ref="D3:D4"/>
    <mergeCell ref="E3:E4"/>
    <mergeCell ref="F3:J3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&amp;L&amp;F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="115" zoomScaleNormal="115" zoomScaleSheetLayoutView="115" zoomScalePageLayoutView="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875" style="1" customWidth="1"/>
    <col min="3" max="3" width="4.125" style="1" customWidth="1"/>
    <col min="4" max="4" width="2.125" style="1" customWidth="1"/>
    <col min="5" max="14" width="8.00390625" style="1" customWidth="1"/>
    <col min="15" max="16" width="9.25390625" style="1" customWidth="1"/>
    <col min="17" max="16384" width="9.00390625" style="1" customWidth="1"/>
  </cols>
  <sheetData>
    <row r="1" ht="14.25" customHeight="1">
      <c r="B1" s="10" t="s">
        <v>278</v>
      </c>
    </row>
    <row r="2" ht="12" customHeight="1">
      <c r="B2" s="10" t="s">
        <v>279</v>
      </c>
    </row>
    <row r="3" spans="1:14" ht="12" customHeight="1">
      <c r="A3" s="1" t="s">
        <v>1</v>
      </c>
      <c r="B3" s="310" t="s">
        <v>280</v>
      </c>
      <c r="C3" s="311"/>
      <c r="D3" s="312"/>
      <c r="E3" s="22" t="s">
        <v>33</v>
      </c>
      <c r="F3" s="127" t="s">
        <v>281</v>
      </c>
      <c r="G3" s="127" t="s">
        <v>282</v>
      </c>
      <c r="H3" s="127" t="s">
        <v>283</v>
      </c>
      <c r="I3" s="127" t="s">
        <v>284</v>
      </c>
      <c r="J3" s="127" t="s">
        <v>285</v>
      </c>
      <c r="K3" s="127" t="s">
        <v>286</v>
      </c>
      <c r="L3" s="127" t="s">
        <v>287</v>
      </c>
      <c r="M3" s="127" t="s">
        <v>288</v>
      </c>
      <c r="N3" s="127" t="s">
        <v>289</v>
      </c>
    </row>
    <row r="4" spans="2:14" ht="12" customHeight="1">
      <c r="B4" s="3"/>
      <c r="C4" s="4"/>
      <c r="D4" s="128"/>
      <c r="E4" s="2" t="s">
        <v>53</v>
      </c>
      <c r="F4" s="2" t="s">
        <v>53</v>
      </c>
      <c r="G4" s="2" t="s">
        <v>53</v>
      </c>
      <c r="H4" s="2" t="s">
        <v>53</v>
      </c>
      <c r="I4" s="2" t="s">
        <v>53</v>
      </c>
      <c r="J4" s="2" t="s">
        <v>53</v>
      </c>
      <c r="K4" s="2" t="s">
        <v>53</v>
      </c>
      <c r="L4" s="2" t="s">
        <v>53</v>
      </c>
      <c r="M4" s="2" t="s">
        <v>53</v>
      </c>
      <c r="N4" s="2" t="s">
        <v>53</v>
      </c>
    </row>
    <row r="5" spans="2:14" ht="12" customHeight="1">
      <c r="B5" s="3" t="s">
        <v>290</v>
      </c>
      <c r="C5" s="129" t="s">
        <v>291</v>
      </c>
      <c r="D5" s="130" t="s">
        <v>280</v>
      </c>
      <c r="E5" s="2">
        <v>1038</v>
      </c>
      <c r="F5" s="2" t="s">
        <v>96</v>
      </c>
      <c r="G5" s="2">
        <v>1</v>
      </c>
      <c r="H5" s="2">
        <v>12</v>
      </c>
      <c r="I5" s="2">
        <v>68</v>
      </c>
      <c r="J5" s="2">
        <v>344</v>
      </c>
      <c r="K5" s="2">
        <v>256</v>
      </c>
      <c r="L5" s="2">
        <v>223</v>
      </c>
      <c r="M5" s="2">
        <v>103</v>
      </c>
      <c r="N5" s="2">
        <v>31</v>
      </c>
    </row>
    <row r="6" spans="2:14" ht="12" customHeight="1">
      <c r="B6" s="3"/>
      <c r="C6" s="129" t="s">
        <v>292</v>
      </c>
      <c r="D6" s="130"/>
      <c r="E6" s="2">
        <v>1006</v>
      </c>
      <c r="F6" s="2" t="s">
        <v>96</v>
      </c>
      <c r="G6" s="2" t="s">
        <v>96</v>
      </c>
      <c r="H6" s="2">
        <v>4</v>
      </c>
      <c r="I6" s="2">
        <v>96</v>
      </c>
      <c r="J6" s="2">
        <v>339</v>
      </c>
      <c r="K6" s="2">
        <v>233</v>
      </c>
      <c r="L6" s="2">
        <v>192</v>
      </c>
      <c r="M6" s="2">
        <v>114</v>
      </c>
      <c r="N6" s="2">
        <v>28</v>
      </c>
    </row>
    <row r="7" spans="2:14" ht="12" customHeight="1">
      <c r="B7" s="3"/>
      <c r="C7" s="129" t="s">
        <v>293</v>
      </c>
      <c r="D7" s="130"/>
      <c r="E7" s="2">
        <v>988</v>
      </c>
      <c r="F7" s="2" t="s">
        <v>96</v>
      </c>
      <c r="G7" s="2" t="s">
        <v>96</v>
      </c>
      <c r="H7" s="2">
        <v>20</v>
      </c>
      <c r="I7" s="2">
        <v>94</v>
      </c>
      <c r="J7" s="2">
        <v>323</v>
      </c>
      <c r="K7" s="2">
        <v>239</v>
      </c>
      <c r="L7" s="2">
        <v>174</v>
      </c>
      <c r="M7" s="2">
        <v>107</v>
      </c>
      <c r="N7" s="2">
        <v>31</v>
      </c>
    </row>
    <row r="8" spans="2:14" ht="12" customHeight="1">
      <c r="B8" s="3"/>
      <c r="C8" s="129" t="s">
        <v>294</v>
      </c>
      <c r="D8" s="130"/>
      <c r="E8" s="2">
        <v>980</v>
      </c>
      <c r="F8" s="2">
        <v>2</v>
      </c>
      <c r="G8" s="2">
        <v>4</v>
      </c>
      <c r="H8" s="2">
        <v>19</v>
      </c>
      <c r="I8" s="2">
        <v>85</v>
      </c>
      <c r="J8" s="2">
        <v>270</v>
      </c>
      <c r="K8" s="2">
        <v>270</v>
      </c>
      <c r="L8" s="2">
        <v>156</v>
      </c>
      <c r="M8" s="2">
        <v>134</v>
      </c>
      <c r="N8" s="2">
        <v>40</v>
      </c>
    </row>
    <row r="9" spans="2:14" s="7" customFormat="1" ht="12" customHeight="1">
      <c r="B9" s="131"/>
      <c r="C9" s="132" t="s">
        <v>295</v>
      </c>
      <c r="D9" s="133"/>
      <c r="E9" s="134">
        <f>SUM(F9:N9)</f>
        <v>895</v>
      </c>
      <c r="F9" s="2" t="s">
        <v>67</v>
      </c>
      <c r="G9" s="2">
        <v>4</v>
      </c>
      <c r="H9" s="135">
        <v>21</v>
      </c>
      <c r="I9" s="135">
        <v>78</v>
      </c>
      <c r="J9" s="135">
        <v>243</v>
      </c>
      <c r="K9" s="135">
        <v>268</v>
      </c>
      <c r="L9" s="135">
        <v>123</v>
      </c>
      <c r="M9" s="135">
        <v>120</v>
      </c>
      <c r="N9" s="135">
        <v>38</v>
      </c>
    </row>
    <row r="10" ht="12" customHeight="1">
      <c r="B10" s="6"/>
    </row>
    <row r="11" ht="12" customHeight="1">
      <c r="B11" s="6" t="s">
        <v>296</v>
      </c>
    </row>
    <row r="12" spans="2:14" ht="12" customHeight="1">
      <c r="B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2:4" ht="12" customHeight="1">
      <c r="B13" s="6"/>
      <c r="C13" s="6"/>
      <c r="D13" s="6"/>
    </row>
  </sheetData>
  <sheetProtection/>
  <mergeCells count="1">
    <mergeCell ref="B3:D3"/>
  </mergeCells>
  <printOptions/>
  <pageMargins left="0.7874015748031497" right="0.3937007874015748" top="0.984251968503937" bottom="0.984251968503937" header="0.5118110236220472" footer="0.5118110236220472"/>
  <pageSetup fitToHeight="1" fitToWidth="1" horizontalDpi="360" verticalDpi="360" orientation="portrait" paperSize="9" scale="98" r:id="rId1"/>
  <headerFooter alignWithMargins="0">
    <oddHeader>&amp;L&amp;F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zoomScale="115" zoomScaleNormal="115" zoomScaleSheetLayoutView="110" zoomScalePageLayoutView="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875" style="1" customWidth="1"/>
    <col min="3" max="3" width="4.125" style="1" customWidth="1"/>
    <col min="4" max="4" width="2.125" style="1" customWidth="1"/>
    <col min="5" max="16" width="8.00390625" style="1" customWidth="1"/>
    <col min="17" max="16384" width="9.00390625" style="1" customWidth="1"/>
  </cols>
  <sheetData>
    <row r="1" ht="14.25" customHeight="1">
      <c r="B1" s="10" t="s">
        <v>278</v>
      </c>
    </row>
    <row r="2" ht="12" customHeight="1">
      <c r="B2" s="10" t="s">
        <v>297</v>
      </c>
    </row>
    <row r="3" spans="1:16" ht="12" customHeight="1">
      <c r="A3" s="1" t="s">
        <v>1</v>
      </c>
      <c r="B3" s="313" t="s">
        <v>280</v>
      </c>
      <c r="C3" s="314"/>
      <c r="D3" s="315"/>
      <c r="E3" s="278" t="s">
        <v>33</v>
      </c>
      <c r="F3" s="278" t="s">
        <v>215</v>
      </c>
      <c r="G3" s="278" t="s">
        <v>78</v>
      </c>
      <c r="H3" s="278" t="s">
        <v>86</v>
      </c>
      <c r="I3" s="278" t="s">
        <v>85</v>
      </c>
      <c r="J3" s="278" t="s">
        <v>77</v>
      </c>
      <c r="K3" s="278" t="s">
        <v>83</v>
      </c>
      <c r="L3" s="278" t="s">
        <v>298</v>
      </c>
      <c r="M3" s="278" t="s">
        <v>299</v>
      </c>
      <c r="N3" s="278" t="s">
        <v>300</v>
      </c>
      <c r="O3" s="278" t="s">
        <v>301</v>
      </c>
      <c r="P3" s="278" t="s">
        <v>45</v>
      </c>
    </row>
    <row r="4" spans="2:16" ht="12" customHeight="1">
      <c r="B4" s="316"/>
      <c r="C4" s="317"/>
      <c r="D4" s="318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</row>
    <row r="5" spans="2:16" ht="12" customHeight="1">
      <c r="B5" s="3"/>
      <c r="C5" s="4"/>
      <c r="D5" s="128"/>
      <c r="E5" s="2" t="s">
        <v>53</v>
      </c>
      <c r="F5" s="2" t="s">
        <v>53</v>
      </c>
      <c r="G5" s="2" t="s">
        <v>53</v>
      </c>
      <c r="H5" s="2" t="s">
        <v>53</v>
      </c>
      <c r="I5" s="2" t="s">
        <v>53</v>
      </c>
      <c r="J5" s="2" t="s">
        <v>53</v>
      </c>
      <c r="K5" s="2" t="s">
        <v>53</v>
      </c>
      <c r="L5" s="2" t="s">
        <v>53</v>
      </c>
      <c r="M5" s="2" t="s">
        <v>53</v>
      </c>
      <c r="N5" s="2" t="s">
        <v>53</v>
      </c>
      <c r="O5" s="2" t="s">
        <v>53</v>
      </c>
      <c r="P5" s="2" t="s">
        <v>53</v>
      </c>
    </row>
    <row r="6" spans="2:16" ht="12" customHeight="1">
      <c r="B6" s="319" t="s">
        <v>302</v>
      </c>
      <c r="C6" s="319"/>
      <c r="D6" s="319"/>
      <c r="E6" s="2">
        <v>1038</v>
      </c>
      <c r="F6" s="2">
        <v>327</v>
      </c>
      <c r="G6" s="2">
        <v>30</v>
      </c>
      <c r="H6" s="2">
        <v>67</v>
      </c>
      <c r="I6" s="2">
        <v>31</v>
      </c>
      <c r="J6" s="2">
        <v>17</v>
      </c>
      <c r="K6" s="2">
        <v>30</v>
      </c>
      <c r="L6" s="2">
        <v>339</v>
      </c>
      <c r="M6" s="2">
        <v>2</v>
      </c>
      <c r="N6" s="2">
        <v>23</v>
      </c>
      <c r="O6" s="2">
        <v>10</v>
      </c>
      <c r="P6" s="2">
        <v>162</v>
      </c>
    </row>
    <row r="7" spans="2:16" ht="12" customHeight="1">
      <c r="B7" s="3"/>
      <c r="C7" s="129" t="s">
        <v>292</v>
      </c>
      <c r="D7" s="130"/>
      <c r="E7" s="2">
        <v>1006</v>
      </c>
      <c r="F7" s="2">
        <v>328</v>
      </c>
      <c r="G7" s="2">
        <v>29</v>
      </c>
      <c r="H7" s="2">
        <v>48</v>
      </c>
      <c r="I7" s="2">
        <v>33</v>
      </c>
      <c r="J7" s="2">
        <v>17</v>
      </c>
      <c r="K7" s="2">
        <v>40</v>
      </c>
      <c r="L7" s="2">
        <v>304</v>
      </c>
      <c r="M7" s="2">
        <v>6</v>
      </c>
      <c r="N7" s="2">
        <v>15</v>
      </c>
      <c r="O7" s="2">
        <v>10</v>
      </c>
      <c r="P7" s="2">
        <v>176</v>
      </c>
    </row>
    <row r="8" spans="2:16" ht="12" customHeight="1">
      <c r="B8" s="3"/>
      <c r="C8" s="129" t="s">
        <v>293</v>
      </c>
      <c r="D8" s="130"/>
      <c r="E8" s="2">
        <v>988</v>
      </c>
      <c r="F8" s="2">
        <v>316</v>
      </c>
      <c r="G8" s="2">
        <v>30</v>
      </c>
      <c r="H8" s="2">
        <v>60</v>
      </c>
      <c r="I8" s="2">
        <v>24</v>
      </c>
      <c r="J8" s="2">
        <v>17</v>
      </c>
      <c r="K8" s="2">
        <v>42</v>
      </c>
      <c r="L8" s="2">
        <v>262</v>
      </c>
      <c r="M8" s="2">
        <v>2</v>
      </c>
      <c r="N8" s="2">
        <v>24</v>
      </c>
      <c r="O8" s="2">
        <v>5</v>
      </c>
      <c r="P8" s="2">
        <v>206</v>
      </c>
    </row>
    <row r="9" spans="2:16" ht="12" customHeight="1">
      <c r="B9" s="3"/>
      <c r="C9" s="129" t="s">
        <v>294</v>
      </c>
      <c r="D9" s="130"/>
      <c r="E9" s="2">
        <v>980</v>
      </c>
      <c r="F9" s="2">
        <v>347</v>
      </c>
      <c r="G9" s="2">
        <v>29</v>
      </c>
      <c r="H9" s="2">
        <v>70</v>
      </c>
      <c r="I9" s="2">
        <v>25</v>
      </c>
      <c r="J9" s="2">
        <v>19</v>
      </c>
      <c r="K9" s="2">
        <v>34</v>
      </c>
      <c r="L9" s="2">
        <v>232</v>
      </c>
      <c r="M9" s="2">
        <v>3</v>
      </c>
      <c r="N9" s="2">
        <v>27</v>
      </c>
      <c r="O9" s="2" t="s">
        <v>67</v>
      </c>
      <c r="P9" s="2">
        <v>194</v>
      </c>
    </row>
    <row r="10" spans="2:16" s="7" customFormat="1" ht="12" customHeight="1">
      <c r="B10" s="131"/>
      <c r="C10" s="132" t="s">
        <v>295</v>
      </c>
      <c r="D10" s="133"/>
      <c r="E10" s="134">
        <f>SUM(F10:P10)</f>
        <v>895</v>
      </c>
      <c r="F10" s="135">
        <v>333</v>
      </c>
      <c r="G10" s="135">
        <v>36</v>
      </c>
      <c r="H10" s="135">
        <v>62</v>
      </c>
      <c r="I10" s="135">
        <v>21</v>
      </c>
      <c r="J10" s="135">
        <v>11</v>
      </c>
      <c r="K10" s="135">
        <v>28</v>
      </c>
      <c r="L10" s="135">
        <v>200</v>
      </c>
      <c r="M10" s="135">
        <v>5</v>
      </c>
      <c r="N10" s="135">
        <v>27</v>
      </c>
      <c r="O10" s="135">
        <v>2</v>
      </c>
      <c r="P10" s="135">
        <v>170</v>
      </c>
    </row>
    <row r="11" ht="12" customHeight="1">
      <c r="B11" s="6"/>
    </row>
    <row r="12" ht="12" customHeight="1">
      <c r="B12" s="6" t="s">
        <v>296</v>
      </c>
    </row>
    <row r="13" spans="2:16" ht="12" customHeight="1">
      <c r="B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2:4" ht="12" customHeight="1">
      <c r="B14" s="6"/>
      <c r="C14" s="6"/>
      <c r="D14" s="6"/>
    </row>
  </sheetData>
  <sheetProtection/>
  <mergeCells count="14">
    <mergeCell ref="P3:P4"/>
    <mergeCell ref="B6:D6"/>
    <mergeCell ref="J3:J4"/>
    <mergeCell ref="K3:K4"/>
    <mergeCell ref="L3:L4"/>
    <mergeCell ref="M3:M4"/>
    <mergeCell ref="N3:N4"/>
    <mergeCell ref="O3:O4"/>
    <mergeCell ref="B3:D4"/>
    <mergeCell ref="E3:E4"/>
    <mergeCell ref="F3:F4"/>
    <mergeCell ref="G3:G4"/>
    <mergeCell ref="H3:H4"/>
    <mergeCell ref="I3:I4"/>
  </mergeCells>
  <printOptions/>
  <pageMargins left="0.7874015748031497" right="0.3937007874015748" top="0.984251968503937" bottom="0.984251968503937" header="0.5118110236220472" footer="0.5118110236220472"/>
  <pageSetup fitToHeight="1" fitToWidth="1" horizontalDpi="360" verticalDpi="360" orientation="portrait" paperSize="9" scale="84" r:id="rId1"/>
  <headerFooter alignWithMargins="0">
    <oddHeader>&amp;L&amp;F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="110" zoomScaleNormal="110" zoomScaleSheetLayoutView="115" zoomScalePageLayoutView="0" workbookViewId="0" topLeftCell="A1">
      <selection activeCell="A1" sqref="A1"/>
    </sheetView>
  </sheetViews>
  <sheetFormatPr defaultColWidth="9.00390625" defaultRowHeight="12" customHeight="1"/>
  <cols>
    <col min="1" max="1" width="2.00390625" style="1" customWidth="1"/>
    <col min="2" max="2" width="4.875" style="1" customWidth="1"/>
    <col min="3" max="3" width="4.125" style="1" customWidth="1"/>
    <col min="4" max="4" width="2.125" style="1" customWidth="1"/>
    <col min="5" max="6" width="10.375" style="1" customWidth="1"/>
    <col min="7" max="7" width="15.00390625" style="1" customWidth="1"/>
    <col min="8" max="12" width="10.375" style="1" customWidth="1"/>
    <col min="13" max="13" width="11.625" style="1" customWidth="1"/>
    <col min="14" max="15" width="10.375" style="1" customWidth="1"/>
    <col min="16" max="17" width="11.625" style="1" customWidth="1"/>
    <col min="18" max="18" width="0.74609375" style="1" customWidth="1"/>
    <col min="19" max="16384" width="9.00390625" style="1" customWidth="1"/>
  </cols>
  <sheetData>
    <row r="1" ht="14.25" customHeight="1">
      <c r="B1" s="139" t="s">
        <v>303</v>
      </c>
    </row>
    <row r="3" spans="1:17" ht="12" customHeight="1">
      <c r="A3" s="1" t="s">
        <v>1</v>
      </c>
      <c r="B3" s="313" t="s">
        <v>280</v>
      </c>
      <c r="C3" s="314"/>
      <c r="D3" s="315"/>
      <c r="E3" s="155" t="s">
        <v>304</v>
      </c>
      <c r="F3" s="155"/>
      <c r="G3" s="155"/>
      <c r="H3" s="155"/>
      <c r="I3" s="155"/>
      <c r="J3" s="155"/>
      <c r="K3" s="155"/>
      <c r="L3" s="155"/>
      <c r="M3" s="155" t="s">
        <v>305</v>
      </c>
      <c r="N3" s="155"/>
      <c r="O3" s="155"/>
      <c r="P3" s="155"/>
      <c r="Q3" s="155"/>
    </row>
    <row r="4" spans="2:17" ht="12" customHeight="1">
      <c r="B4" s="316"/>
      <c r="C4" s="317"/>
      <c r="D4" s="318"/>
      <c r="E4" s="155" t="s">
        <v>306</v>
      </c>
      <c r="F4" s="155"/>
      <c r="G4" s="155"/>
      <c r="H4" s="155" t="s">
        <v>307</v>
      </c>
      <c r="I4" s="155"/>
      <c r="J4" s="155" t="s">
        <v>308</v>
      </c>
      <c r="K4" s="155"/>
      <c r="L4" s="155"/>
      <c r="M4" s="155" t="s">
        <v>309</v>
      </c>
      <c r="N4" s="155"/>
      <c r="O4" s="155"/>
      <c r="P4" s="155"/>
      <c r="Q4" s="278" t="s">
        <v>310</v>
      </c>
    </row>
    <row r="5" spans="2:17" ht="12" customHeight="1">
      <c r="B5" s="136"/>
      <c r="C5" s="137"/>
      <c r="D5" s="138"/>
      <c r="E5" s="22" t="s">
        <v>309</v>
      </c>
      <c r="F5" s="22" t="s">
        <v>311</v>
      </c>
      <c r="G5" s="22" t="s">
        <v>312</v>
      </c>
      <c r="H5" s="22" t="s">
        <v>309</v>
      </c>
      <c r="I5" s="22" t="s">
        <v>312</v>
      </c>
      <c r="J5" s="22" t="s">
        <v>309</v>
      </c>
      <c r="K5" s="22" t="s">
        <v>311</v>
      </c>
      <c r="L5" s="22" t="s">
        <v>312</v>
      </c>
      <c r="M5" s="22" t="s">
        <v>313</v>
      </c>
      <c r="N5" s="22" t="s">
        <v>314</v>
      </c>
      <c r="O5" s="22" t="s">
        <v>315</v>
      </c>
      <c r="P5" s="22" t="s">
        <v>316</v>
      </c>
      <c r="Q5" s="279"/>
    </row>
    <row r="6" spans="2:17" ht="12" customHeight="1">
      <c r="B6" s="3"/>
      <c r="C6" s="4"/>
      <c r="D6" s="128"/>
      <c r="E6" s="2" t="s">
        <v>41</v>
      </c>
      <c r="F6" s="2" t="s">
        <v>41</v>
      </c>
      <c r="G6" s="2" t="s">
        <v>317</v>
      </c>
      <c r="H6" s="2" t="s">
        <v>41</v>
      </c>
      <c r="I6" s="2" t="s">
        <v>317</v>
      </c>
      <c r="J6" s="2" t="s">
        <v>41</v>
      </c>
      <c r="K6" s="2" t="s">
        <v>41</v>
      </c>
      <c r="L6" s="2" t="s">
        <v>317</v>
      </c>
      <c r="M6" s="2" t="s">
        <v>41</v>
      </c>
      <c r="N6" s="2" t="s">
        <v>41</v>
      </c>
      <c r="O6" s="2" t="s">
        <v>41</v>
      </c>
      <c r="P6" s="2" t="s">
        <v>41</v>
      </c>
      <c r="Q6" s="2" t="s">
        <v>317</v>
      </c>
    </row>
    <row r="7" spans="2:17" ht="12" customHeight="1">
      <c r="B7" s="165" t="s">
        <v>302</v>
      </c>
      <c r="C7" s="166"/>
      <c r="D7" s="280"/>
      <c r="E7" s="140">
        <v>249841</v>
      </c>
      <c r="F7" s="140">
        <v>1229121</v>
      </c>
      <c r="G7" s="140">
        <v>5984882</v>
      </c>
      <c r="H7" s="140">
        <v>21494</v>
      </c>
      <c r="I7" s="140">
        <v>711275</v>
      </c>
      <c r="J7" s="140">
        <v>88</v>
      </c>
      <c r="K7" s="140">
        <v>95</v>
      </c>
      <c r="L7" s="140">
        <v>12528</v>
      </c>
      <c r="M7" s="140">
        <v>3094828</v>
      </c>
      <c r="N7" s="140">
        <v>90728</v>
      </c>
      <c r="O7" s="140">
        <v>1134614</v>
      </c>
      <c r="P7" s="140">
        <v>615715</v>
      </c>
      <c r="Q7" s="140">
        <v>1618069</v>
      </c>
    </row>
    <row r="8" spans="2:17" ht="12" customHeight="1">
      <c r="B8" s="3"/>
      <c r="C8" s="129" t="s">
        <v>292</v>
      </c>
      <c r="D8" s="130"/>
      <c r="E8" s="140">
        <v>247573</v>
      </c>
      <c r="F8" s="140">
        <v>1036930</v>
      </c>
      <c r="G8" s="140">
        <v>6714395</v>
      </c>
      <c r="H8" s="140">
        <v>27104</v>
      </c>
      <c r="I8" s="140">
        <v>718622</v>
      </c>
      <c r="J8" s="140">
        <v>127</v>
      </c>
      <c r="K8" s="140">
        <v>136</v>
      </c>
      <c r="L8" s="140">
        <v>27527</v>
      </c>
      <c r="M8" s="140">
        <v>3046024</v>
      </c>
      <c r="N8" s="140">
        <v>64153</v>
      </c>
      <c r="O8" s="140">
        <v>836303</v>
      </c>
      <c r="P8" s="140">
        <v>810978</v>
      </c>
      <c r="Q8" s="140">
        <v>1566109</v>
      </c>
    </row>
    <row r="9" spans="2:17" ht="12" customHeight="1">
      <c r="B9" s="3"/>
      <c r="C9" s="129" t="s">
        <v>293</v>
      </c>
      <c r="D9" s="130"/>
      <c r="E9" s="140">
        <v>233685</v>
      </c>
      <c r="F9" s="140">
        <v>598975</v>
      </c>
      <c r="G9" s="140">
        <v>6587206</v>
      </c>
      <c r="H9" s="140">
        <v>24729</v>
      </c>
      <c r="I9" s="140">
        <v>574845</v>
      </c>
      <c r="J9" s="140">
        <v>61</v>
      </c>
      <c r="K9" s="140">
        <v>73</v>
      </c>
      <c r="L9" s="140">
        <v>3786</v>
      </c>
      <c r="M9" s="140">
        <v>2789276</v>
      </c>
      <c r="N9" s="140">
        <v>48704</v>
      </c>
      <c r="O9" s="140">
        <v>995491</v>
      </c>
      <c r="P9" s="140">
        <v>1019784</v>
      </c>
      <c r="Q9" s="140">
        <v>1484560</v>
      </c>
    </row>
    <row r="10" spans="2:17" ht="12" customHeight="1">
      <c r="B10" s="3"/>
      <c r="C10" s="129" t="s">
        <v>294</v>
      </c>
      <c r="D10" s="130"/>
      <c r="E10" s="140">
        <v>247384</v>
      </c>
      <c r="F10" s="140">
        <v>497800</v>
      </c>
      <c r="G10" s="140">
        <v>5826700</v>
      </c>
      <c r="H10" s="140">
        <v>21341</v>
      </c>
      <c r="I10" s="140">
        <v>530538</v>
      </c>
      <c r="J10" s="140">
        <v>38</v>
      </c>
      <c r="K10" s="140">
        <v>54</v>
      </c>
      <c r="L10" s="140">
        <v>1105</v>
      </c>
      <c r="M10" s="140">
        <v>2508915</v>
      </c>
      <c r="N10" s="140">
        <v>49804</v>
      </c>
      <c r="O10" s="140">
        <v>780123</v>
      </c>
      <c r="P10" s="140">
        <v>1356003</v>
      </c>
      <c r="Q10" s="140">
        <v>1453630</v>
      </c>
    </row>
    <row r="11" spans="2:17" s="7" customFormat="1" ht="12" customHeight="1">
      <c r="B11" s="131"/>
      <c r="C11" s="132" t="s">
        <v>295</v>
      </c>
      <c r="D11" s="133"/>
      <c r="E11" s="141">
        <v>218989</v>
      </c>
      <c r="F11" s="141">
        <v>521678</v>
      </c>
      <c r="G11" s="141">
        <v>5547974</v>
      </c>
      <c r="H11" s="141">
        <v>20761</v>
      </c>
      <c r="I11" s="141">
        <v>493917</v>
      </c>
      <c r="J11" s="141">
        <v>69</v>
      </c>
      <c r="K11" s="141">
        <v>173</v>
      </c>
      <c r="L11" s="141">
        <v>50988</v>
      </c>
      <c r="M11" s="141">
        <v>2022435</v>
      </c>
      <c r="N11" s="141">
        <v>49911</v>
      </c>
      <c r="O11" s="141">
        <v>797397</v>
      </c>
      <c r="P11" s="141">
        <v>1503430</v>
      </c>
      <c r="Q11" s="141">
        <v>1334251</v>
      </c>
    </row>
    <row r="12" ht="12" customHeight="1">
      <c r="B12" s="6"/>
    </row>
    <row r="13" ht="12" customHeight="1">
      <c r="B13" s="6" t="s">
        <v>318</v>
      </c>
    </row>
    <row r="14" spans="2:17" ht="12" customHeight="1">
      <c r="B14" s="6" t="s">
        <v>319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2:4" ht="12" customHeight="1">
      <c r="B15" s="6"/>
      <c r="C15" s="6" t="s">
        <v>140</v>
      </c>
      <c r="D15" s="6"/>
    </row>
    <row r="17" spans="13:16" ht="12" customHeight="1">
      <c r="M17" s="142"/>
      <c r="N17" s="142"/>
      <c r="O17" s="142"/>
      <c r="P17" s="143"/>
    </row>
  </sheetData>
  <sheetProtection/>
  <mergeCells count="9">
    <mergeCell ref="B7:D7"/>
    <mergeCell ref="B3:D4"/>
    <mergeCell ref="E3:L3"/>
    <mergeCell ref="M3:Q3"/>
    <mergeCell ref="E4:G4"/>
    <mergeCell ref="H4:I4"/>
    <mergeCell ref="J4:L4"/>
    <mergeCell ref="M4:P4"/>
    <mergeCell ref="Q4:Q5"/>
  </mergeCells>
  <printOptions/>
  <pageMargins left="0.984251968503937" right="0.5905511811023623" top="0.984251968503937" bottom="0.984251968503937" header="0.5118110236220472" footer="0.5118110236220472"/>
  <pageSetup fitToHeight="1" fitToWidth="1" horizontalDpi="400" verticalDpi="400" orientation="landscape" paperSize="9" scale="83" r:id="rId1"/>
  <headerFooter alignWithMargins="0">
    <oddHeader>&amp;L&amp;F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7"/>
  <sheetViews>
    <sheetView zoomScale="125" zoomScaleNormal="125" zoomScaleSheetLayoutView="11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00390625" defaultRowHeight="12" customHeight="1"/>
  <cols>
    <col min="1" max="1" width="2.875" style="1" customWidth="1"/>
    <col min="2" max="2" width="3.00390625" style="1" customWidth="1"/>
    <col min="3" max="3" width="32.875" style="1" customWidth="1"/>
    <col min="4" max="8" width="9.625" style="1" customWidth="1"/>
    <col min="9" max="12" width="4.875" style="1" customWidth="1"/>
    <col min="13" max="16384" width="9.00390625" style="1" customWidth="1"/>
  </cols>
  <sheetData>
    <row r="1" ht="14.25" customHeight="1">
      <c r="B1" s="10" t="s">
        <v>320</v>
      </c>
    </row>
    <row r="3" spans="1:7" ht="12" customHeight="1">
      <c r="A3" s="1" t="s">
        <v>267</v>
      </c>
      <c r="B3" s="156" t="s">
        <v>321</v>
      </c>
      <c r="C3" s="157"/>
      <c r="D3" s="303" t="s">
        <v>322</v>
      </c>
      <c r="E3" s="24"/>
      <c r="F3" s="278" t="s">
        <v>40</v>
      </c>
      <c r="G3" s="278" t="s">
        <v>52</v>
      </c>
    </row>
    <row r="4" spans="2:7" ht="12" customHeight="1">
      <c r="B4" s="158"/>
      <c r="C4" s="159"/>
      <c r="D4" s="320"/>
      <c r="E4" s="22" t="s">
        <v>323</v>
      </c>
      <c r="F4" s="320"/>
      <c r="G4" s="320"/>
    </row>
    <row r="5" spans="2:7" ht="12" customHeight="1">
      <c r="B5" s="3"/>
      <c r="C5" s="4"/>
      <c r="D5" s="2" t="s">
        <v>41</v>
      </c>
      <c r="E5" s="2" t="s">
        <v>41</v>
      </c>
      <c r="F5" s="2" t="s">
        <v>41</v>
      </c>
      <c r="G5" s="2" t="s">
        <v>41</v>
      </c>
    </row>
    <row r="6" spans="2:7" ht="12" customHeight="1">
      <c r="B6" s="165" t="s">
        <v>24</v>
      </c>
      <c r="C6" s="280"/>
      <c r="D6" s="49">
        <v>625</v>
      </c>
      <c r="E6" s="49">
        <v>613</v>
      </c>
      <c r="F6" s="49">
        <v>615</v>
      </c>
      <c r="G6" s="49">
        <v>10</v>
      </c>
    </row>
    <row r="7" spans="2:12" s="7" customFormat="1" ht="12" customHeight="1">
      <c r="B7" s="163" t="s">
        <v>26</v>
      </c>
      <c r="C7" s="175"/>
      <c r="D7" s="69">
        <f>SUBTOTAL(9,D8:D33)</f>
        <v>442</v>
      </c>
      <c r="E7" s="69">
        <f>SUBTOTAL(9,E8:E33)</f>
        <v>432</v>
      </c>
      <c r="F7" s="69">
        <f>SUBTOTAL(9,F8:F33)</f>
        <v>436</v>
      </c>
      <c r="G7" s="69">
        <f>SUBTOTAL(9,G8:G33)</f>
        <v>6</v>
      </c>
      <c r="I7" s="144"/>
      <c r="J7" s="144"/>
      <c r="K7" s="144"/>
      <c r="L7" s="144"/>
    </row>
    <row r="8" spans="2:255" s="7" customFormat="1" ht="12" customHeight="1">
      <c r="B8" s="163" t="s">
        <v>324</v>
      </c>
      <c r="C8" s="175"/>
      <c r="D8" s="69">
        <f>SUBTOTAL(9,D9:D13)</f>
        <v>61</v>
      </c>
      <c r="E8" s="69">
        <f>SUBTOTAL(9,E9:E13)</f>
        <v>54</v>
      </c>
      <c r="F8" s="69">
        <f>SUBTOTAL(9,F9:F13)</f>
        <v>57</v>
      </c>
      <c r="G8" s="69">
        <f>SUBTOTAL(9,G9:G13)</f>
        <v>4</v>
      </c>
      <c r="H8" s="144"/>
      <c r="I8" s="144"/>
      <c r="J8" s="144"/>
      <c r="K8" s="144"/>
      <c r="L8" s="144"/>
      <c r="IU8" s="144"/>
    </row>
    <row r="9" spans="2:7" ht="12" customHeight="1">
      <c r="B9" s="90"/>
      <c r="C9" s="91" t="s">
        <v>325</v>
      </c>
      <c r="D9" s="49">
        <v>4</v>
      </c>
      <c r="E9" s="49">
        <v>3</v>
      </c>
      <c r="F9" s="49">
        <v>4</v>
      </c>
      <c r="G9" s="49">
        <f>D9-F9</f>
        <v>0</v>
      </c>
    </row>
    <row r="10" spans="2:7" ht="12" customHeight="1">
      <c r="B10" s="90"/>
      <c r="C10" s="91" t="s">
        <v>326</v>
      </c>
      <c r="D10" s="49">
        <v>19</v>
      </c>
      <c r="E10" s="49">
        <v>17</v>
      </c>
      <c r="F10" s="49">
        <v>16</v>
      </c>
      <c r="G10" s="49">
        <f aca="true" t="shared" si="0" ref="G10:G33">D10-F10</f>
        <v>3</v>
      </c>
    </row>
    <row r="11" spans="2:7" ht="12" customHeight="1">
      <c r="B11" s="90"/>
      <c r="C11" s="91" t="s">
        <v>327</v>
      </c>
      <c r="D11" s="49">
        <v>27</v>
      </c>
      <c r="E11" s="49">
        <v>25</v>
      </c>
      <c r="F11" s="49">
        <v>27</v>
      </c>
      <c r="G11" s="49">
        <f t="shared" si="0"/>
        <v>0</v>
      </c>
    </row>
    <row r="12" spans="2:7" ht="12" customHeight="1">
      <c r="B12" s="90"/>
      <c r="C12" s="91" t="s">
        <v>328</v>
      </c>
      <c r="D12" s="49">
        <v>5</v>
      </c>
      <c r="E12" s="49">
        <v>3</v>
      </c>
      <c r="F12" s="49">
        <v>4</v>
      </c>
      <c r="G12" s="49">
        <f t="shared" si="0"/>
        <v>1</v>
      </c>
    </row>
    <row r="13" spans="2:7" ht="12" customHeight="1">
      <c r="B13" s="90"/>
      <c r="C13" s="91" t="s">
        <v>329</v>
      </c>
      <c r="D13" s="49">
        <v>6</v>
      </c>
      <c r="E13" s="49">
        <v>6</v>
      </c>
      <c r="F13" s="49">
        <v>6</v>
      </c>
      <c r="G13" s="49">
        <f t="shared" si="0"/>
        <v>0</v>
      </c>
    </row>
    <row r="14" spans="2:12" s="7" customFormat="1" ht="12" customHeight="1">
      <c r="B14" s="163" t="s">
        <v>330</v>
      </c>
      <c r="C14" s="175"/>
      <c r="D14" s="69">
        <f>SUBTOTAL(9,D15:D33)</f>
        <v>381</v>
      </c>
      <c r="E14" s="69">
        <f>SUBTOTAL(9,E15:E33)</f>
        <v>378</v>
      </c>
      <c r="F14" s="69">
        <f>SUBTOTAL(9,F15:F33)</f>
        <v>379</v>
      </c>
      <c r="G14" s="69">
        <f>SUBTOTAL(9,G15:G33)</f>
        <v>2</v>
      </c>
      <c r="H14" s="144"/>
      <c r="I14" s="144"/>
      <c r="J14" s="144"/>
      <c r="K14" s="144"/>
      <c r="L14" s="144"/>
    </row>
    <row r="15" spans="2:7" ht="12" customHeight="1">
      <c r="B15" s="90"/>
      <c r="C15" s="91" t="s">
        <v>331</v>
      </c>
      <c r="D15" s="49">
        <v>0</v>
      </c>
      <c r="E15" s="49">
        <v>0</v>
      </c>
      <c r="F15" s="49">
        <v>0</v>
      </c>
      <c r="G15" s="49">
        <f>D15-F15</f>
        <v>0</v>
      </c>
    </row>
    <row r="16" spans="2:7" ht="12" customHeight="1">
      <c r="B16" s="90"/>
      <c r="C16" s="91" t="s">
        <v>332</v>
      </c>
      <c r="D16" s="49">
        <v>0</v>
      </c>
      <c r="E16" s="49">
        <v>0</v>
      </c>
      <c r="F16" s="49">
        <v>0</v>
      </c>
      <c r="G16" s="49">
        <f t="shared" si="0"/>
        <v>0</v>
      </c>
    </row>
    <row r="17" spans="2:7" ht="12" customHeight="1">
      <c r="B17" s="90"/>
      <c r="C17" s="91" t="s">
        <v>333</v>
      </c>
      <c r="D17" s="49">
        <v>94</v>
      </c>
      <c r="E17" s="49">
        <v>94</v>
      </c>
      <c r="F17" s="49">
        <v>94</v>
      </c>
      <c r="G17" s="49">
        <f t="shared" si="0"/>
        <v>0</v>
      </c>
    </row>
    <row r="18" spans="2:7" ht="12" customHeight="1">
      <c r="B18" s="90"/>
      <c r="C18" s="91" t="s">
        <v>334</v>
      </c>
      <c r="D18" s="49">
        <v>1</v>
      </c>
      <c r="E18" s="49">
        <v>1</v>
      </c>
      <c r="F18" s="49">
        <v>1</v>
      </c>
      <c r="G18" s="49">
        <f t="shared" si="0"/>
        <v>0</v>
      </c>
    </row>
    <row r="19" spans="2:7" ht="12" customHeight="1">
      <c r="B19" s="90"/>
      <c r="C19" s="91" t="s">
        <v>335</v>
      </c>
      <c r="D19" s="49">
        <v>8</v>
      </c>
      <c r="E19" s="49">
        <v>8</v>
      </c>
      <c r="F19" s="49">
        <v>8</v>
      </c>
      <c r="G19" s="49">
        <f t="shared" si="0"/>
        <v>0</v>
      </c>
    </row>
    <row r="20" spans="2:7" ht="12" customHeight="1">
      <c r="B20" s="90"/>
      <c r="C20" s="91" t="s">
        <v>336</v>
      </c>
      <c r="D20" s="49">
        <v>0</v>
      </c>
      <c r="E20" s="49">
        <v>0</v>
      </c>
      <c r="F20" s="49">
        <v>0</v>
      </c>
      <c r="G20" s="49">
        <f t="shared" si="0"/>
        <v>0</v>
      </c>
    </row>
    <row r="21" spans="2:7" ht="12" customHeight="1">
      <c r="B21" s="90"/>
      <c r="C21" s="91" t="s">
        <v>337</v>
      </c>
      <c r="D21" s="49">
        <v>2</v>
      </c>
      <c r="E21" s="49">
        <v>2</v>
      </c>
      <c r="F21" s="49">
        <v>2</v>
      </c>
      <c r="G21" s="49">
        <f t="shared" si="0"/>
        <v>0</v>
      </c>
    </row>
    <row r="22" spans="2:7" ht="12" customHeight="1">
      <c r="B22" s="90"/>
      <c r="C22" s="91" t="s">
        <v>338</v>
      </c>
      <c r="D22" s="49">
        <v>2</v>
      </c>
      <c r="E22" s="49">
        <v>1</v>
      </c>
      <c r="F22" s="49">
        <v>2</v>
      </c>
      <c r="G22" s="49">
        <f t="shared" si="0"/>
        <v>0</v>
      </c>
    </row>
    <row r="23" spans="2:7" ht="12" customHeight="1">
      <c r="B23" s="90"/>
      <c r="C23" s="91" t="s">
        <v>339</v>
      </c>
      <c r="D23" s="49">
        <v>20</v>
      </c>
      <c r="E23" s="49">
        <v>18</v>
      </c>
      <c r="F23" s="49">
        <v>19</v>
      </c>
      <c r="G23" s="49">
        <f t="shared" si="0"/>
        <v>1</v>
      </c>
    </row>
    <row r="24" spans="2:7" ht="12" customHeight="1">
      <c r="B24" s="90"/>
      <c r="C24" s="91" t="s">
        <v>340</v>
      </c>
      <c r="D24" s="49">
        <v>0</v>
      </c>
      <c r="E24" s="49">
        <v>0</v>
      </c>
      <c r="F24" s="49">
        <v>0</v>
      </c>
      <c r="G24" s="49">
        <f t="shared" si="0"/>
        <v>0</v>
      </c>
    </row>
    <row r="25" spans="2:7" ht="12" customHeight="1">
      <c r="B25" s="90"/>
      <c r="C25" s="145" t="s">
        <v>341</v>
      </c>
      <c r="D25" s="49">
        <v>47</v>
      </c>
      <c r="E25" s="49">
        <v>47</v>
      </c>
      <c r="F25" s="49">
        <v>47</v>
      </c>
      <c r="G25" s="49">
        <f t="shared" si="0"/>
        <v>0</v>
      </c>
    </row>
    <row r="26" spans="2:7" ht="12" customHeight="1">
      <c r="B26" s="90"/>
      <c r="C26" s="146" t="s">
        <v>342</v>
      </c>
      <c r="D26" s="49">
        <v>0</v>
      </c>
      <c r="E26" s="49">
        <v>0</v>
      </c>
      <c r="F26" s="49">
        <v>0</v>
      </c>
      <c r="G26" s="49">
        <f t="shared" si="0"/>
        <v>0</v>
      </c>
    </row>
    <row r="27" spans="2:7" ht="12" customHeight="1">
      <c r="B27" s="90"/>
      <c r="C27" s="91" t="s">
        <v>343</v>
      </c>
      <c r="D27" s="49">
        <v>1</v>
      </c>
      <c r="E27" s="49">
        <v>1</v>
      </c>
      <c r="F27" s="49">
        <v>1</v>
      </c>
      <c r="G27" s="49">
        <f t="shared" si="0"/>
        <v>0</v>
      </c>
    </row>
    <row r="28" spans="2:7" ht="12" customHeight="1">
      <c r="B28" s="90"/>
      <c r="C28" s="91" t="s">
        <v>344</v>
      </c>
      <c r="D28" s="49">
        <v>0</v>
      </c>
      <c r="E28" s="49">
        <v>0</v>
      </c>
      <c r="F28" s="49">
        <v>0</v>
      </c>
      <c r="G28" s="49">
        <f t="shared" si="0"/>
        <v>0</v>
      </c>
    </row>
    <row r="29" spans="2:7" ht="12" customHeight="1">
      <c r="B29" s="90"/>
      <c r="C29" s="91" t="s">
        <v>345</v>
      </c>
      <c r="D29" s="49">
        <v>22</v>
      </c>
      <c r="E29" s="49">
        <v>22</v>
      </c>
      <c r="F29" s="49">
        <v>22</v>
      </c>
      <c r="G29" s="49">
        <f t="shared" si="0"/>
        <v>0</v>
      </c>
    </row>
    <row r="30" spans="2:7" ht="12" customHeight="1">
      <c r="B30" s="90"/>
      <c r="C30" s="91" t="s">
        <v>346</v>
      </c>
      <c r="D30" s="49">
        <v>109</v>
      </c>
      <c r="E30" s="49">
        <v>109</v>
      </c>
      <c r="F30" s="49">
        <v>109</v>
      </c>
      <c r="G30" s="49">
        <f t="shared" si="0"/>
        <v>0</v>
      </c>
    </row>
    <row r="31" spans="2:7" ht="12" customHeight="1">
      <c r="B31" s="90"/>
      <c r="C31" s="91" t="s">
        <v>347</v>
      </c>
      <c r="D31" s="49">
        <v>69</v>
      </c>
      <c r="E31" s="49">
        <v>69</v>
      </c>
      <c r="F31" s="49">
        <v>68</v>
      </c>
      <c r="G31" s="49">
        <f t="shared" si="0"/>
        <v>1</v>
      </c>
    </row>
    <row r="32" spans="2:7" ht="12" customHeight="1">
      <c r="B32" s="90"/>
      <c r="C32" s="91" t="s">
        <v>348</v>
      </c>
      <c r="D32" s="49">
        <v>0</v>
      </c>
      <c r="E32" s="49">
        <v>0</v>
      </c>
      <c r="F32" s="49">
        <v>0</v>
      </c>
      <c r="G32" s="49">
        <f t="shared" si="0"/>
        <v>0</v>
      </c>
    </row>
    <row r="33" spans="2:7" ht="12" customHeight="1">
      <c r="B33" s="90"/>
      <c r="C33" s="91" t="s">
        <v>45</v>
      </c>
      <c r="D33" s="49">
        <v>6</v>
      </c>
      <c r="E33" s="49">
        <v>6</v>
      </c>
      <c r="F33" s="49">
        <v>6</v>
      </c>
      <c r="G33" s="49">
        <f t="shared" si="0"/>
        <v>0</v>
      </c>
    </row>
    <row r="34" spans="2:5" ht="12" customHeight="1">
      <c r="B34" s="6"/>
      <c r="E34" s="29"/>
    </row>
    <row r="35" ht="12" customHeight="1">
      <c r="B35" s="6" t="s">
        <v>318</v>
      </c>
    </row>
    <row r="36" ht="12" customHeight="1">
      <c r="B36" s="6"/>
    </row>
    <row r="37" spans="2:7" ht="12" customHeight="1">
      <c r="B37" s="6"/>
      <c r="C37" s="6"/>
      <c r="D37" s="6"/>
      <c r="E37" s="6"/>
      <c r="F37" s="6"/>
      <c r="G37" s="6"/>
    </row>
  </sheetData>
  <sheetProtection/>
  <mergeCells count="8">
    <mergeCell ref="B8:C8"/>
    <mergeCell ref="B14:C14"/>
    <mergeCell ref="B3:C4"/>
    <mergeCell ref="D3:D4"/>
    <mergeCell ref="F3:F4"/>
    <mergeCell ref="G3:G4"/>
    <mergeCell ref="B6:C6"/>
    <mergeCell ref="B7:C7"/>
  </mergeCells>
  <printOptions/>
  <pageMargins left="0.984251968503937" right="0.5905511811023623" top="0.984251968503937" bottom="0.984251968503937" header="0.5118110236220472" footer="0.5118110236220472"/>
  <pageSetup fitToHeight="1" fitToWidth="1" horizontalDpi="360" verticalDpi="360" orientation="portrait" paperSize="9" r:id="rId1"/>
  <headerFooter alignWithMargins="0">
    <oddHeader>&amp;L&amp;F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="115" zoomScaleNormal="115" zoomScaleSheetLayoutView="115" zoomScalePageLayoutView="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00390625" style="1" customWidth="1"/>
    <col min="3" max="3" width="17.25390625" style="1" customWidth="1"/>
    <col min="4" max="7" width="11.375" style="1" customWidth="1"/>
    <col min="8" max="8" width="14.375" style="1" customWidth="1"/>
    <col min="9" max="13" width="7.875" style="1" customWidth="1"/>
    <col min="14" max="16384" width="9.00390625" style="1" customWidth="1"/>
  </cols>
  <sheetData>
    <row r="1" ht="14.25" customHeight="1">
      <c r="B1" s="10" t="s">
        <v>349</v>
      </c>
    </row>
    <row r="3" spans="1:8" ht="12" customHeight="1">
      <c r="A3" s="1" t="s">
        <v>1</v>
      </c>
      <c r="B3" s="156" t="s">
        <v>49</v>
      </c>
      <c r="C3" s="157"/>
      <c r="D3" s="167" t="s">
        <v>350</v>
      </c>
      <c r="E3" s="168"/>
      <c r="F3" s="167" t="s">
        <v>351</v>
      </c>
      <c r="G3" s="168"/>
      <c r="H3" s="278" t="s">
        <v>352</v>
      </c>
    </row>
    <row r="4" spans="2:8" ht="12" customHeight="1">
      <c r="B4" s="158"/>
      <c r="C4" s="159"/>
      <c r="D4" s="22" t="s">
        <v>309</v>
      </c>
      <c r="E4" s="22" t="s">
        <v>353</v>
      </c>
      <c r="F4" s="22" t="s">
        <v>309</v>
      </c>
      <c r="G4" s="22" t="s">
        <v>353</v>
      </c>
      <c r="H4" s="279"/>
    </row>
    <row r="5" spans="2:8" ht="12" customHeight="1">
      <c r="B5" s="3"/>
      <c r="C5" s="4"/>
      <c r="D5" s="46" t="s">
        <v>41</v>
      </c>
      <c r="E5" s="46" t="s">
        <v>317</v>
      </c>
      <c r="F5" s="46" t="s">
        <v>41</v>
      </c>
      <c r="G5" s="46" t="s">
        <v>317</v>
      </c>
      <c r="H5" s="46" t="s">
        <v>317</v>
      </c>
    </row>
    <row r="6" spans="2:8" ht="12" customHeight="1">
      <c r="B6" s="165" t="s">
        <v>354</v>
      </c>
      <c r="C6" s="280"/>
      <c r="D6" s="147">
        <v>3222</v>
      </c>
      <c r="E6" s="147">
        <v>1333399.09</v>
      </c>
      <c r="F6" s="147">
        <v>6766</v>
      </c>
      <c r="G6" s="147">
        <v>1343698.184</v>
      </c>
      <c r="H6" s="147">
        <v>5294004</v>
      </c>
    </row>
    <row r="7" spans="2:13" s="7" customFormat="1" ht="12" customHeight="1">
      <c r="B7" s="163" t="s">
        <v>355</v>
      </c>
      <c r="C7" s="175"/>
      <c r="D7" s="148">
        <f>SUM(D8:D10)</f>
        <v>3041</v>
      </c>
      <c r="E7" s="148">
        <f>SUM(E8:E10)</f>
        <v>1284954</v>
      </c>
      <c r="F7" s="148">
        <f>SUM(F8:F10)</f>
        <v>4812</v>
      </c>
      <c r="G7" s="148">
        <f>SUM(G8:G10)</f>
        <v>2463016</v>
      </c>
      <c r="H7" s="148">
        <f>SUM(H8:H10)</f>
        <v>4115942</v>
      </c>
      <c r="J7" s="144"/>
      <c r="K7" s="144"/>
      <c r="L7" s="144"/>
      <c r="M7" s="144"/>
    </row>
    <row r="8" spans="2:8" ht="12" customHeight="1">
      <c r="B8" s="90"/>
      <c r="C8" s="91" t="s">
        <v>356</v>
      </c>
      <c r="D8" s="147">
        <v>3036</v>
      </c>
      <c r="E8" s="147">
        <v>1085154</v>
      </c>
      <c r="F8" s="147">
        <v>4804</v>
      </c>
      <c r="G8" s="147">
        <v>2406366</v>
      </c>
      <c r="H8" s="147">
        <v>2700367</v>
      </c>
    </row>
    <row r="9" spans="2:8" ht="12" customHeight="1">
      <c r="B9" s="90"/>
      <c r="C9" s="91" t="s">
        <v>357</v>
      </c>
      <c r="D9" s="147">
        <v>2</v>
      </c>
      <c r="E9" s="147">
        <v>0</v>
      </c>
      <c r="F9" s="147">
        <v>2</v>
      </c>
      <c r="G9" s="147">
        <v>6250</v>
      </c>
      <c r="H9" s="147">
        <v>421175</v>
      </c>
    </row>
    <row r="10" spans="2:8" ht="12" customHeight="1">
      <c r="B10" s="90"/>
      <c r="C10" s="149" t="s">
        <v>358</v>
      </c>
      <c r="D10" s="147">
        <v>3</v>
      </c>
      <c r="E10" s="147">
        <v>199800</v>
      </c>
      <c r="F10" s="147">
        <v>6</v>
      </c>
      <c r="G10" s="147">
        <v>50400</v>
      </c>
      <c r="H10" s="147">
        <v>994400</v>
      </c>
    </row>
    <row r="11" spans="2:8" ht="12" customHeight="1">
      <c r="B11" s="6"/>
      <c r="D11" s="150"/>
      <c r="E11" s="150"/>
      <c r="F11" s="150"/>
      <c r="G11" s="29"/>
      <c r="H11" s="29"/>
    </row>
    <row r="12" spans="2:8" ht="12" customHeight="1">
      <c r="B12" s="6" t="s">
        <v>318</v>
      </c>
      <c r="D12" s="29"/>
      <c r="E12" s="29"/>
      <c r="F12" s="29"/>
      <c r="G12" s="29"/>
      <c r="H12" s="29"/>
    </row>
    <row r="13" ht="12" customHeight="1">
      <c r="B13" s="6"/>
    </row>
    <row r="14" spans="2:8" ht="12" customHeight="1">
      <c r="B14" s="6"/>
      <c r="C14" s="6"/>
      <c r="D14" s="6"/>
      <c r="E14" s="151"/>
      <c r="F14" s="6"/>
      <c r="G14" s="6"/>
      <c r="H14" s="6"/>
    </row>
  </sheetData>
  <sheetProtection/>
  <mergeCells count="6">
    <mergeCell ref="B3:C4"/>
    <mergeCell ref="D3:E3"/>
    <mergeCell ref="F3:G3"/>
    <mergeCell ref="H3:H4"/>
    <mergeCell ref="B6:C6"/>
    <mergeCell ref="B7:C7"/>
  </mergeCells>
  <printOptions/>
  <pageMargins left="0.984251968503937" right="0.7874015748031497" top="0.984251968503937" bottom="0.984251968503937" header="0.5118110236220472" footer="0.5118110236220472"/>
  <pageSetup fitToHeight="1" fitToWidth="1" horizontalDpi="360" verticalDpi="360" orientation="portrait" paperSize="9" r:id="rId1"/>
  <headerFooter alignWithMargins="0">
    <oddHeader>&amp;L&amp;F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="115" zoomScaleNormal="115" zoomScaleSheetLayoutView="115" zoomScalePageLayoutView="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4.75390625" style="1" customWidth="1"/>
    <col min="4" max="4" width="16.125" style="1" customWidth="1"/>
    <col min="5" max="5" width="9.75390625" style="1" bestFit="1" customWidth="1"/>
    <col min="6" max="16384" width="9.00390625" style="1" customWidth="1"/>
  </cols>
  <sheetData>
    <row r="1" ht="14.25" customHeight="1">
      <c r="B1" s="10" t="s">
        <v>359</v>
      </c>
    </row>
    <row r="3" spans="1:3" ht="12" customHeight="1">
      <c r="A3" s="1" t="s">
        <v>1</v>
      </c>
      <c r="B3" s="152" t="s">
        <v>360</v>
      </c>
      <c r="C3" s="22" t="s">
        <v>309</v>
      </c>
    </row>
    <row r="4" spans="2:3" ht="12" customHeight="1">
      <c r="B4" s="3"/>
      <c r="C4" s="2" t="s">
        <v>41</v>
      </c>
    </row>
    <row r="5" spans="2:3" ht="12" customHeight="1">
      <c r="B5" s="25" t="s">
        <v>361</v>
      </c>
      <c r="C5" s="5">
        <v>102729</v>
      </c>
    </row>
    <row r="6" spans="2:5" s="7" customFormat="1" ht="12" customHeight="1">
      <c r="B6" s="26" t="s">
        <v>362</v>
      </c>
      <c r="C6" s="27">
        <f>SUM(C7:C15)</f>
        <v>100306</v>
      </c>
      <c r="D6" s="144"/>
      <c r="E6" s="144"/>
    </row>
    <row r="7" spans="2:3" ht="12" customHeight="1">
      <c r="B7" s="23" t="s">
        <v>363</v>
      </c>
      <c r="C7" s="5">
        <v>23308</v>
      </c>
    </row>
    <row r="8" spans="2:3" ht="12" customHeight="1">
      <c r="B8" s="23" t="s">
        <v>364</v>
      </c>
      <c r="C8" s="5">
        <v>2111</v>
      </c>
    </row>
    <row r="9" spans="2:3" ht="12" customHeight="1">
      <c r="B9" s="23" t="s">
        <v>365</v>
      </c>
      <c r="C9" s="5">
        <v>578</v>
      </c>
    </row>
    <row r="10" spans="2:3" ht="12" customHeight="1">
      <c r="B10" s="23" t="s">
        <v>366</v>
      </c>
      <c r="C10" s="5">
        <v>23275</v>
      </c>
    </row>
    <row r="11" spans="2:3" ht="12" customHeight="1">
      <c r="B11" s="23" t="s">
        <v>367</v>
      </c>
      <c r="C11" s="5">
        <v>6202</v>
      </c>
    </row>
    <row r="12" spans="2:3" ht="12" customHeight="1">
      <c r="B12" s="23" t="s">
        <v>368</v>
      </c>
      <c r="C12" s="5">
        <v>22931</v>
      </c>
    </row>
    <row r="13" spans="2:3" ht="12" customHeight="1">
      <c r="B13" s="23" t="s">
        <v>369</v>
      </c>
      <c r="C13" s="5">
        <v>237</v>
      </c>
    </row>
    <row r="14" spans="2:3" ht="12" customHeight="1">
      <c r="B14" s="23" t="s">
        <v>370</v>
      </c>
      <c r="C14" s="5">
        <v>10347</v>
      </c>
    </row>
    <row r="15" spans="2:3" ht="12" customHeight="1">
      <c r="B15" s="23" t="s">
        <v>45</v>
      </c>
      <c r="C15" s="5">
        <v>11317</v>
      </c>
    </row>
    <row r="16" ht="12" customHeight="1">
      <c r="B16" s="6"/>
    </row>
    <row r="17" spans="2:3" ht="12" customHeight="1">
      <c r="B17" s="6" t="s">
        <v>318</v>
      </c>
      <c r="C17" s="29"/>
    </row>
    <row r="18" ht="12" customHeight="1">
      <c r="B18" s="6"/>
    </row>
    <row r="19" spans="2:3" ht="12" customHeight="1">
      <c r="B19" s="6"/>
      <c r="C19" s="6"/>
    </row>
  </sheetData>
  <sheetProtection/>
  <printOptions/>
  <pageMargins left="0.984251968503937" right="0.7874015748031497" top="0.984251968503937" bottom="0.984251968503937" header="0.5118110236220472" footer="0.5118110236220472"/>
  <pageSetup fitToHeight="1" fitToWidth="1" horizontalDpi="360" verticalDpi="360" orientation="portrait" paperSize="9" r:id="rId1"/>
  <headerFooter alignWithMargins="0">
    <oddHeader>&amp;L&amp;F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="98" zoomScaleNormal="98" zoomScaleSheetLayoutView="110" zoomScalePageLayoutView="0" workbookViewId="0" topLeftCell="A1">
      <selection activeCell="A1" sqref="A1"/>
    </sheetView>
  </sheetViews>
  <sheetFormatPr defaultColWidth="9.00390625" defaultRowHeight="12" customHeight="1"/>
  <cols>
    <col min="1" max="1" width="1.00390625" style="1" customWidth="1"/>
    <col min="2" max="2" width="14.125" style="1" customWidth="1"/>
    <col min="3" max="13" width="9.125" style="1" customWidth="1"/>
    <col min="14" max="14" width="9.00390625" style="1" customWidth="1"/>
    <col min="15" max="16" width="8.00390625" style="1" customWidth="1"/>
    <col min="17" max="16384" width="9.00390625" style="1" customWidth="1"/>
  </cols>
  <sheetData>
    <row r="1" ht="13.5" customHeight="1">
      <c r="B1" s="10" t="s">
        <v>31</v>
      </c>
    </row>
    <row r="2" ht="15" customHeight="1"/>
    <row r="3" spans="1:14" ht="12" customHeight="1">
      <c r="A3" s="1" t="s">
        <v>1</v>
      </c>
      <c r="B3" s="173" t="s">
        <v>32</v>
      </c>
      <c r="C3" s="167" t="s">
        <v>33</v>
      </c>
      <c r="D3" s="168"/>
      <c r="E3" s="167" t="s">
        <v>34</v>
      </c>
      <c r="F3" s="168"/>
      <c r="G3" s="167" t="s">
        <v>35</v>
      </c>
      <c r="H3" s="168"/>
      <c r="I3" s="167" t="s">
        <v>36</v>
      </c>
      <c r="J3" s="168"/>
      <c r="K3" s="167" t="s">
        <v>37</v>
      </c>
      <c r="L3" s="168"/>
      <c r="M3" s="167" t="s">
        <v>38</v>
      </c>
      <c r="N3" s="168"/>
    </row>
    <row r="4" spans="2:14" ht="12" customHeight="1">
      <c r="B4" s="174"/>
      <c r="C4" s="11" t="s">
        <v>39</v>
      </c>
      <c r="D4" s="11" t="s">
        <v>40</v>
      </c>
      <c r="E4" s="11" t="s">
        <v>39</v>
      </c>
      <c r="F4" s="11" t="s">
        <v>40</v>
      </c>
      <c r="G4" s="11" t="s">
        <v>39</v>
      </c>
      <c r="H4" s="11" t="s">
        <v>40</v>
      </c>
      <c r="I4" s="11" t="s">
        <v>39</v>
      </c>
      <c r="J4" s="11" t="s">
        <v>40</v>
      </c>
      <c r="K4" s="11" t="s">
        <v>39</v>
      </c>
      <c r="L4" s="11" t="s">
        <v>40</v>
      </c>
      <c r="M4" s="11" t="s">
        <v>39</v>
      </c>
      <c r="N4" s="11" t="s">
        <v>40</v>
      </c>
    </row>
    <row r="5" spans="2:14" ht="12" customHeight="1">
      <c r="B5" s="3"/>
      <c r="C5" s="2" t="s">
        <v>41</v>
      </c>
      <c r="D5" s="2" t="s">
        <v>41</v>
      </c>
      <c r="E5" s="2" t="s">
        <v>41</v>
      </c>
      <c r="F5" s="2" t="s">
        <v>41</v>
      </c>
      <c r="G5" s="2" t="s">
        <v>41</v>
      </c>
      <c r="H5" s="2" t="s">
        <v>41</v>
      </c>
      <c r="I5" s="2" t="s">
        <v>41</v>
      </c>
      <c r="J5" s="2" t="s">
        <v>41</v>
      </c>
      <c r="K5" s="2" t="s">
        <v>41</v>
      </c>
      <c r="L5" s="2" t="s">
        <v>41</v>
      </c>
      <c r="M5" s="2" t="s">
        <v>41</v>
      </c>
      <c r="N5" s="2" t="s">
        <v>41</v>
      </c>
    </row>
    <row r="6" spans="2:14" ht="12" customHeight="1">
      <c r="B6" s="25" t="s">
        <v>24</v>
      </c>
      <c r="C6" s="5">
        <v>12312</v>
      </c>
      <c r="D6" s="5">
        <v>12450</v>
      </c>
      <c r="E6" s="5">
        <v>4689</v>
      </c>
      <c r="F6" s="5">
        <v>4797</v>
      </c>
      <c r="G6" s="5">
        <v>3456</v>
      </c>
      <c r="H6" s="5">
        <v>3488</v>
      </c>
      <c r="I6" s="5">
        <v>1328</v>
      </c>
      <c r="J6" s="5">
        <v>1348</v>
      </c>
      <c r="K6" s="5">
        <v>2300</v>
      </c>
      <c r="L6" s="5">
        <v>2263</v>
      </c>
      <c r="M6" s="5">
        <v>539</v>
      </c>
      <c r="N6" s="5">
        <v>554</v>
      </c>
    </row>
    <row r="7" spans="2:14" s="7" customFormat="1" ht="12" customHeight="1">
      <c r="B7" s="26" t="s">
        <v>26</v>
      </c>
      <c r="C7" s="27">
        <f aca="true" t="shared" si="0" ref="C7:N7">SUM(C8:C11)</f>
        <v>13073</v>
      </c>
      <c r="D7" s="27">
        <f t="shared" si="0"/>
        <v>12945</v>
      </c>
      <c r="E7" s="27">
        <f t="shared" si="0"/>
        <v>5010</v>
      </c>
      <c r="F7" s="27">
        <f t="shared" si="0"/>
        <v>5078</v>
      </c>
      <c r="G7" s="27">
        <f>SUM(G8:G11)</f>
        <v>3739</v>
      </c>
      <c r="H7" s="27">
        <f t="shared" si="0"/>
        <v>3742</v>
      </c>
      <c r="I7" s="27">
        <f t="shared" si="0"/>
        <v>1479</v>
      </c>
      <c r="J7" s="27">
        <f t="shared" si="0"/>
        <v>1242</v>
      </c>
      <c r="K7" s="27">
        <f t="shared" si="0"/>
        <v>2323</v>
      </c>
      <c r="L7" s="27">
        <f t="shared" si="0"/>
        <v>2344</v>
      </c>
      <c r="M7" s="27">
        <f t="shared" si="0"/>
        <v>522</v>
      </c>
      <c r="N7" s="27">
        <f t="shared" si="0"/>
        <v>539</v>
      </c>
    </row>
    <row r="8" spans="2:14" ht="12" customHeight="1">
      <c r="B8" s="28" t="s">
        <v>42</v>
      </c>
      <c r="C8" s="5">
        <f aca="true" t="shared" si="1" ref="C8:D11">E8+G8+I8+K8+M8</f>
        <v>9937</v>
      </c>
      <c r="D8" s="5">
        <f t="shared" si="1"/>
        <v>9806</v>
      </c>
      <c r="E8" s="5">
        <v>3715</v>
      </c>
      <c r="F8" s="5">
        <v>3726</v>
      </c>
      <c r="G8" s="5">
        <v>2890</v>
      </c>
      <c r="H8" s="5">
        <v>2920</v>
      </c>
      <c r="I8" s="5">
        <v>1167</v>
      </c>
      <c r="J8" s="5">
        <v>929</v>
      </c>
      <c r="K8" s="5">
        <v>1739</v>
      </c>
      <c r="L8" s="5">
        <v>1802</v>
      </c>
      <c r="M8" s="5">
        <v>426</v>
      </c>
      <c r="N8" s="5">
        <v>429</v>
      </c>
    </row>
    <row r="9" spans="2:14" ht="12" customHeight="1">
      <c r="B9" s="28" t="s">
        <v>43</v>
      </c>
      <c r="C9" s="5">
        <f t="shared" si="1"/>
        <v>2416</v>
      </c>
      <c r="D9" s="5">
        <f t="shared" si="1"/>
        <v>2464</v>
      </c>
      <c r="E9" s="5">
        <v>999</v>
      </c>
      <c r="F9" s="5">
        <v>1068</v>
      </c>
      <c r="G9" s="5">
        <v>637</v>
      </c>
      <c r="H9" s="5">
        <v>613</v>
      </c>
      <c r="I9" s="5">
        <v>250</v>
      </c>
      <c r="J9" s="5">
        <v>265</v>
      </c>
      <c r="K9" s="5">
        <v>460</v>
      </c>
      <c r="L9" s="5">
        <v>436</v>
      </c>
      <c r="M9" s="5">
        <v>70</v>
      </c>
      <c r="N9" s="5">
        <v>82</v>
      </c>
    </row>
    <row r="10" spans="2:14" ht="12" customHeight="1">
      <c r="B10" s="28" t="s">
        <v>44</v>
      </c>
      <c r="C10" s="5">
        <f t="shared" si="1"/>
        <v>278</v>
      </c>
      <c r="D10" s="5">
        <f t="shared" si="1"/>
        <v>240</v>
      </c>
      <c r="E10" s="5">
        <v>105</v>
      </c>
      <c r="F10" s="5">
        <v>91</v>
      </c>
      <c r="G10" s="5">
        <v>101</v>
      </c>
      <c r="H10" s="5">
        <v>104</v>
      </c>
      <c r="I10" s="5">
        <v>17</v>
      </c>
      <c r="J10" s="5">
        <v>5</v>
      </c>
      <c r="K10" s="5">
        <v>53</v>
      </c>
      <c r="L10" s="5">
        <v>35</v>
      </c>
      <c r="M10" s="5">
        <v>2</v>
      </c>
      <c r="N10" s="5">
        <v>5</v>
      </c>
    </row>
    <row r="11" spans="2:14" ht="12" customHeight="1">
      <c r="B11" s="28" t="s">
        <v>45</v>
      </c>
      <c r="C11" s="5">
        <f t="shared" si="1"/>
        <v>442</v>
      </c>
      <c r="D11" s="5">
        <f t="shared" si="1"/>
        <v>435</v>
      </c>
      <c r="E11" s="5">
        <v>191</v>
      </c>
      <c r="F11" s="5">
        <v>193</v>
      </c>
      <c r="G11" s="5">
        <v>111</v>
      </c>
      <c r="H11" s="5">
        <v>105</v>
      </c>
      <c r="I11" s="5">
        <v>45</v>
      </c>
      <c r="J11" s="5">
        <v>43</v>
      </c>
      <c r="K11" s="5">
        <v>71</v>
      </c>
      <c r="L11" s="5">
        <v>71</v>
      </c>
      <c r="M11" s="5">
        <v>24</v>
      </c>
      <c r="N11" s="5">
        <v>23</v>
      </c>
    </row>
    <row r="12" spans="2:14" ht="13.5" customHeight="1">
      <c r="B12" s="6" t="s">
        <v>46</v>
      </c>
      <c r="L12" s="29"/>
      <c r="M12" s="29"/>
      <c r="N12" s="29"/>
    </row>
    <row r="13" spans="2:11" ht="14.25" customHeight="1">
      <c r="B13" s="169" t="s">
        <v>47</v>
      </c>
      <c r="C13" s="170"/>
      <c r="D13" s="170"/>
      <c r="E13" s="170"/>
      <c r="F13" s="170"/>
      <c r="G13" s="170"/>
      <c r="H13" s="170"/>
      <c r="I13" s="170"/>
      <c r="J13" s="170"/>
      <c r="K13" s="170"/>
    </row>
    <row r="14" spans="2:11" ht="12" customHeight="1">
      <c r="B14" s="171"/>
      <c r="C14" s="172"/>
      <c r="D14" s="172"/>
      <c r="E14" s="172"/>
      <c r="F14" s="172"/>
      <c r="G14" s="172"/>
      <c r="H14" s="172"/>
      <c r="I14" s="172"/>
      <c r="J14" s="172"/>
      <c r="K14" s="172"/>
    </row>
  </sheetData>
  <sheetProtection/>
  <mergeCells count="9">
    <mergeCell ref="M3:N3"/>
    <mergeCell ref="B13:K13"/>
    <mergeCell ref="B14:K14"/>
    <mergeCell ref="B3:B4"/>
    <mergeCell ref="C3:D3"/>
    <mergeCell ref="E3:F3"/>
    <mergeCell ref="G3:H3"/>
    <mergeCell ref="I3:J3"/>
    <mergeCell ref="K3:L3"/>
  </mergeCells>
  <printOptions/>
  <pageMargins left="0.62" right="0.3937007874015748" top="0.55" bottom="2.64" header="0.35" footer="2.3"/>
  <pageSetup horizontalDpi="360" verticalDpi="360" orientation="landscape" paperSize="9" r:id="rId1"/>
  <headerFooter alignWithMargins="0">
    <oddHeader>&amp;L&amp;F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115" zoomScaleNormal="115" zoomScaleSheetLayoutView="105" zoomScalePageLayoutView="0" workbookViewId="0" topLeftCell="A1">
      <selection activeCell="A1" sqref="A1"/>
    </sheetView>
  </sheetViews>
  <sheetFormatPr defaultColWidth="9.00390625" defaultRowHeight="19.5" customHeight="1"/>
  <cols>
    <col min="1" max="1" width="2.625" style="1" customWidth="1"/>
    <col min="2" max="2" width="3.00390625" style="1" customWidth="1"/>
    <col min="3" max="3" width="9.875" style="1" customWidth="1"/>
    <col min="4" max="15" width="7.75390625" style="1" customWidth="1"/>
    <col min="16" max="16384" width="9.00390625" style="1" customWidth="1"/>
  </cols>
  <sheetData>
    <row r="1" ht="19.5" customHeight="1">
      <c r="B1" s="10" t="s">
        <v>48</v>
      </c>
    </row>
    <row r="3" spans="1:15" ht="19.5" customHeight="1">
      <c r="A3" s="1" t="s">
        <v>1</v>
      </c>
      <c r="B3" s="156" t="s">
        <v>49</v>
      </c>
      <c r="C3" s="157"/>
      <c r="D3" s="155" t="s">
        <v>33</v>
      </c>
      <c r="E3" s="155"/>
      <c r="F3" s="155"/>
      <c r="G3" s="155" t="s">
        <v>50</v>
      </c>
      <c r="H3" s="155"/>
      <c r="I3" s="155"/>
      <c r="J3" s="155" t="s">
        <v>51</v>
      </c>
      <c r="K3" s="155"/>
      <c r="L3" s="155"/>
      <c r="M3" s="155" t="s">
        <v>45</v>
      </c>
      <c r="N3" s="155"/>
      <c r="O3" s="155"/>
    </row>
    <row r="4" spans="2:15" ht="19.5" customHeight="1">
      <c r="B4" s="158"/>
      <c r="C4" s="159"/>
      <c r="D4" s="11" t="s">
        <v>39</v>
      </c>
      <c r="E4" s="11" t="s">
        <v>40</v>
      </c>
      <c r="F4" s="11" t="s">
        <v>52</v>
      </c>
      <c r="G4" s="11" t="s">
        <v>39</v>
      </c>
      <c r="H4" s="11" t="s">
        <v>40</v>
      </c>
      <c r="I4" s="11" t="s">
        <v>52</v>
      </c>
      <c r="J4" s="11" t="s">
        <v>39</v>
      </c>
      <c r="K4" s="11" t="s">
        <v>40</v>
      </c>
      <c r="L4" s="11" t="s">
        <v>52</v>
      </c>
      <c r="M4" s="11" t="s">
        <v>39</v>
      </c>
      <c r="N4" s="11" t="s">
        <v>40</v>
      </c>
      <c r="O4" s="11" t="s">
        <v>52</v>
      </c>
    </row>
    <row r="5" spans="2:15" ht="19.5" customHeight="1">
      <c r="B5" s="3"/>
      <c r="C5" s="4"/>
      <c r="D5" s="30" t="s">
        <v>53</v>
      </c>
      <c r="E5" s="30" t="s">
        <v>53</v>
      </c>
      <c r="F5" s="30" t="s">
        <v>53</v>
      </c>
      <c r="G5" s="30" t="s">
        <v>53</v>
      </c>
      <c r="H5" s="30" t="s">
        <v>53</v>
      </c>
      <c r="I5" s="30" t="s">
        <v>53</v>
      </c>
      <c r="J5" s="30" t="s">
        <v>53</v>
      </c>
      <c r="K5" s="30" t="s">
        <v>53</v>
      </c>
      <c r="L5" s="30" t="s">
        <v>53</v>
      </c>
      <c r="M5" s="30" t="s">
        <v>53</v>
      </c>
      <c r="N5" s="30" t="s">
        <v>53</v>
      </c>
      <c r="O5" s="30" t="s">
        <v>53</v>
      </c>
    </row>
    <row r="6" spans="2:15" ht="19.5" customHeight="1">
      <c r="B6" s="165" t="s">
        <v>24</v>
      </c>
      <c r="C6" s="166"/>
      <c r="D6" s="31">
        <v>20120</v>
      </c>
      <c r="E6" s="31">
        <v>20469</v>
      </c>
      <c r="F6" s="31">
        <v>518</v>
      </c>
      <c r="G6" s="31">
        <v>1983</v>
      </c>
      <c r="H6" s="31">
        <v>2230</v>
      </c>
      <c r="I6" s="31">
        <v>352</v>
      </c>
      <c r="J6" s="31">
        <v>7313</v>
      </c>
      <c r="K6" s="31">
        <v>7441</v>
      </c>
      <c r="L6" s="31">
        <v>136</v>
      </c>
      <c r="M6" s="31">
        <v>10824</v>
      </c>
      <c r="N6" s="32">
        <v>10798</v>
      </c>
      <c r="O6" s="31">
        <v>30</v>
      </c>
    </row>
    <row r="7" spans="2:15" s="7" customFormat="1" ht="19.5" customHeight="1">
      <c r="B7" s="163" t="s">
        <v>26</v>
      </c>
      <c r="C7" s="175"/>
      <c r="D7" s="33">
        <v>19918</v>
      </c>
      <c r="E7" s="33">
        <v>19758</v>
      </c>
      <c r="F7" s="33">
        <v>678</v>
      </c>
      <c r="G7" s="33">
        <f>G8+G14</f>
        <v>1967</v>
      </c>
      <c r="H7" s="33">
        <f>H8+H14</f>
        <v>1790</v>
      </c>
      <c r="I7" s="33">
        <f>I8+I14</f>
        <v>529</v>
      </c>
      <c r="J7" s="33">
        <v>7056</v>
      </c>
      <c r="K7" s="33">
        <v>7056</v>
      </c>
      <c r="L7" s="33">
        <v>136</v>
      </c>
      <c r="M7" s="33">
        <f>M8+M14</f>
        <v>10895</v>
      </c>
      <c r="N7" s="33">
        <f>N8+N14</f>
        <v>10912</v>
      </c>
      <c r="O7" s="33">
        <v>13</v>
      </c>
    </row>
    <row r="8" spans="2:15" ht="19.5" customHeight="1">
      <c r="B8" s="160" t="s">
        <v>54</v>
      </c>
      <c r="C8" s="9" t="s">
        <v>33</v>
      </c>
      <c r="D8" s="34">
        <v>4309</v>
      </c>
      <c r="E8" s="34">
        <v>4143</v>
      </c>
      <c r="F8" s="34">
        <v>509</v>
      </c>
      <c r="G8" s="34">
        <f aca="true" t="shared" si="0" ref="G8:O8">SUM(G9:G13)</f>
        <v>1673</v>
      </c>
      <c r="H8" s="34">
        <f t="shared" si="0"/>
        <v>1493</v>
      </c>
      <c r="I8" s="34">
        <f t="shared" si="0"/>
        <v>496</v>
      </c>
      <c r="J8" s="35" t="s">
        <v>29</v>
      </c>
      <c r="K8" s="35" t="s">
        <v>29</v>
      </c>
      <c r="L8" s="35" t="s">
        <v>29</v>
      </c>
      <c r="M8" s="34">
        <f t="shared" si="0"/>
        <v>2636</v>
      </c>
      <c r="N8" s="34">
        <f t="shared" si="0"/>
        <v>2650</v>
      </c>
      <c r="O8" s="34">
        <f t="shared" si="0"/>
        <v>13</v>
      </c>
    </row>
    <row r="9" spans="2:15" ht="19.5" customHeight="1">
      <c r="B9" s="161"/>
      <c r="C9" s="8" t="s">
        <v>55</v>
      </c>
      <c r="D9" s="31">
        <v>3378</v>
      </c>
      <c r="E9" s="31">
        <v>3258</v>
      </c>
      <c r="F9" s="31">
        <v>326</v>
      </c>
      <c r="G9" s="31">
        <v>914</v>
      </c>
      <c r="H9" s="31">
        <v>780</v>
      </c>
      <c r="I9" s="31">
        <v>316</v>
      </c>
      <c r="J9" s="36" t="s">
        <v>29</v>
      </c>
      <c r="K9" s="36" t="s">
        <v>29</v>
      </c>
      <c r="L9" s="36" t="s">
        <v>29</v>
      </c>
      <c r="M9" s="31">
        <v>2464</v>
      </c>
      <c r="N9" s="31">
        <v>2478</v>
      </c>
      <c r="O9" s="31">
        <v>10</v>
      </c>
    </row>
    <row r="10" spans="2:15" ht="19.5" customHeight="1">
      <c r="B10" s="161"/>
      <c r="C10" s="8" t="s">
        <v>36</v>
      </c>
      <c r="D10" s="31">
        <v>97</v>
      </c>
      <c r="E10" s="31">
        <v>102</v>
      </c>
      <c r="F10" s="31">
        <v>7</v>
      </c>
      <c r="G10" s="31">
        <v>77</v>
      </c>
      <c r="H10" s="31">
        <v>82</v>
      </c>
      <c r="I10" s="31">
        <v>7</v>
      </c>
      <c r="J10" s="36" t="s">
        <v>29</v>
      </c>
      <c r="K10" s="36" t="s">
        <v>29</v>
      </c>
      <c r="L10" s="36" t="s">
        <v>29</v>
      </c>
      <c r="M10" s="31">
        <v>20</v>
      </c>
      <c r="N10" s="31">
        <v>20</v>
      </c>
      <c r="O10" s="36" t="s">
        <v>29</v>
      </c>
    </row>
    <row r="11" spans="2:15" ht="19.5" customHeight="1">
      <c r="B11" s="161"/>
      <c r="C11" s="8" t="s">
        <v>35</v>
      </c>
      <c r="D11" s="31">
        <v>468</v>
      </c>
      <c r="E11" s="31">
        <v>421</v>
      </c>
      <c r="F11" s="31">
        <v>109</v>
      </c>
      <c r="G11" s="36">
        <v>369</v>
      </c>
      <c r="H11" s="31">
        <v>321</v>
      </c>
      <c r="I11" s="36">
        <v>107</v>
      </c>
      <c r="J11" s="36" t="s">
        <v>29</v>
      </c>
      <c r="K11" s="36" t="s">
        <v>29</v>
      </c>
      <c r="L11" s="36" t="s">
        <v>29</v>
      </c>
      <c r="M11" s="31">
        <v>99</v>
      </c>
      <c r="N11" s="31">
        <v>100</v>
      </c>
      <c r="O11" s="31">
        <v>2</v>
      </c>
    </row>
    <row r="12" spans="2:15" ht="19.5" customHeight="1">
      <c r="B12" s="161"/>
      <c r="C12" s="8" t="s">
        <v>38</v>
      </c>
      <c r="D12" s="36" t="s">
        <v>29</v>
      </c>
      <c r="E12" s="36" t="s">
        <v>29</v>
      </c>
      <c r="F12" s="36" t="s">
        <v>29</v>
      </c>
      <c r="G12" s="36" t="s">
        <v>29</v>
      </c>
      <c r="H12" s="36" t="s">
        <v>29</v>
      </c>
      <c r="I12" s="36" t="s">
        <v>29</v>
      </c>
      <c r="J12" s="36" t="s">
        <v>29</v>
      </c>
      <c r="K12" s="36" t="s">
        <v>29</v>
      </c>
      <c r="L12" s="36" t="s">
        <v>29</v>
      </c>
      <c r="M12" s="36" t="s">
        <v>29</v>
      </c>
      <c r="N12" s="36" t="s">
        <v>29</v>
      </c>
      <c r="O12" s="36" t="s">
        <v>29</v>
      </c>
    </row>
    <row r="13" spans="2:15" s="7" customFormat="1" ht="19.5" customHeight="1">
      <c r="B13" s="162"/>
      <c r="C13" s="8" t="s">
        <v>37</v>
      </c>
      <c r="D13" s="31">
        <v>366</v>
      </c>
      <c r="E13" s="31">
        <v>362</v>
      </c>
      <c r="F13" s="31">
        <v>67</v>
      </c>
      <c r="G13" s="31">
        <v>313</v>
      </c>
      <c r="H13" s="31">
        <v>310</v>
      </c>
      <c r="I13" s="31">
        <v>66</v>
      </c>
      <c r="J13" s="36" t="s">
        <v>29</v>
      </c>
      <c r="K13" s="36" t="s">
        <v>29</v>
      </c>
      <c r="L13" s="36" t="s">
        <v>29</v>
      </c>
      <c r="M13" s="31">
        <v>53</v>
      </c>
      <c r="N13" s="31">
        <v>52</v>
      </c>
      <c r="O13" s="31">
        <v>1</v>
      </c>
    </row>
    <row r="14" spans="2:15" ht="19.5" customHeight="1">
      <c r="B14" s="160" t="s">
        <v>56</v>
      </c>
      <c r="C14" s="9" t="s">
        <v>33</v>
      </c>
      <c r="D14" s="34">
        <v>15609</v>
      </c>
      <c r="E14" s="34">
        <v>15615</v>
      </c>
      <c r="F14" s="34">
        <v>169</v>
      </c>
      <c r="G14" s="34">
        <f aca="true" t="shared" si="1" ref="G14:N14">SUM(G15:G24)</f>
        <v>294</v>
      </c>
      <c r="H14" s="34">
        <f t="shared" si="1"/>
        <v>297</v>
      </c>
      <c r="I14" s="34">
        <f t="shared" si="1"/>
        <v>33</v>
      </c>
      <c r="J14" s="34">
        <f t="shared" si="1"/>
        <v>7056</v>
      </c>
      <c r="K14" s="34">
        <f t="shared" si="1"/>
        <v>7056</v>
      </c>
      <c r="L14" s="34">
        <f t="shared" si="1"/>
        <v>136</v>
      </c>
      <c r="M14" s="34">
        <f t="shared" si="1"/>
        <v>8259</v>
      </c>
      <c r="N14" s="34">
        <f t="shared" si="1"/>
        <v>8262</v>
      </c>
      <c r="O14" s="35" t="s">
        <v>29</v>
      </c>
    </row>
    <row r="15" spans="2:15" ht="19.5" customHeight="1">
      <c r="B15" s="161"/>
      <c r="C15" s="8" t="s">
        <v>34</v>
      </c>
      <c r="D15" s="31">
        <f aca="true" t="shared" si="2" ref="D15:E24">G15+J15+M15</f>
        <v>4671</v>
      </c>
      <c r="E15" s="31">
        <f t="shared" si="2"/>
        <v>4681</v>
      </c>
      <c r="F15" s="31">
        <v>33</v>
      </c>
      <c r="G15" s="31">
        <v>100</v>
      </c>
      <c r="H15" s="31">
        <v>109</v>
      </c>
      <c r="I15" s="31">
        <v>13</v>
      </c>
      <c r="J15" s="31">
        <v>1753</v>
      </c>
      <c r="K15" s="31">
        <v>1752</v>
      </c>
      <c r="L15" s="31">
        <v>20</v>
      </c>
      <c r="M15" s="31">
        <v>2818</v>
      </c>
      <c r="N15" s="31">
        <v>2820</v>
      </c>
      <c r="O15" s="36" t="s">
        <v>29</v>
      </c>
    </row>
    <row r="16" spans="2:15" ht="19.5" customHeight="1">
      <c r="B16" s="161"/>
      <c r="C16" s="8" t="s">
        <v>35</v>
      </c>
      <c r="D16" s="31">
        <f t="shared" si="2"/>
        <v>3588</v>
      </c>
      <c r="E16" s="31">
        <f t="shared" si="2"/>
        <v>3590</v>
      </c>
      <c r="F16" s="31">
        <v>17</v>
      </c>
      <c r="G16" s="31">
        <v>79</v>
      </c>
      <c r="H16" s="31">
        <v>79</v>
      </c>
      <c r="I16" s="31">
        <v>8</v>
      </c>
      <c r="J16" s="31">
        <v>1556</v>
      </c>
      <c r="K16" s="31">
        <v>1558</v>
      </c>
      <c r="L16" s="31">
        <v>9</v>
      </c>
      <c r="M16" s="31">
        <v>1953</v>
      </c>
      <c r="N16" s="31">
        <v>1953</v>
      </c>
      <c r="O16" s="36" t="s">
        <v>29</v>
      </c>
    </row>
    <row r="17" spans="2:15" ht="19.5" customHeight="1">
      <c r="B17" s="161"/>
      <c r="C17" s="8" t="s">
        <v>37</v>
      </c>
      <c r="D17" s="31">
        <f t="shared" si="2"/>
        <v>2913</v>
      </c>
      <c r="E17" s="31">
        <f t="shared" si="2"/>
        <v>2908</v>
      </c>
      <c r="F17" s="31">
        <v>6</v>
      </c>
      <c r="G17" s="31">
        <v>44</v>
      </c>
      <c r="H17" s="31">
        <v>42</v>
      </c>
      <c r="I17" s="31">
        <v>2</v>
      </c>
      <c r="J17" s="31">
        <v>1261</v>
      </c>
      <c r="K17" s="31">
        <v>1257</v>
      </c>
      <c r="L17" s="31">
        <v>4</v>
      </c>
      <c r="M17" s="31">
        <v>1608</v>
      </c>
      <c r="N17" s="31">
        <v>1609</v>
      </c>
      <c r="O17" s="36" t="s">
        <v>29</v>
      </c>
    </row>
    <row r="18" spans="2:15" ht="19.5" customHeight="1">
      <c r="B18" s="161"/>
      <c r="C18" s="8" t="s">
        <v>57</v>
      </c>
      <c r="D18" s="31">
        <f t="shared" si="2"/>
        <v>986</v>
      </c>
      <c r="E18" s="31">
        <f t="shared" si="2"/>
        <v>998</v>
      </c>
      <c r="F18" s="31">
        <v>9</v>
      </c>
      <c r="G18" s="31">
        <v>29</v>
      </c>
      <c r="H18" s="31">
        <v>26</v>
      </c>
      <c r="I18" s="31">
        <v>3</v>
      </c>
      <c r="J18" s="31">
        <v>648</v>
      </c>
      <c r="K18" s="31">
        <v>663</v>
      </c>
      <c r="L18" s="36">
        <v>6</v>
      </c>
      <c r="M18" s="31">
        <v>309</v>
      </c>
      <c r="N18" s="31">
        <v>309</v>
      </c>
      <c r="O18" s="36" t="s">
        <v>29</v>
      </c>
    </row>
    <row r="19" spans="2:15" ht="19.5" customHeight="1">
      <c r="B19" s="161"/>
      <c r="C19" s="8" t="s">
        <v>58</v>
      </c>
      <c r="D19" s="31">
        <v>1386</v>
      </c>
      <c r="E19" s="31">
        <f t="shared" si="2"/>
        <v>1384</v>
      </c>
      <c r="F19" s="31">
        <v>62</v>
      </c>
      <c r="G19" s="36" t="s">
        <v>29</v>
      </c>
      <c r="H19" s="31">
        <v>1</v>
      </c>
      <c r="I19" s="36" t="s">
        <v>29</v>
      </c>
      <c r="J19" s="31">
        <v>845</v>
      </c>
      <c r="K19" s="31">
        <v>842</v>
      </c>
      <c r="L19" s="31">
        <v>62</v>
      </c>
      <c r="M19" s="31">
        <v>541</v>
      </c>
      <c r="N19" s="31">
        <v>541</v>
      </c>
      <c r="O19" s="36" t="s">
        <v>29</v>
      </c>
    </row>
    <row r="20" spans="2:15" ht="19.5" customHeight="1">
      <c r="B20" s="161"/>
      <c r="C20" s="8" t="s">
        <v>36</v>
      </c>
      <c r="D20" s="31">
        <f t="shared" si="2"/>
        <v>929</v>
      </c>
      <c r="E20" s="31">
        <f t="shared" si="2"/>
        <v>921</v>
      </c>
      <c r="F20" s="31">
        <v>18</v>
      </c>
      <c r="G20" s="31">
        <v>36</v>
      </c>
      <c r="H20" s="31">
        <v>35</v>
      </c>
      <c r="I20" s="31">
        <v>6</v>
      </c>
      <c r="J20" s="31">
        <v>389</v>
      </c>
      <c r="K20" s="31">
        <v>382</v>
      </c>
      <c r="L20" s="36">
        <v>12</v>
      </c>
      <c r="M20" s="31">
        <v>504</v>
      </c>
      <c r="N20" s="31">
        <v>504</v>
      </c>
      <c r="O20" s="36" t="s">
        <v>29</v>
      </c>
    </row>
    <row r="21" spans="2:15" ht="19.5" customHeight="1">
      <c r="B21" s="161"/>
      <c r="C21" s="8" t="s">
        <v>38</v>
      </c>
      <c r="D21" s="31">
        <v>467</v>
      </c>
      <c r="E21" s="31">
        <v>462</v>
      </c>
      <c r="F21" s="31">
        <v>7</v>
      </c>
      <c r="G21" s="36" t="s">
        <v>29</v>
      </c>
      <c r="H21" s="36" t="s">
        <v>29</v>
      </c>
      <c r="I21" s="36" t="s">
        <v>29</v>
      </c>
      <c r="J21" s="31">
        <v>248</v>
      </c>
      <c r="K21" s="31">
        <v>243</v>
      </c>
      <c r="L21" s="31">
        <v>7</v>
      </c>
      <c r="M21" s="31">
        <v>219</v>
      </c>
      <c r="N21" s="31">
        <v>219</v>
      </c>
      <c r="O21" s="36" t="s">
        <v>29</v>
      </c>
    </row>
    <row r="22" spans="2:15" ht="19.5" customHeight="1">
      <c r="B22" s="161"/>
      <c r="C22" s="8" t="s">
        <v>59</v>
      </c>
      <c r="D22" s="31">
        <v>241</v>
      </c>
      <c r="E22" s="31">
        <v>242</v>
      </c>
      <c r="F22" s="31">
        <v>9</v>
      </c>
      <c r="G22" s="37" t="s">
        <v>29</v>
      </c>
      <c r="H22" s="36" t="s">
        <v>29</v>
      </c>
      <c r="I22" s="36" t="s">
        <v>29</v>
      </c>
      <c r="J22" s="31">
        <v>176</v>
      </c>
      <c r="K22" s="31">
        <v>177</v>
      </c>
      <c r="L22" s="36">
        <v>9</v>
      </c>
      <c r="M22" s="31">
        <v>65</v>
      </c>
      <c r="N22" s="31">
        <v>65</v>
      </c>
      <c r="O22" s="36" t="s">
        <v>29</v>
      </c>
    </row>
    <row r="23" spans="2:15" ht="19.5" customHeight="1">
      <c r="B23" s="161"/>
      <c r="C23" s="8" t="s">
        <v>60</v>
      </c>
      <c r="D23" s="31">
        <f t="shared" si="2"/>
        <v>263</v>
      </c>
      <c r="E23" s="31">
        <f t="shared" si="2"/>
        <v>267</v>
      </c>
      <c r="F23" s="31">
        <v>2</v>
      </c>
      <c r="G23" s="31">
        <v>5</v>
      </c>
      <c r="H23" s="31">
        <v>4</v>
      </c>
      <c r="I23" s="31">
        <v>1</v>
      </c>
      <c r="J23" s="31">
        <v>100</v>
      </c>
      <c r="K23" s="31">
        <v>105</v>
      </c>
      <c r="L23" s="31">
        <v>1</v>
      </c>
      <c r="M23" s="31">
        <v>158</v>
      </c>
      <c r="N23" s="31">
        <v>158</v>
      </c>
      <c r="O23" s="36" t="s">
        <v>29</v>
      </c>
    </row>
    <row r="24" spans="2:15" ht="19.5" customHeight="1">
      <c r="B24" s="162"/>
      <c r="C24" s="8" t="s">
        <v>61</v>
      </c>
      <c r="D24" s="31">
        <f t="shared" si="2"/>
        <v>165</v>
      </c>
      <c r="E24" s="31">
        <f t="shared" si="2"/>
        <v>162</v>
      </c>
      <c r="F24" s="31">
        <v>6</v>
      </c>
      <c r="G24" s="31">
        <v>1</v>
      </c>
      <c r="H24" s="31">
        <v>1</v>
      </c>
      <c r="I24" s="36" t="s">
        <v>29</v>
      </c>
      <c r="J24" s="31">
        <v>80</v>
      </c>
      <c r="K24" s="31">
        <v>77</v>
      </c>
      <c r="L24" s="31">
        <v>6</v>
      </c>
      <c r="M24" s="31">
        <v>84</v>
      </c>
      <c r="N24" s="31">
        <v>84</v>
      </c>
      <c r="O24" s="36" t="s">
        <v>29</v>
      </c>
    </row>
    <row r="25" ht="19.5" customHeight="1">
      <c r="B25" s="6"/>
    </row>
    <row r="26" ht="19.5" customHeight="1">
      <c r="B26" s="6" t="s">
        <v>62</v>
      </c>
    </row>
    <row r="27" ht="19.5" customHeight="1">
      <c r="B27" s="6"/>
    </row>
    <row r="28" spans="2:15" ht="19.5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</sheetData>
  <sheetProtection/>
  <mergeCells count="9">
    <mergeCell ref="J3:L3"/>
    <mergeCell ref="M3:O3"/>
    <mergeCell ref="B6:C6"/>
    <mergeCell ref="B7:C7"/>
    <mergeCell ref="B8:B13"/>
    <mergeCell ref="B14:B24"/>
    <mergeCell ref="B3:C4"/>
    <mergeCell ref="D3:F3"/>
    <mergeCell ref="G3:I3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landscape" paperSize="9" scale="96" r:id="rId1"/>
  <headerFooter alignWithMargins="0">
    <oddHeader>&amp;L&amp;F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="115" zoomScaleNormal="115" zoomScaleSheetLayoutView="115" zoomScalePageLayoutView="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4.50390625" style="1" customWidth="1"/>
    <col min="3" max="12" width="9.375" style="1" customWidth="1"/>
    <col min="13" max="16384" width="9.00390625" style="1" customWidth="1"/>
  </cols>
  <sheetData>
    <row r="1" ht="14.25" customHeight="1">
      <c r="B1" s="10" t="s">
        <v>63</v>
      </c>
    </row>
    <row r="3" spans="1:10" ht="12" customHeight="1">
      <c r="A3" s="1" t="s">
        <v>1</v>
      </c>
      <c r="B3" s="173" t="s">
        <v>32</v>
      </c>
      <c r="C3" s="167" t="s">
        <v>33</v>
      </c>
      <c r="D3" s="168"/>
      <c r="E3" s="167" t="s">
        <v>34</v>
      </c>
      <c r="F3" s="168"/>
      <c r="G3" s="167" t="s">
        <v>35</v>
      </c>
      <c r="H3" s="168"/>
      <c r="I3" s="167" t="s">
        <v>37</v>
      </c>
      <c r="J3" s="168"/>
    </row>
    <row r="4" spans="2:10" ht="12" customHeight="1">
      <c r="B4" s="174"/>
      <c r="C4" s="11" t="s">
        <v>39</v>
      </c>
      <c r="D4" s="11" t="s">
        <v>40</v>
      </c>
      <c r="E4" s="11" t="s">
        <v>39</v>
      </c>
      <c r="F4" s="11" t="s">
        <v>40</v>
      </c>
      <c r="G4" s="11" t="s">
        <v>39</v>
      </c>
      <c r="H4" s="11" t="s">
        <v>40</v>
      </c>
      <c r="I4" s="11" t="s">
        <v>39</v>
      </c>
      <c r="J4" s="11" t="s">
        <v>40</v>
      </c>
    </row>
    <row r="5" spans="2:10" ht="12" customHeight="1">
      <c r="B5" s="3"/>
      <c r="C5" s="2" t="s">
        <v>64</v>
      </c>
      <c r="D5" s="2" t="s">
        <v>64</v>
      </c>
      <c r="E5" s="2" t="s">
        <v>64</v>
      </c>
      <c r="F5" s="2" t="s">
        <v>64</v>
      </c>
      <c r="G5" s="2" t="s">
        <v>64</v>
      </c>
      <c r="H5" s="2" t="s">
        <v>64</v>
      </c>
      <c r="I5" s="2" t="s">
        <v>64</v>
      </c>
      <c r="J5" s="2" t="s">
        <v>64</v>
      </c>
    </row>
    <row r="6" spans="2:10" ht="12" customHeight="1">
      <c r="B6" s="25" t="s">
        <v>24</v>
      </c>
      <c r="C6" s="5">
        <v>3299</v>
      </c>
      <c r="D6" s="5">
        <v>3300</v>
      </c>
      <c r="E6" s="5">
        <v>1452</v>
      </c>
      <c r="F6" s="5">
        <v>1400</v>
      </c>
      <c r="G6" s="5">
        <v>886</v>
      </c>
      <c r="H6" s="5">
        <v>905</v>
      </c>
      <c r="I6" s="5">
        <v>961</v>
      </c>
      <c r="J6" s="5">
        <v>995</v>
      </c>
    </row>
    <row r="7" spans="2:10" s="7" customFormat="1" ht="12" customHeight="1">
      <c r="B7" s="26" t="s">
        <v>26</v>
      </c>
      <c r="C7" s="27">
        <f aca="true" t="shared" si="0" ref="C7:D9">E7+G7+I7</f>
        <v>3208</v>
      </c>
      <c r="D7" s="27">
        <f t="shared" si="0"/>
        <v>3108</v>
      </c>
      <c r="E7" s="27">
        <f aca="true" t="shared" si="1" ref="E7:J7">SUM(E8:E10)</f>
        <v>1348</v>
      </c>
      <c r="F7" s="27">
        <f t="shared" si="1"/>
        <v>1345</v>
      </c>
      <c r="G7" s="27">
        <f t="shared" si="1"/>
        <v>883</v>
      </c>
      <c r="H7" s="27">
        <f t="shared" si="1"/>
        <v>860</v>
      </c>
      <c r="I7" s="27">
        <f t="shared" si="1"/>
        <v>977</v>
      </c>
      <c r="J7" s="27">
        <f t="shared" si="1"/>
        <v>903</v>
      </c>
    </row>
    <row r="8" spans="2:10" ht="12" customHeight="1">
      <c r="B8" s="25" t="s">
        <v>65</v>
      </c>
      <c r="C8" s="5">
        <v>2718</v>
      </c>
      <c r="D8" s="5">
        <f t="shared" si="0"/>
        <v>2630</v>
      </c>
      <c r="E8" s="5">
        <v>1143</v>
      </c>
      <c r="F8" s="5">
        <v>1139</v>
      </c>
      <c r="G8" s="5">
        <v>755</v>
      </c>
      <c r="H8" s="5">
        <v>739</v>
      </c>
      <c r="I8" s="5">
        <v>820</v>
      </c>
      <c r="J8" s="5">
        <v>752</v>
      </c>
    </row>
    <row r="9" spans="2:10" ht="12" customHeight="1">
      <c r="B9" s="25" t="s">
        <v>66</v>
      </c>
      <c r="C9" s="5">
        <f t="shared" si="0"/>
        <v>476</v>
      </c>
      <c r="D9" s="5">
        <f t="shared" si="0"/>
        <v>465</v>
      </c>
      <c r="E9" s="5">
        <v>199</v>
      </c>
      <c r="F9" s="5">
        <v>201</v>
      </c>
      <c r="G9" s="5">
        <v>120</v>
      </c>
      <c r="H9" s="5">
        <v>113</v>
      </c>
      <c r="I9" s="5">
        <v>157</v>
      </c>
      <c r="J9" s="5">
        <v>151</v>
      </c>
    </row>
    <row r="10" spans="2:10" ht="12" customHeight="1">
      <c r="B10" s="25" t="s">
        <v>45</v>
      </c>
      <c r="C10" s="5">
        <v>14</v>
      </c>
      <c r="D10" s="5">
        <v>13</v>
      </c>
      <c r="E10" s="5">
        <v>6</v>
      </c>
      <c r="F10" s="5">
        <v>5</v>
      </c>
      <c r="G10" s="5">
        <v>8</v>
      </c>
      <c r="H10" s="5">
        <v>8</v>
      </c>
      <c r="I10" s="5" t="s">
        <v>67</v>
      </c>
      <c r="J10" s="5" t="s">
        <v>67</v>
      </c>
    </row>
    <row r="11" spans="2:10" ht="12" customHeight="1">
      <c r="B11" s="6"/>
      <c r="F11" s="29"/>
      <c r="G11" s="29"/>
      <c r="H11" s="29"/>
      <c r="I11" s="29"/>
      <c r="J11" s="29"/>
    </row>
    <row r="12" ht="12" customHeight="1">
      <c r="B12" s="6" t="s">
        <v>46</v>
      </c>
    </row>
    <row r="13" spans="2:5" ht="12" customHeight="1">
      <c r="B13" s="6" t="s">
        <v>68</v>
      </c>
      <c r="C13" s="38"/>
      <c r="D13" s="38"/>
      <c r="E13" s="38"/>
    </row>
    <row r="14" spans="2:8" ht="12" customHeight="1">
      <c r="B14" s="6"/>
      <c r="C14" s="6"/>
      <c r="D14" s="6"/>
      <c r="E14" s="6"/>
      <c r="F14" s="6"/>
      <c r="G14" s="6"/>
      <c r="H14" s="6"/>
    </row>
  </sheetData>
  <sheetProtection/>
  <mergeCells count="5">
    <mergeCell ref="B3:B4"/>
    <mergeCell ref="C3:D3"/>
    <mergeCell ref="E3:F3"/>
    <mergeCell ref="G3:H3"/>
    <mergeCell ref="I3:J3"/>
  </mergeCells>
  <printOptions/>
  <pageMargins left="0.7874015748031497" right="0.3937007874015748" top="0.984251968503937" bottom="0.984251968503937" header="0.5118110236220472" footer="0.5118110236220472"/>
  <pageSetup fitToHeight="1" fitToWidth="1" horizontalDpi="360" verticalDpi="360" orientation="landscape" paperSize="9" r:id="rId1"/>
  <headerFooter alignWithMargins="0">
    <oddHeader>&amp;L&amp;F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showZeros="0" zoomScaleSheetLayoutView="115" zoomScalePageLayoutView="0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00390625" defaultRowHeight="12" customHeight="1"/>
  <cols>
    <col min="1" max="1" width="2.625" style="39" customWidth="1"/>
    <col min="2" max="2" width="5.125" style="39" customWidth="1"/>
    <col min="3" max="3" width="2.875" style="39" customWidth="1"/>
    <col min="4" max="4" width="2.625" style="39" customWidth="1"/>
    <col min="5" max="5" width="8.875" style="39" customWidth="1"/>
    <col min="6" max="16" width="7.625" style="39" customWidth="1"/>
    <col min="17" max="17" width="8.875" style="39" customWidth="1"/>
    <col min="18" max="29" width="7.625" style="39" customWidth="1"/>
    <col min="30" max="30" width="5.75390625" style="39" customWidth="1"/>
    <col min="31" max="16384" width="9.00390625" style="39" customWidth="1"/>
  </cols>
  <sheetData>
    <row r="1" ht="14.25" customHeight="1">
      <c r="B1" s="40" t="s">
        <v>69</v>
      </c>
    </row>
    <row r="3" spans="1:30" ht="12" customHeight="1">
      <c r="A3" s="39" t="s">
        <v>1</v>
      </c>
      <c r="B3" s="194" t="s">
        <v>70</v>
      </c>
      <c r="C3" s="195"/>
      <c r="D3" s="196"/>
      <c r="E3" s="177" t="s">
        <v>33</v>
      </c>
      <c r="F3" s="187" t="s">
        <v>71</v>
      </c>
      <c r="G3" s="188"/>
      <c r="H3" s="188"/>
      <c r="I3" s="188"/>
      <c r="J3" s="189"/>
      <c r="K3" s="187" t="s">
        <v>72</v>
      </c>
      <c r="L3" s="188"/>
      <c r="M3" s="188"/>
      <c r="N3" s="188"/>
      <c r="O3" s="188"/>
      <c r="P3" s="189"/>
      <c r="Q3" s="177" t="s">
        <v>73</v>
      </c>
      <c r="R3" s="187" t="s">
        <v>74</v>
      </c>
      <c r="S3" s="188"/>
      <c r="T3" s="188"/>
      <c r="U3" s="188"/>
      <c r="V3" s="188"/>
      <c r="W3" s="189"/>
      <c r="X3" s="187" t="s">
        <v>75</v>
      </c>
      <c r="Y3" s="188"/>
      <c r="Z3" s="188"/>
      <c r="AA3" s="188"/>
      <c r="AB3" s="189"/>
      <c r="AC3" s="190" t="s">
        <v>76</v>
      </c>
      <c r="AD3" s="41"/>
    </row>
    <row r="4" spans="2:30" ht="12" customHeight="1">
      <c r="B4" s="197"/>
      <c r="C4" s="198"/>
      <c r="D4" s="199"/>
      <c r="E4" s="191"/>
      <c r="F4" s="177" t="s">
        <v>33</v>
      </c>
      <c r="G4" s="177" t="s">
        <v>77</v>
      </c>
      <c r="H4" s="177" t="s">
        <v>78</v>
      </c>
      <c r="I4" s="177" t="s">
        <v>79</v>
      </c>
      <c r="J4" s="177" t="s">
        <v>80</v>
      </c>
      <c r="K4" s="177" t="s">
        <v>33</v>
      </c>
      <c r="L4" s="192" t="s">
        <v>81</v>
      </c>
      <c r="M4" s="177" t="s">
        <v>82</v>
      </c>
      <c r="N4" s="177" t="s">
        <v>83</v>
      </c>
      <c r="O4" s="177" t="s">
        <v>84</v>
      </c>
      <c r="P4" s="177" t="s">
        <v>85</v>
      </c>
      <c r="Q4" s="191"/>
      <c r="R4" s="177" t="s">
        <v>33</v>
      </c>
      <c r="S4" s="177" t="s">
        <v>86</v>
      </c>
      <c r="T4" s="177" t="s">
        <v>87</v>
      </c>
      <c r="U4" s="177" t="s">
        <v>88</v>
      </c>
      <c r="V4" s="177" t="s">
        <v>89</v>
      </c>
      <c r="W4" s="177" t="s">
        <v>90</v>
      </c>
      <c r="X4" s="177" t="s">
        <v>33</v>
      </c>
      <c r="Y4" s="177" t="s">
        <v>91</v>
      </c>
      <c r="Z4" s="179" t="s">
        <v>92</v>
      </c>
      <c r="AA4" s="179" t="s">
        <v>93</v>
      </c>
      <c r="AB4" s="182" t="s">
        <v>94</v>
      </c>
      <c r="AC4" s="191"/>
      <c r="AD4" s="184" t="s">
        <v>95</v>
      </c>
    </row>
    <row r="5" spans="2:30" ht="12" customHeight="1">
      <c r="B5" s="200"/>
      <c r="C5" s="201"/>
      <c r="D5" s="202"/>
      <c r="E5" s="178"/>
      <c r="F5" s="178"/>
      <c r="G5" s="178"/>
      <c r="H5" s="178"/>
      <c r="I5" s="178"/>
      <c r="J5" s="178"/>
      <c r="K5" s="178"/>
      <c r="L5" s="193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80"/>
      <c r="AA5" s="181"/>
      <c r="AB5" s="183"/>
      <c r="AC5" s="178"/>
      <c r="AD5" s="185"/>
    </row>
    <row r="6" spans="2:30" ht="12" customHeight="1">
      <c r="B6" s="42"/>
      <c r="C6" s="43"/>
      <c r="D6" s="44"/>
      <c r="E6" s="45" t="s">
        <v>41</v>
      </c>
      <c r="F6" s="45" t="s">
        <v>41</v>
      </c>
      <c r="G6" s="45" t="s">
        <v>41</v>
      </c>
      <c r="H6" s="45" t="s">
        <v>41</v>
      </c>
      <c r="I6" s="45" t="s">
        <v>41</v>
      </c>
      <c r="J6" s="45" t="s">
        <v>41</v>
      </c>
      <c r="K6" s="45" t="s">
        <v>41</v>
      </c>
      <c r="L6" s="45" t="s">
        <v>41</v>
      </c>
      <c r="M6" s="45" t="s">
        <v>41</v>
      </c>
      <c r="N6" s="45" t="s">
        <v>41</v>
      </c>
      <c r="O6" s="45" t="s">
        <v>41</v>
      </c>
      <c r="P6" s="45" t="s">
        <v>41</v>
      </c>
      <c r="Q6" s="45" t="s">
        <v>41</v>
      </c>
      <c r="R6" s="45" t="s">
        <v>41</v>
      </c>
      <c r="S6" s="45" t="s">
        <v>41</v>
      </c>
      <c r="T6" s="45" t="s">
        <v>41</v>
      </c>
      <c r="U6" s="45" t="s">
        <v>41</v>
      </c>
      <c r="V6" s="45" t="s">
        <v>41</v>
      </c>
      <c r="W6" s="45" t="s">
        <v>41</v>
      </c>
      <c r="X6" s="45" t="s">
        <v>41</v>
      </c>
      <c r="Y6" s="45" t="s">
        <v>41</v>
      </c>
      <c r="Z6" s="45" t="s">
        <v>41</v>
      </c>
      <c r="AA6" s="45" t="s">
        <v>41</v>
      </c>
      <c r="AB6" s="45" t="s">
        <v>41</v>
      </c>
      <c r="AC6" s="45" t="s">
        <v>41</v>
      </c>
      <c r="AD6" s="46" t="s">
        <v>41</v>
      </c>
    </row>
    <row r="7" spans="2:30" ht="12" customHeight="1">
      <c r="B7" s="186" t="s">
        <v>24</v>
      </c>
      <c r="C7" s="186"/>
      <c r="D7" s="186"/>
      <c r="E7" s="47">
        <v>26730</v>
      </c>
      <c r="F7" s="48">
        <v>119</v>
      </c>
      <c r="G7" s="48">
        <v>26</v>
      </c>
      <c r="H7" s="48">
        <v>58</v>
      </c>
      <c r="I7" s="48">
        <v>26</v>
      </c>
      <c r="J7" s="48">
        <v>9</v>
      </c>
      <c r="K7" s="48">
        <v>768</v>
      </c>
      <c r="L7" s="48">
        <v>1</v>
      </c>
      <c r="M7" s="48">
        <v>296</v>
      </c>
      <c r="N7" s="48">
        <v>332</v>
      </c>
      <c r="O7" s="48">
        <v>29</v>
      </c>
      <c r="P7" s="48">
        <v>110</v>
      </c>
      <c r="Q7" s="47">
        <v>20367</v>
      </c>
      <c r="R7" s="47">
        <v>1190</v>
      </c>
      <c r="S7" s="48">
        <v>1040</v>
      </c>
      <c r="T7" s="48">
        <v>39</v>
      </c>
      <c r="U7" s="48">
        <v>111</v>
      </c>
      <c r="V7" s="48" t="s">
        <v>96</v>
      </c>
      <c r="W7" s="48" t="s">
        <v>96</v>
      </c>
      <c r="X7" s="48">
        <v>83</v>
      </c>
      <c r="Y7" s="48" t="s">
        <v>96</v>
      </c>
      <c r="Z7" s="48">
        <v>43</v>
      </c>
      <c r="AA7" s="48">
        <v>34</v>
      </c>
      <c r="AB7" s="48">
        <v>6</v>
      </c>
      <c r="AC7" s="47">
        <v>4203</v>
      </c>
      <c r="AD7" s="49">
        <v>25</v>
      </c>
    </row>
    <row r="8" spans="2:30" s="50" customFormat="1" ht="12" customHeight="1">
      <c r="B8" s="176" t="s">
        <v>26</v>
      </c>
      <c r="C8" s="176"/>
      <c r="D8" s="176"/>
      <c r="E8" s="51">
        <f>SUM(F8,K8,Q8,R8,X8,AC8)</f>
        <v>24110</v>
      </c>
      <c r="F8" s="52">
        <f>SUM(G8:J8)</f>
        <v>123</v>
      </c>
      <c r="G8" s="52">
        <f>SUM(G9:G20)</f>
        <v>18</v>
      </c>
      <c r="H8" s="52">
        <f>SUM(H9:H20)</f>
        <v>64</v>
      </c>
      <c r="I8" s="52">
        <f>SUM(I9:I20)</f>
        <v>21</v>
      </c>
      <c r="J8" s="52">
        <f>SUM(J9:J20)</f>
        <v>20</v>
      </c>
      <c r="K8" s="53">
        <f>SUM(L8:P8)</f>
        <v>810</v>
      </c>
      <c r="L8" s="52" t="s">
        <v>67</v>
      </c>
      <c r="M8" s="52">
        <f>SUM(M9:M20)</f>
        <v>416</v>
      </c>
      <c r="N8" s="52">
        <f>SUM(N9:N20)</f>
        <v>281</v>
      </c>
      <c r="O8" s="52">
        <f>SUM(O9:O20)</f>
        <v>35</v>
      </c>
      <c r="P8" s="52">
        <f>SUM(P9:P20)</f>
        <v>78</v>
      </c>
      <c r="Q8" s="51">
        <f>SUM(Q9:Q20)</f>
        <v>18238</v>
      </c>
      <c r="R8" s="51">
        <f>SUM(S8:W8)</f>
        <v>1021</v>
      </c>
      <c r="S8" s="51">
        <f>SUM(S9:S20)</f>
        <v>888</v>
      </c>
      <c r="T8" s="52">
        <f>SUM(T9:T20)</f>
        <v>30</v>
      </c>
      <c r="U8" s="52">
        <f>SUM(U9:U20)</f>
        <v>102</v>
      </c>
      <c r="V8" s="52">
        <f>SUM(V9:V20)</f>
        <v>1</v>
      </c>
      <c r="W8" s="52" t="s">
        <v>96</v>
      </c>
      <c r="X8" s="52">
        <f>SUM(Y8:AB8)</f>
        <v>99</v>
      </c>
      <c r="Y8" s="52">
        <f aca="true" t="shared" si="0" ref="Y8:AD8">SUM(Y9:Y20)</f>
        <v>1</v>
      </c>
      <c r="Z8" s="52">
        <f t="shared" si="0"/>
        <v>63</v>
      </c>
      <c r="AA8" s="52">
        <f t="shared" si="0"/>
        <v>33</v>
      </c>
      <c r="AB8" s="52">
        <f t="shared" si="0"/>
        <v>2</v>
      </c>
      <c r="AC8" s="51">
        <f t="shared" si="0"/>
        <v>3819</v>
      </c>
      <c r="AD8" s="51">
        <f t="shared" si="0"/>
        <v>30</v>
      </c>
    </row>
    <row r="9" spans="2:30" ht="12" customHeight="1">
      <c r="B9" s="54"/>
      <c r="C9" s="43" t="s">
        <v>97</v>
      </c>
      <c r="D9" s="55"/>
      <c r="E9" s="47">
        <f aca="true" t="shared" si="1" ref="E9:E20">SUM(F9,K9,Q9,R9,X9,AC9)</f>
        <v>2024</v>
      </c>
      <c r="F9" s="48">
        <f aca="true" t="shared" si="2" ref="F9:F20">SUM(G9:J9)</f>
        <v>16</v>
      </c>
      <c r="G9" s="48">
        <v>1</v>
      </c>
      <c r="H9" s="48">
        <v>10</v>
      </c>
      <c r="I9" s="48">
        <v>4</v>
      </c>
      <c r="J9" s="48">
        <v>1</v>
      </c>
      <c r="K9" s="56">
        <f aca="true" t="shared" si="3" ref="K9:K20">SUM(L9:P9)</f>
        <v>52</v>
      </c>
      <c r="L9" s="48" t="s">
        <v>67</v>
      </c>
      <c r="M9" s="48">
        <v>17</v>
      </c>
      <c r="N9" s="48">
        <v>31</v>
      </c>
      <c r="O9" s="48">
        <v>1</v>
      </c>
      <c r="P9" s="48">
        <v>3</v>
      </c>
      <c r="Q9" s="47">
        <v>1532</v>
      </c>
      <c r="R9" s="47">
        <f aca="true" t="shared" si="4" ref="R9:R20">SUM(S9:W9)</f>
        <v>90</v>
      </c>
      <c r="S9" s="48">
        <v>76</v>
      </c>
      <c r="T9" s="48">
        <v>2</v>
      </c>
      <c r="U9" s="48">
        <v>12</v>
      </c>
      <c r="V9" s="52" t="s">
        <v>67</v>
      </c>
      <c r="W9" s="52" t="s">
        <v>96</v>
      </c>
      <c r="X9" s="52" t="s">
        <v>96</v>
      </c>
      <c r="Y9" s="52" t="s">
        <v>67</v>
      </c>
      <c r="Z9" s="48" t="s">
        <v>67</v>
      </c>
      <c r="AA9" s="48" t="s">
        <v>67</v>
      </c>
      <c r="AB9" s="48" t="s">
        <v>67</v>
      </c>
      <c r="AC9" s="47">
        <v>334</v>
      </c>
      <c r="AD9" s="49">
        <v>1</v>
      </c>
    </row>
    <row r="10" spans="2:30" ht="12" customHeight="1">
      <c r="B10" s="54"/>
      <c r="C10" s="57">
        <v>2</v>
      </c>
      <c r="D10" s="58"/>
      <c r="E10" s="47">
        <f t="shared" si="1"/>
        <v>2059</v>
      </c>
      <c r="F10" s="48">
        <f t="shared" si="2"/>
        <v>17</v>
      </c>
      <c r="G10" s="48">
        <v>2</v>
      </c>
      <c r="H10" s="48">
        <v>8</v>
      </c>
      <c r="I10" s="48">
        <v>5</v>
      </c>
      <c r="J10" s="48">
        <v>2</v>
      </c>
      <c r="K10" s="56">
        <f t="shared" si="3"/>
        <v>39</v>
      </c>
      <c r="L10" s="48" t="s">
        <v>67</v>
      </c>
      <c r="M10" s="48">
        <v>16</v>
      </c>
      <c r="N10" s="48">
        <v>16</v>
      </c>
      <c r="O10" s="48">
        <v>1</v>
      </c>
      <c r="P10" s="48">
        <v>6</v>
      </c>
      <c r="Q10" s="47">
        <v>1620</v>
      </c>
      <c r="R10" s="47">
        <f t="shared" si="4"/>
        <v>59</v>
      </c>
      <c r="S10" s="48">
        <v>56</v>
      </c>
      <c r="T10" s="48">
        <v>3</v>
      </c>
      <c r="U10" s="48" t="s">
        <v>67</v>
      </c>
      <c r="V10" s="52" t="s">
        <v>67</v>
      </c>
      <c r="W10" s="52" t="s">
        <v>96</v>
      </c>
      <c r="X10" s="48">
        <f aca="true" t="shared" si="5" ref="X10:X20">SUM(Y10:AB10)</f>
        <v>5</v>
      </c>
      <c r="Y10" s="52" t="s">
        <v>67</v>
      </c>
      <c r="Z10" s="48">
        <v>3</v>
      </c>
      <c r="AA10" s="48">
        <v>1</v>
      </c>
      <c r="AB10" s="48">
        <v>1</v>
      </c>
      <c r="AC10" s="47">
        <v>319</v>
      </c>
      <c r="AD10" s="49">
        <v>1</v>
      </c>
    </row>
    <row r="11" spans="2:30" ht="12" customHeight="1">
      <c r="B11" s="54"/>
      <c r="C11" s="57">
        <v>3</v>
      </c>
      <c r="D11" s="58"/>
      <c r="E11" s="47">
        <f t="shared" si="1"/>
        <v>2032</v>
      </c>
      <c r="F11" s="48">
        <f t="shared" si="2"/>
        <v>15</v>
      </c>
      <c r="G11" s="48">
        <v>2</v>
      </c>
      <c r="H11" s="48">
        <v>10</v>
      </c>
      <c r="I11" s="48">
        <v>1</v>
      </c>
      <c r="J11" s="48">
        <v>2</v>
      </c>
      <c r="K11" s="56">
        <f t="shared" si="3"/>
        <v>35</v>
      </c>
      <c r="L11" s="48" t="s">
        <v>67</v>
      </c>
      <c r="M11" s="48">
        <v>16</v>
      </c>
      <c r="N11" s="48">
        <v>15</v>
      </c>
      <c r="O11" s="48" t="s">
        <v>67</v>
      </c>
      <c r="P11" s="48">
        <v>4</v>
      </c>
      <c r="Q11" s="47">
        <v>1593</v>
      </c>
      <c r="R11" s="47">
        <f t="shared" si="4"/>
        <v>57</v>
      </c>
      <c r="S11" s="48">
        <v>52</v>
      </c>
      <c r="T11" s="48">
        <v>3</v>
      </c>
      <c r="U11" s="48">
        <v>2</v>
      </c>
      <c r="V11" s="52" t="s">
        <v>67</v>
      </c>
      <c r="W11" s="52" t="s">
        <v>96</v>
      </c>
      <c r="X11" s="48">
        <f t="shared" si="5"/>
        <v>10</v>
      </c>
      <c r="Y11" s="52" t="s">
        <v>67</v>
      </c>
      <c r="Z11" s="48">
        <v>8</v>
      </c>
      <c r="AA11" s="48">
        <v>2</v>
      </c>
      <c r="AB11" s="48" t="s">
        <v>67</v>
      </c>
      <c r="AC11" s="47">
        <v>322</v>
      </c>
      <c r="AD11" s="49">
        <v>1</v>
      </c>
    </row>
    <row r="12" spans="2:30" ht="12" customHeight="1">
      <c r="B12" s="54"/>
      <c r="C12" s="57">
        <v>4</v>
      </c>
      <c r="D12" s="58"/>
      <c r="E12" s="47">
        <f t="shared" si="1"/>
        <v>2053</v>
      </c>
      <c r="F12" s="48">
        <f t="shared" si="2"/>
        <v>11</v>
      </c>
      <c r="G12" s="48">
        <v>2</v>
      </c>
      <c r="H12" s="48">
        <v>5</v>
      </c>
      <c r="I12" s="48">
        <v>3</v>
      </c>
      <c r="J12" s="48">
        <v>1</v>
      </c>
      <c r="K12" s="56">
        <f t="shared" si="3"/>
        <v>72</v>
      </c>
      <c r="L12" s="48" t="s">
        <v>67</v>
      </c>
      <c r="M12" s="48">
        <v>33</v>
      </c>
      <c r="N12" s="48">
        <v>32</v>
      </c>
      <c r="O12" s="48">
        <v>2</v>
      </c>
      <c r="P12" s="48">
        <v>5</v>
      </c>
      <c r="Q12" s="47">
        <v>1519</v>
      </c>
      <c r="R12" s="47">
        <f t="shared" si="4"/>
        <v>89</v>
      </c>
      <c r="S12" s="48">
        <v>67</v>
      </c>
      <c r="T12" s="48">
        <v>2</v>
      </c>
      <c r="U12" s="48">
        <v>20</v>
      </c>
      <c r="V12" s="52" t="s">
        <v>67</v>
      </c>
      <c r="W12" s="52" t="s">
        <v>96</v>
      </c>
      <c r="X12" s="48">
        <f t="shared" si="5"/>
        <v>9</v>
      </c>
      <c r="Y12" s="52" t="s">
        <v>67</v>
      </c>
      <c r="Z12" s="48">
        <v>8</v>
      </c>
      <c r="AA12" s="48">
        <v>1</v>
      </c>
      <c r="AB12" s="48" t="s">
        <v>67</v>
      </c>
      <c r="AC12" s="47">
        <v>353</v>
      </c>
      <c r="AD12" s="49">
        <v>4</v>
      </c>
    </row>
    <row r="13" spans="2:30" ht="12" customHeight="1">
      <c r="B13" s="54"/>
      <c r="C13" s="57">
        <v>5</v>
      </c>
      <c r="D13" s="58"/>
      <c r="E13" s="47">
        <f t="shared" si="1"/>
        <v>2175</v>
      </c>
      <c r="F13" s="48">
        <f t="shared" si="2"/>
        <v>10</v>
      </c>
      <c r="G13" s="48">
        <v>1</v>
      </c>
      <c r="H13" s="48">
        <v>4</v>
      </c>
      <c r="I13" s="48">
        <v>2</v>
      </c>
      <c r="J13" s="48">
        <v>3</v>
      </c>
      <c r="K13" s="56">
        <f t="shared" si="3"/>
        <v>65</v>
      </c>
      <c r="L13" s="48" t="s">
        <v>67</v>
      </c>
      <c r="M13" s="48">
        <v>29</v>
      </c>
      <c r="N13" s="48">
        <v>26</v>
      </c>
      <c r="O13" s="48">
        <v>4</v>
      </c>
      <c r="P13" s="48">
        <v>6</v>
      </c>
      <c r="Q13" s="47">
        <v>1663</v>
      </c>
      <c r="R13" s="47">
        <f t="shared" si="4"/>
        <v>61</v>
      </c>
      <c r="S13" s="48">
        <v>54</v>
      </c>
      <c r="T13" s="48" t="s">
        <v>67</v>
      </c>
      <c r="U13" s="48">
        <v>6</v>
      </c>
      <c r="V13" s="48">
        <v>1</v>
      </c>
      <c r="W13" s="52" t="s">
        <v>96</v>
      </c>
      <c r="X13" s="48">
        <f t="shared" si="5"/>
        <v>9</v>
      </c>
      <c r="Y13" s="52" t="s">
        <v>67</v>
      </c>
      <c r="Z13" s="48">
        <v>7</v>
      </c>
      <c r="AA13" s="48">
        <v>2</v>
      </c>
      <c r="AB13" s="48" t="s">
        <v>67</v>
      </c>
      <c r="AC13" s="47">
        <v>367</v>
      </c>
      <c r="AD13" s="49">
        <v>1</v>
      </c>
    </row>
    <row r="14" spans="2:30" ht="12" customHeight="1">
      <c r="B14" s="54"/>
      <c r="C14" s="57">
        <v>6</v>
      </c>
      <c r="D14" s="58"/>
      <c r="E14" s="47">
        <f t="shared" si="1"/>
        <v>2019</v>
      </c>
      <c r="F14" s="48">
        <f t="shared" si="2"/>
        <v>10</v>
      </c>
      <c r="G14" s="48">
        <v>3</v>
      </c>
      <c r="H14" s="48">
        <v>5</v>
      </c>
      <c r="I14" s="48" t="s">
        <v>67</v>
      </c>
      <c r="J14" s="48">
        <v>2</v>
      </c>
      <c r="K14" s="56">
        <f t="shared" si="3"/>
        <v>56</v>
      </c>
      <c r="L14" s="48" t="s">
        <v>67</v>
      </c>
      <c r="M14" s="48">
        <v>30</v>
      </c>
      <c r="N14" s="48">
        <v>16</v>
      </c>
      <c r="O14" s="48">
        <v>5</v>
      </c>
      <c r="P14" s="48">
        <v>5</v>
      </c>
      <c r="Q14" s="47">
        <v>1556</v>
      </c>
      <c r="R14" s="47">
        <f t="shared" si="4"/>
        <v>58</v>
      </c>
      <c r="S14" s="48">
        <v>52</v>
      </c>
      <c r="T14" s="48" t="s">
        <v>67</v>
      </c>
      <c r="U14" s="48">
        <v>6</v>
      </c>
      <c r="V14" s="52" t="s">
        <v>67</v>
      </c>
      <c r="W14" s="52" t="s">
        <v>96</v>
      </c>
      <c r="X14" s="48">
        <f t="shared" si="5"/>
        <v>12</v>
      </c>
      <c r="Y14" s="52" t="s">
        <v>67</v>
      </c>
      <c r="Z14" s="48">
        <v>6</v>
      </c>
      <c r="AA14" s="48">
        <v>6</v>
      </c>
      <c r="AB14" s="48" t="s">
        <v>67</v>
      </c>
      <c r="AC14" s="47">
        <v>327</v>
      </c>
      <c r="AD14" s="49">
        <v>2</v>
      </c>
    </row>
    <row r="15" spans="2:30" ht="12" customHeight="1">
      <c r="B15" s="54"/>
      <c r="C15" s="57">
        <v>7</v>
      </c>
      <c r="D15" s="58"/>
      <c r="E15" s="47">
        <f t="shared" si="1"/>
        <v>1991</v>
      </c>
      <c r="F15" s="48">
        <f t="shared" si="2"/>
        <v>5</v>
      </c>
      <c r="G15" s="48">
        <v>2</v>
      </c>
      <c r="H15" s="48">
        <v>1</v>
      </c>
      <c r="I15" s="48">
        <v>1</v>
      </c>
      <c r="J15" s="48">
        <v>1</v>
      </c>
      <c r="K15" s="56">
        <f t="shared" si="3"/>
        <v>66</v>
      </c>
      <c r="L15" s="48" t="s">
        <v>67</v>
      </c>
      <c r="M15" s="48">
        <v>34</v>
      </c>
      <c r="N15" s="48">
        <v>24</v>
      </c>
      <c r="O15" s="48">
        <v>4</v>
      </c>
      <c r="P15" s="48">
        <v>4</v>
      </c>
      <c r="Q15" s="47">
        <v>1543</v>
      </c>
      <c r="R15" s="47">
        <f t="shared" si="4"/>
        <v>63</v>
      </c>
      <c r="S15" s="48">
        <v>52</v>
      </c>
      <c r="T15" s="48">
        <v>8</v>
      </c>
      <c r="U15" s="48">
        <v>3</v>
      </c>
      <c r="V15" s="52" t="s">
        <v>67</v>
      </c>
      <c r="W15" s="52" t="s">
        <v>96</v>
      </c>
      <c r="X15" s="48">
        <f t="shared" si="5"/>
        <v>10</v>
      </c>
      <c r="Y15" s="52" t="s">
        <v>67</v>
      </c>
      <c r="Z15" s="48">
        <v>4</v>
      </c>
      <c r="AA15" s="48">
        <v>6</v>
      </c>
      <c r="AB15" s="48" t="s">
        <v>67</v>
      </c>
      <c r="AC15" s="47">
        <v>304</v>
      </c>
      <c r="AD15" s="49">
        <v>4</v>
      </c>
    </row>
    <row r="16" spans="2:30" ht="12" customHeight="1">
      <c r="B16" s="54"/>
      <c r="C16" s="57">
        <v>8</v>
      </c>
      <c r="D16" s="58"/>
      <c r="E16" s="47">
        <f t="shared" si="1"/>
        <v>1857</v>
      </c>
      <c r="F16" s="48">
        <f t="shared" si="2"/>
        <v>7</v>
      </c>
      <c r="G16" s="48" t="s">
        <v>67</v>
      </c>
      <c r="H16" s="48">
        <v>3</v>
      </c>
      <c r="I16" s="48">
        <v>2</v>
      </c>
      <c r="J16" s="48">
        <v>2</v>
      </c>
      <c r="K16" s="56">
        <f t="shared" si="3"/>
        <v>67</v>
      </c>
      <c r="L16" s="48" t="s">
        <v>67</v>
      </c>
      <c r="M16" s="48">
        <v>35</v>
      </c>
      <c r="N16" s="48">
        <v>23</v>
      </c>
      <c r="O16" s="48">
        <v>2</v>
      </c>
      <c r="P16" s="48">
        <v>7</v>
      </c>
      <c r="Q16" s="47">
        <v>1400</v>
      </c>
      <c r="R16" s="47">
        <f t="shared" si="4"/>
        <v>90</v>
      </c>
      <c r="S16" s="48">
        <v>87</v>
      </c>
      <c r="T16" s="48">
        <v>1</v>
      </c>
      <c r="U16" s="48">
        <v>2</v>
      </c>
      <c r="V16" s="52" t="s">
        <v>67</v>
      </c>
      <c r="W16" s="52" t="s">
        <v>96</v>
      </c>
      <c r="X16" s="48">
        <f t="shared" si="5"/>
        <v>8</v>
      </c>
      <c r="Y16" s="52" t="s">
        <v>67</v>
      </c>
      <c r="Z16" s="48">
        <v>6</v>
      </c>
      <c r="AA16" s="48">
        <v>1</v>
      </c>
      <c r="AB16" s="48">
        <v>1</v>
      </c>
      <c r="AC16" s="47">
        <v>285</v>
      </c>
      <c r="AD16" s="49">
        <v>1</v>
      </c>
    </row>
    <row r="17" spans="2:30" ht="12" customHeight="1">
      <c r="B17" s="54"/>
      <c r="C17" s="57">
        <v>9</v>
      </c>
      <c r="D17" s="58"/>
      <c r="E17" s="47">
        <f t="shared" si="1"/>
        <v>2028</v>
      </c>
      <c r="F17" s="48">
        <f t="shared" si="2"/>
        <v>5</v>
      </c>
      <c r="G17" s="48" t="s">
        <v>67</v>
      </c>
      <c r="H17" s="48">
        <v>3</v>
      </c>
      <c r="I17" s="48" t="s">
        <v>67</v>
      </c>
      <c r="J17" s="48">
        <v>2</v>
      </c>
      <c r="K17" s="56">
        <f t="shared" si="3"/>
        <v>76</v>
      </c>
      <c r="L17" s="48" t="s">
        <v>67</v>
      </c>
      <c r="M17" s="48">
        <v>34</v>
      </c>
      <c r="N17" s="48">
        <v>28</v>
      </c>
      <c r="O17" s="48">
        <v>4</v>
      </c>
      <c r="P17" s="48">
        <v>10</v>
      </c>
      <c r="Q17" s="47">
        <v>1541</v>
      </c>
      <c r="R17" s="47">
        <f t="shared" si="4"/>
        <v>65</v>
      </c>
      <c r="S17" s="48">
        <v>56</v>
      </c>
      <c r="T17" s="48">
        <v>2</v>
      </c>
      <c r="U17" s="48">
        <v>7</v>
      </c>
      <c r="V17" s="52" t="s">
        <v>67</v>
      </c>
      <c r="W17" s="52" t="s">
        <v>96</v>
      </c>
      <c r="X17" s="48">
        <f t="shared" si="5"/>
        <v>10</v>
      </c>
      <c r="Y17" s="48">
        <v>1</v>
      </c>
      <c r="Z17" s="48">
        <v>5</v>
      </c>
      <c r="AA17" s="48">
        <v>4</v>
      </c>
      <c r="AB17" s="48" t="s">
        <v>67</v>
      </c>
      <c r="AC17" s="47">
        <v>331</v>
      </c>
      <c r="AD17" s="49">
        <v>1</v>
      </c>
    </row>
    <row r="18" spans="2:30" ht="12" customHeight="1">
      <c r="B18" s="59"/>
      <c r="C18" s="57">
        <v>10</v>
      </c>
      <c r="D18" s="58"/>
      <c r="E18" s="47">
        <f t="shared" si="1"/>
        <v>2044</v>
      </c>
      <c r="F18" s="48">
        <f t="shared" si="2"/>
        <v>9</v>
      </c>
      <c r="G18" s="48">
        <v>1</v>
      </c>
      <c r="H18" s="48">
        <v>5</v>
      </c>
      <c r="I18" s="48">
        <v>2</v>
      </c>
      <c r="J18" s="48">
        <v>1</v>
      </c>
      <c r="K18" s="56">
        <f t="shared" si="3"/>
        <v>108</v>
      </c>
      <c r="L18" s="48" t="s">
        <v>67</v>
      </c>
      <c r="M18" s="48">
        <v>69</v>
      </c>
      <c r="N18" s="48">
        <v>22</v>
      </c>
      <c r="O18" s="48">
        <v>6</v>
      </c>
      <c r="P18" s="48">
        <v>11</v>
      </c>
      <c r="Q18" s="47">
        <v>1468</v>
      </c>
      <c r="R18" s="47">
        <f t="shared" si="4"/>
        <v>136</v>
      </c>
      <c r="S18" s="48">
        <v>105</v>
      </c>
      <c r="T18" s="48">
        <v>5</v>
      </c>
      <c r="U18" s="48">
        <v>26</v>
      </c>
      <c r="V18" s="52" t="s">
        <v>67</v>
      </c>
      <c r="W18" s="52" t="s">
        <v>96</v>
      </c>
      <c r="X18" s="48">
        <f t="shared" si="5"/>
        <v>7</v>
      </c>
      <c r="Y18" s="52" t="s">
        <v>67</v>
      </c>
      <c r="Z18" s="48">
        <v>3</v>
      </c>
      <c r="AA18" s="48">
        <v>4</v>
      </c>
      <c r="AB18" s="48" t="s">
        <v>67</v>
      </c>
      <c r="AC18" s="47">
        <v>316</v>
      </c>
      <c r="AD18" s="49">
        <v>4</v>
      </c>
    </row>
    <row r="19" spans="2:30" ht="12" customHeight="1">
      <c r="B19" s="54"/>
      <c r="C19" s="57">
        <v>11</v>
      </c>
      <c r="D19" s="58"/>
      <c r="E19" s="47">
        <f t="shared" si="1"/>
        <v>2032</v>
      </c>
      <c r="F19" s="48">
        <f t="shared" si="2"/>
        <v>8</v>
      </c>
      <c r="G19" s="48">
        <v>3</v>
      </c>
      <c r="H19" s="48">
        <v>3</v>
      </c>
      <c r="I19" s="48">
        <v>1</v>
      </c>
      <c r="J19" s="48">
        <v>1</v>
      </c>
      <c r="K19" s="56">
        <f t="shared" si="3"/>
        <v>90</v>
      </c>
      <c r="L19" s="48" t="s">
        <v>67</v>
      </c>
      <c r="M19" s="48">
        <v>49</v>
      </c>
      <c r="N19" s="48">
        <v>30</v>
      </c>
      <c r="O19" s="48">
        <v>4</v>
      </c>
      <c r="P19" s="48">
        <v>7</v>
      </c>
      <c r="Q19" s="47">
        <v>1540</v>
      </c>
      <c r="R19" s="47">
        <f t="shared" si="4"/>
        <v>112</v>
      </c>
      <c r="S19" s="48">
        <v>92</v>
      </c>
      <c r="T19" s="48">
        <v>2</v>
      </c>
      <c r="U19" s="48">
        <v>18</v>
      </c>
      <c r="V19" s="52" t="s">
        <v>67</v>
      </c>
      <c r="W19" s="52" t="s">
        <v>96</v>
      </c>
      <c r="X19" s="48">
        <f t="shared" si="5"/>
        <v>9</v>
      </c>
      <c r="Y19" s="52" t="s">
        <v>67</v>
      </c>
      <c r="Z19" s="48">
        <v>7</v>
      </c>
      <c r="AA19" s="48">
        <v>2</v>
      </c>
      <c r="AB19" s="48" t="s">
        <v>67</v>
      </c>
      <c r="AC19" s="47">
        <v>273</v>
      </c>
      <c r="AD19" s="49">
        <v>7</v>
      </c>
    </row>
    <row r="20" spans="2:30" ht="12" customHeight="1">
      <c r="B20" s="54"/>
      <c r="C20" s="57">
        <v>12</v>
      </c>
      <c r="D20" s="58"/>
      <c r="E20" s="47">
        <f t="shared" si="1"/>
        <v>1796</v>
      </c>
      <c r="F20" s="48">
        <f t="shared" si="2"/>
        <v>10</v>
      </c>
      <c r="G20" s="48">
        <v>1</v>
      </c>
      <c r="H20" s="48">
        <v>7</v>
      </c>
      <c r="I20" s="48" t="s">
        <v>67</v>
      </c>
      <c r="J20" s="48">
        <v>2</v>
      </c>
      <c r="K20" s="56">
        <f t="shared" si="3"/>
        <v>84</v>
      </c>
      <c r="L20" s="48" t="s">
        <v>67</v>
      </c>
      <c r="M20" s="48">
        <v>54</v>
      </c>
      <c r="N20" s="48">
        <v>18</v>
      </c>
      <c r="O20" s="48">
        <v>2</v>
      </c>
      <c r="P20" s="48">
        <v>10</v>
      </c>
      <c r="Q20" s="47">
        <v>1263</v>
      </c>
      <c r="R20" s="47">
        <f t="shared" si="4"/>
        <v>141</v>
      </c>
      <c r="S20" s="48">
        <v>139</v>
      </c>
      <c r="T20" s="48">
        <v>2</v>
      </c>
      <c r="U20" s="48" t="s">
        <v>67</v>
      </c>
      <c r="V20" s="52" t="s">
        <v>67</v>
      </c>
      <c r="W20" s="52" t="s">
        <v>96</v>
      </c>
      <c r="X20" s="48">
        <f t="shared" si="5"/>
        <v>10</v>
      </c>
      <c r="Y20" s="52" t="s">
        <v>67</v>
      </c>
      <c r="Z20" s="48">
        <v>6</v>
      </c>
      <c r="AA20" s="48">
        <v>4</v>
      </c>
      <c r="AB20" s="48" t="s">
        <v>67</v>
      </c>
      <c r="AC20" s="47">
        <v>288</v>
      </c>
      <c r="AD20" s="49">
        <v>3</v>
      </c>
    </row>
    <row r="21" ht="12" customHeight="1">
      <c r="B21" s="60"/>
    </row>
    <row r="22" ht="12" customHeight="1">
      <c r="B22" s="60" t="s">
        <v>98</v>
      </c>
    </row>
    <row r="23" spans="2:6" ht="12" customHeight="1">
      <c r="B23" s="60" t="s">
        <v>99</v>
      </c>
      <c r="C23" s="38"/>
      <c r="D23" s="38"/>
      <c r="E23" s="38"/>
      <c r="F23" s="38"/>
    </row>
    <row r="24" spans="2:29" ht="12" customHeight="1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</row>
  </sheetData>
  <sheetProtection/>
  <mergeCells count="33">
    <mergeCell ref="R3:W3"/>
    <mergeCell ref="N4:N5"/>
    <mergeCell ref="O4:O5"/>
    <mergeCell ref="P4:P5"/>
    <mergeCell ref="R4:R5"/>
    <mergeCell ref="V4:V5"/>
    <mergeCell ref="W4:W5"/>
    <mergeCell ref="M4:M5"/>
    <mergeCell ref="B3:D5"/>
    <mergeCell ref="E3:E5"/>
    <mergeCell ref="F3:J3"/>
    <mergeCell ref="K3:P3"/>
    <mergeCell ref="Q3:Q5"/>
    <mergeCell ref="X4:X5"/>
    <mergeCell ref="X3:AB3"/>
    <mergeCell ref="AC3:AC5"/>
    <mergeCell ref="F4:F5"/>
    <mergeCell ref="G4:G5"/>
    <mergeCell ref="H4:H5"/>
    <mergeCell ref="I4:I5"/>
    <mergeCell ref="J4:J5"/>
    <mergeCell ref="K4:K5"/>
    <mergeCell ref="L4:L5"/>
    <mergeCell ref="B8:D8"/>
    <mergeCell ref="Y4:Y5"/>
    <mergeCell ref="Z4:Z5"/>
    <mergeCell ref="AA4:AA5"/>
    <mergeCell ref="AB4:AB5"/>
    <mergeCell ref="AD4:AD5"/>
    <mergeCell ref="B7:D7"/>
    <mergeCell ref="S4:S5"/>
    <mergeCell ref="T4:T5"/>
    <mergeCell ref="U4:U5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landscape" paperSize="9" scale="66" r:id="rId1"/>
  <headerFooter alignWithMargins="0">
    <oddHeader>&amp;L&amp;F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115" zoomScaleNormal="115" zoomScaleSheetLayoutView="115" zoomScalePageLayoutView="0" workbookViewId="0" topLeftCell="A1">
      <selection activeCell="A1" sqref="A1"/>
    </sheetView>
  </sheetViews>
  <sheetFormatPr defaultColWidth="9.00390625" defaultRowHeight="12" customHeight="1"/>
  <cols>
    <col min="1" max="1" width="2.625" style="39" customWidth="1"/>
    <col min="2" max="2" width="1.875" style="39" customWidth="1"/>
    <col min="3" max="3" width="8.625" style="39" customWidth="1"/>
    <col min="4" max="11" width="8.875" style="39" customWidth="1"/>
    <col min="12" max="14" width="9.50390625" style="39" customWidth="1"/>
    <col min="15" max="16384" width="9.00390625" style="39" customWidth="1"/>
  </cols>
  <sheetData>
    <row r="1" ht="14.25" customHeight="1">
      <c r="B1" s="40" t="s">
        <v>100</v>
      </c>
    </row>
    <row r="3" spans="1:12" ht="12" customHeight="1">
      <c r="A3" s="39" t="s">
        <v>101</v>
      </c>
      <c r="B3" s="204" t="s">
        <v>102</v>
      </c>
      <c r="C3" s="205"/>
      <c r="D3" s="210" t="s">
        <v>103</v>
      </c>
      <c r="E3" s="211"/>
      <c r="F3" s="212"/>
      <c r="G3" s="210" t="s">
        <v>104</v>
      </c>
      <c r="H3" s="211"/>
      <c r="I3" s="211"/>
      <c r="J3" s="211"/>
      <c r="K3" s="211"/>
      <c r="L3" s="212"/>
    </row>
    <row r="4" spans="2:12" ht="12" customHeight="1">
      <c r="B4" s="206"/>
      <c r="C4" s="207"/>
      <c r="D4" s="184" t="s">
        <v>105</v>
      </c>
      <c r="E4" s="184" t="s">
        <v>106</v>
      </c>
      <c r="F4" s="184" t="s">
        <v>107</v>
      </c>
      <c r="G4" s="184" t="s">
        <v>108</v>
      </c>
      <c r="H4" s="184" t="s">
        <v>109</v>
      </c>
      <c r="I4" s="184" t="s">
        <v>110</v>
      </c>
      <c r="J4" s="184" t="s">
        <v>111</v>
      </c>
      <c r="K4" s="184" t="s">
        <v>112</v>
      </c>
      <c r="L4" s="61" t="s">
        <v>113</v>
      </c>
    </row>
    <row r="5" spans="2:12" ht="15.75" customHeight="1">
      <c r="B5" s="208"/>
      <c r="C5" s="209"/>
      <c r="D5" s="203"/>
      <c r="E5" s="203"/>
      <c r="F5" s="203"/>
      <c r="G5" s="203"/>
      <c r="H5" s="203"/>
      <c r="I5" s="203"/>
      <c r="J5" s="203"/>
      <c r="K5" s="203"/>
      <c r="L5" s="62" t="s">
        <v>114</v>
      </c>
    </row>
    <row r="6" spans="2:12" ht="12" customHeight="1">
      <c r="B6" s="63"/>
      <c r="C6" s="64"/>
      <c r="D6" s="46" t="s">
        <v>115</v>
      </c>
      <c r="E6" s="46" t="s">
        <v>115</v>
      </c>
      <c r="F6" s="46" t="s">
        <v>116</v>
      </c>
      <c r="G6" s="46" t="s">
        <v>115</v>
      </c>
      <c r="H6" s="46" t="s">
        <v>115</v>
      </c>
      <c r="I6" s="46" t="s">
        <v>115</v>
      </c>
      <c r="J6" s="46" t="s">
        <v>115</v>
      </c>
      <c r="K6" s="46" t="s">
        <v>115</v>
      </c>
      <c r="L6" s="46" t="s">
        <v>115</v>
      </c>
    </row>
    <row r="7" spans="2:12" ht="12" customHeight="1">
      <c r="B7" s="65"/>
      <c r="C7" s="66" t="s">
        <v>24</v>
      </c>
      <c r="D7" s="49">
        <v>26730</v>
      </c>
      <c r="E7" s="49">
        <v>10522</v>
      </c>
      <c r="F7" s="49">
        <v>4250</v>
      </c>
      <c r="G7" s="49">
        <v>119</v>
      </c>
      <c r="H7" s="49">
        <v>768</v>
      </c>
      <c r="I7" s="49">
        <v>20367</v>
      </c>
      <c r="J7" s="49">
        <v>1190</v>
      </c>
      <c r="K7" s="49">
        <v>83</v>
      </c>
      <c r="L7" s="49">
        <v>4203</v>
      </c>
    </row>
    <row r="8" spans="2:12" s="50" customFormat="1" ht="12" customHeight="1">
      <c r="B8" s="67"/>
      <c r="C8" s="68" t="s">
        <v>26</v>
      </c>
      <c r="D8" s="69">
        <f>SUM(D9:D28)</f>
        <v>24110</v>
      </c>
      <c r="E8" s="69">
        <f aca="true" t="shared" si="0" ref="E8:L8">SUM(E9:E28)</f>
        <v>11370</v>
      </c>
      <c r="F8" s="69">
        <f t="shared" si="0"/>
        <v>4472</v>
      </c>
      <c r="G8" s="69">
        <f t="shared" si="0"/>
        <v>123</v>
      </c>
      <c r="H8" s="69">
        <f t="shared" si="0"/>
        <v>810</v>
      </c>
      <c r="I8" s="69">
        <f t="shared" si="0"/>
        <v>18238</v>
      </c>
      <c r="J8" s="69">
        <f t="shared" si="0"/>
        <v>1021</v>
      </c>
      <c r="K8" s="69">
        <f t="shared" si="0"/>
        <v>99</v>
      </c>
      <c r="L8" s="69">
        <f t="shared" si="0"/>
        <v>3819</v>
      </c>
    </row>
    <row r="9" spans="2:12" ht="12" customHeight="1">
      <c r="B9" s="70"/>
      <c r="C9" s="71" t="s">
        <v>117</v>
      </c>
      <c r="D9" s="49">
        <v>2487</v>
      </c>
      <c r="E9" s="49">
        <v>1338</v>
      </c>
      <c r="F9" s="49">
        <v>499</v>
      </c>
      <c r="G9" s="49">
        <v>8</v>
      </c>
      <c r="H9" s="49">
        <v>106</v>
      </c>
      <c r="I9" s="49">
        <v>1728</v>
      </c>
      <c r="J9" s="49">
        <v>102</v>
      </c>
      <c r="K9" s="49">
        <v>14</v>
      </c>
      <c r="L9" s="49">
        <v>529</v>
      </c>
    </row>
    <row r="10" spans="2:12" ht="12" customHeight="1">
      <c r="B10" s="70"/>
      <c r="C10" s="71" t="s">
        <v>118</v>
      </c>
      <c r="D10" s="49">
        <v>1730</v>
      </c>
      <c r="E10" s="49">
        <v>849</v>
      </c>
      <c r="F10" s="49">
        <v>341</v>
      </c>
      <c r="G10" s="49">
        <v>9</v>
      </c>
      <c r="H10" s="49">
        <v>57</v>
      </c>
      <c r="I10" s="49">
        <v>1374</v>
      </c>
      <c r="J10" s="49">
        <v>29</v>
      </c>
      <c r="K10" s="49">
        <v>11</v>
      </c>
      <c r="L10" s="49">
        <v>250</v>
      </c>
    </row>
    <row r="11" spans="2:12" ht="12" customHeight="1">
      <c r="B11" s="70"/>
      <c r="C11" s="71" t="s">
        <v>119</v>
      </c>
      <c r="D11" s="49">
        <v>277</v>
      </c>
      <c r="E11" s="49">
        <v>171</v>
      </c>
      <c r="F11" s="49">
        <v>35</v>
      </c>
      <c r="G11" s="49">
        <v>1</v>
      </c>
      <c r="H11" s="49">
        <v>6</v>
      </c>
      <c r="I11" s="49">
        <v>226</v>
      </c>
      <c r="J11" s="49">
        <v>7</v>
      </c>
      <c r="K11" s="49" t="s">
        <v>67</v>
      </c>
      <c r="L11" s="49">
        <v>37</v>
      </c>
    </row>
    <row r="12" spans="2:12" ht="12" customHeight="1">
      <c r="B12" s="70"/>
      <c r="C12" s="71" t="s">
        <v>120</v>
      </c>
      <c r="D12" s="49">
        <v>3520</v>
      </c>
      <c r="E12" s="49">
        <v>2006</v>
      </c>
      <c r="F12" s="49">
        <v>779</v>
      </c>
      <c r="G12" s="49">
        <v>10</v>
      </c>
      <c r="H12" s="49">
        <v>122</v>
      </c>
      <c r="I12" s="49">
        <v>2557</v>
      </c>
      <c r="J12" s="49">
        <v>278</v>
      </c>
      <c r="K12" s="49">
        <v>15</v>
      </c>
      <c r="L12" s="49">
        <v>538</v>
      </c>
    </row>
    <row r="13" spans="2:12" ht="12" customHeight="1">
      <c r="B13" s="70"/>
      <c r="C13" s="71" t="s">
        <v>121</v>
      </c>
      <c r="D13" s="49">
        <v>1103</v>
      </c>
      <c r="E13" s="49">
        <v>639</v>
      </c>
      <c r="F13" s="49">
        <v>188</v>
      </c>
      <c r="G13" s="49">
        <v>12</v>
      </c>
      <c r="H13" s="49">
        <v>36</v>
      </c>
      <c r="I13" s="49">
        <v>838</v>
      </c>
      <c r="J13" s="49">
        <v>49</v>
      </c>
      <c r="K13" s="49">
        <v>3</v>
      </c>
      <c r="L13" s="49">
        <v>165</v>
      </c>
    </row>
    <row r="14" spans="2:12" ht="12" customHeight="1">
      <c r="B14" s="70"/>
      <c r="C14" s="71" t="s">
        <v>122</v>
      </c>
      <c r="D14" s="49">
        <v>418</v>
      </c>
      <c r="E14" s="49">
        <v>208</v>
      </c>
      <c r="F14" s="49">
        <v>94</v>
      </c>
      <c r="G14" s="49">
        <v>2</v>
      </c>
      <c r="H14" s="49">
        <v>21</v>
      </c>
      <c r="I14" s="49">
        <v>311</v>
      </c>
      <c r="J14" s="49">
        <v>12</v>
      </c>
      <c r="K14" s="49">
        <v>2</v>
      </c>
      <c r="L14" s="49">
        <v>70</v>
      </c>
    </row>
    <row r="15" spans="2:12" ht="12" customHeight="1">
      <c r="B15" s="70"/>
      <c r="C15" s="71" t="s">
        <v>123</v>
      </c>
      <c r="D15" s="49">
        <v>47</v>
      </c>
      <c r="E15" s="49">
        <v>30</v>
      </c>
      <c r="F15" s="49">
        <v>9</v>
      </c>
      <c r="G15" s="49">
        <v>1</v>
      </c>
      <c r="H15" s="49">
        <v>7</v>
      </c>
      <c r="I15" s="49">
        <v>31</v>
      </c>
      <c r="J15" s="49">
        <v>2</v>
      </c>
      <c r="K15" s="49" t="s">
        <v>67</v>
      </c>
      <c r="L15" s="49">
        <v>6</v>
      </c>
    </row>
    <row r="16" spans="2:12" ht="12" customHeight="1">
      <c r="B16" s="70"/>
      <c r="C16" s="71" t="s">
        <v>124</v>
      </c>
      <c r="D16" s="49">
        <v>361</v>
      </c>
      <c r="E16" s="49">
        <v>200</v>
      </c>
      <c r="F16" s="49">
        <v>114</v>
      </c>
      <c r="G16" s="49" t="s">
        <v>67</v>
      </c>
      <c r="H16" s="49">
        <v>24</v>
      </c>
      <c r="I16" s="49">
        <v>267</v>
      </c>
      <c r="J16" s="49">
        <v>19</v>
      </c>
      <c r="K16" s="49">
        <v>1</v>
      </c>
      <c r="L16" s="49">
        <v>50</v>
      </c>
    </row>
    <row r="17" spans="2:12" ht="12" customHeight="1">
      <c r="B17" s="70"/>
      <c r="C17" s="71" t="s">
        <v>125</v>
      </c>
      <c r="D17" s="49">
        <v>57</v>
      </c>
      <c r="E17" s="49">
        <v>60</v>
      </c>
      <c r="F17" s="49">
        <v>19</v>
      </c>
      <c r="G17" s="49" t="s">
        <v>67</v>
      </c>
      <c r="H17" s="49">
        <v>5</v>
      </c>
      <c r="I17" s="49">
        <v>44</v>
      </c>
      <c r="J17" s="49">
        <v>1</v>
      </c>
      <c r="K17" s="49">
        <v>1</v>
      </c>
      <c r="L17" s="49">
        <v>6</v>
      </c>
    </row>
    <row r="18" spans="2:12" ht="12" customHeight="1">
      <c r="B18" s="70"/>
      <c r="C18" s="71" t="s">
        <v>126</v>
      </c>
      <c r="D18" s="49">
        <v>3487</v>
      </c>
      <c r="E18" s="49">
        <v>1344</v>
      </c>
      <c r="F18" s="49">
        <v>508</v>
      </c>
      <c r="G18" s="49">
        <v>22</v>
      </c>
      <c r="H18" s="49">
        <v>118</v>
      </c>
      <c r="I18" s="49">
        <v>2754</v>
      </c>
      <c r="J18" s="49">
        <v>120</v>
      </c>
      <c r="K18" s="49">
        <v>15</v>
      </c>
      <c r="L18" s="49">
        <v>458</v>
      </c>
    </row>
    <row r="19" spans="2:12" ht="12" customHeight="1">
      <c r="B19" s="70"/>
      <c r="C19" s="71" t="s">
        <v>127</v>
      </c>
      <c r="D19" s="49">
        <v>333</v>
      </c>
      <c r="E19" s="49">
        <v>199</v>
      </c>
      <c r="F19" s="49">
        <v>50</v>
      </c>
      <c r="G19" s="49">
        <v>2</v>
      </c>
      <c r="H19" s="49">
        <v>5</v>
      </c>
      <c r="I19" s="49">
        <v>273</v>
      </c>
      <c r="J19" s="49">
        <v>5</v>
      </c>
      <c r="K19" s="49">
        <v>1</v>
      </c>
      <c r="L19" s="49">
        <v>47</v>
      </c>
    </row>
    <row r="20" spans="2:12" ht="12" customHeight="1">
      <c r="B20" s="70"/>
      <c r="C20" s="71" t="s">
        <v>128</v>
      </c>
      <c r="D20" s="49">
        <v>3480</v>
      </c>
      <c r="E20" s="49">
        <v>1700</v>
      </c>
      <c r="F20" s="49">
        <v>657</v>
      </c>
      <c r="G20" s="49">
        <v>24</v>
      </c>
      <c r="H20" s="49">
        <v>86</v>
      </c>
      <c r="I20" s="49">
        <v>2648</v>
      </c>
      <c r="J20" s="49">
        <v>157</v>
      </c>
      <c r="K20" s="49">
        <v>12</v>
      </c>
      <c r="L20" s="49">
        <v>553</v>
      </c>
    </row>
    <row r="21" spans="2:12" ht="12" customHeight="1">
      <c r="B21" s="70"/>
      <c r="C21" s="71" t="s">
        <v>129</v>
      </c>
      <c r="D21" s="49">
        <v>1184</v>
      </c>
      <c r="E21" s="49">
        <v>489</v>
      </c>
      <c r="F21" s="49">
        <v>169</v>
      </c>
      <c r="G21" s="49">
        <v>6</v>
      </c>
      <c r="H21" s="49">
        <v>29</v>
      </c>
      <c r="I21" s="49">
        <v>902</v>
      </c>
      <c r="J21" s="49">
        <v>19</v>
      </c>
      <c r="K21" s="49">
        <v>5</v>
      </c>
      <c r="L21" s="49">
        <v>223</v>
      </c>
    </row>
    <row r="22" spans="2:12" ht="12" customHeight="1">
      <c r="B22" s="70"/>
      <c r="C22" s="71" t="s">
        <v>130</v>
      </c>
      <c r="D22" s="49">
        <v>1315</v>
      </c>
      <c r="E22" s="49">
        <v>371</v>
      </c>
      <c r="F22" s="49">
        <v>203</v>
      </c>
      <c r="G22" s="49">
        <v>3</v>
      </c>
      <c r="H22" s="49">
        <v>24</v>
      </c>
      <c r="I22" s="49">
        <v>1032</v>
      </c>
      <c r="J22" s="49">
        <v>51</v>
      </c>
      <c r="K22" s="49">
        <v>1</v>
      </c>
      <c r="L22" s="49">
        <v>204</v>
      </c>
    </row>
    <row r="23" spans="2:12" ht="12" customHeight="1">
      <c r="B23" s="70"/>
      <c r="C23" s="71" t="s">
        <v>131</v>
      </c>
      <c r="D23" s="49">
        <v>1521</v>
      </c>
      <c r="E23" s="49">
        <v>521</v>
      </c>
      <c r="F23" s="49">
        <v>221</v>
      </c>
      <c r="G23" s="49">
        <v>4</v>
      </c>
      <c r="H23" s="49">
        <v>51</v>
      </c>
      <c r="I23" s="49">
        <v>1150</v>
      </c>
      <c r="J23" s="49">
        <v>37</v>
      </c>
      <c r="K23" s="49">
        <v>1</v>
      </c>
      <c r="L23" s="49">
        <v>278</v>
      </c>
    </row>
    <row r="24" spans="2:12" ht="12" customHeight="1">
      <c r="B24" s="70"/>
      <c r="C24" s="71" t="s">
        <v>132</v>
      </c>
      <c r="D24" s="49">
        <v>409</v>
      </c>
      <c r="E24" s="49">
        <v>186</v>
      </c>
      <c r="F24" s="49">
        <v>91</v>
      </c>
      <c r="G24" s="49">
        <v>2</v>
      </c>
      <c r="H24" s="49">
        <v>12</v>
      </c>
      <c r="I24" s="49">
        <v>316</v>
      </c>
      <c r="J24" s="49">
        <v>17</v>
      </c>
      <c r="K24" s="49">
        <v>1</v>
      </c>
      <c r="L24" s="49">
        <v>61</v>
      </c>
    </row>
    <row r="25" spans="2:12" ht="12" customHeight="1">
      <c r="B25" s="70"/>
      <c r="C25" s="71" t="s">
        <v>133</v>
      </c>
      <c r="D25" s="49">
        <v>1202</v>
      </c>
      <c r="E25" s="49">
        <v>376</v>
      </c>
      <c r="F25" s="49">
        <v>204</v>
      </c>
      <c r="G25" s="49">
        <v>13</v>
      </c>
      <c r="H25" s="49">
        <v>33</v>
      </c>
      <c r="I25" s="49">
        <v>874</v>
      </c>
      <c r="J25" s="49">
        <v>58</v>
      </c>
      <c r="K25" s="49">
        <v>10</v>
      </c>
      <c r="L25" s="49">
        <v>214</v>
      </c>
    </row>
    <row r="26" spans="2:12" ht="12" customHeight="1">
      <c r="B26" s="70"/>
      <c r="C26" s="71" t="s">
        <v>134</v>
      </c>
      <c r="D26" s="49">
        <v>669</v>
      </c>
      <c r="E26" s="49">
        <v>416</v>
      </c>
      <c r="F26" s="49">
        <v>131</v>
      </c>
      <c r="G26" s="49">
        <v>1</v>
      </c>
      <c r="H26" s="49">
        <v>42</v>
      </c>
      <c r="I26" s="49">
        <v>529</v>
      </c>
      <c r="J26" s="49">
        <v>29</v>
      </c>
      <c r="K26" s="49">
        <v>5</v>
      </c>
      <c r="L26" s="49">
        <v>63</v>
      </c>
    </row>
    <row r="27" spans="2:12" ht="12" customHeight="1">
      <c r="B27" s="70"/>
      <c r="C27" s="71" t="s">
        <v>135</v>
      </c>
      <c r="D27" s="49">
        <v>296</v>
      </c>
      <c r="E27" s="49">
        <v>180</v>
      </c>
      <c r="F27" s="49">
        <v>102</v>
      </c>
      <c r="G27" s="49">
        <v>1</v>
      </c>
      <c r="H27" s="49">
        <v>10</v>
      </c>
      <c r="I27" s="49">
        <v>244</v>
      </c>
      <c r="J27" s="49">
        <v>10</v>
      </c>
      <c r="K27" s="49" t="s">
        <v>67</v>
      </c>
      <c r="L27" s="49">
        <v>31</v>
      </c>
    </row>
    <row r="28" spans="2:12" ht="12" customHeight="1">
      <c r="B28" s="70"/>
      <c r="C28" s="71" t="s">
        <v>136</v>
      </c>
      <c r="D28" s="49">
        <v>214</v>
      </c>
      <c r="E28" s="49">
        <v>87</v>
      </c>
      <c r="F28" s="49">
        <v>58</v>
      </c>
      <c r="G28" s="49">
        <v>2</v>
      </c>
      <c r="H28" s="49">
        <v>16</v>
      </c>
      <c r="I28" s="49">
        <v>140</v>
      </c>
      <c r="J28" s="49">
        <v>19</v>
      </c>
      <c r="K28" s="49">
        <v>1</v>
      </c>
      <c r="L28" s="49">
        <v>36</v>
      </c>
    </row>
    <row r="29" ht="12" customHeight="1">
      <c r="B29" s="60"/>
    </row>
    <row r="30" ht="12" customHeight="1">
      <c r="B30" s="60" t="s">
        <v>137</v>
      </c>
    </row>
    <row r="31" ht="12" customHeight="1">
      <c r="B31" s="60" t="s">
        <v>99</v>
      </c>
    </row>
  </sheetData>
  <sheetProtection/>
  <mergeCells count="11">
    <mergeCell ref="I4:I5"/>
    <mergeCell ref="J4:J5"/>
    <mergeCell ref="K4:K5"/>
    <mergeCell ref="B3:C5"/>
    <mergeCell ref="D3:F3"/>
    <mergeCell ref="G3:L3"/>
    <mergeCell ref="D4:D5"/>
    <mergeCell ref="E4:E5"/>
    <mergeCell ref="F4:F5"/>
    <mergeCell ref="G4:G5"/>
    <mergeCell ref="H4:H5"/>
  </mergeCells>
  <printOptions/>
  <pageMargins left="0.7874015748031497" right="0.3937007874015748" top="0.984251968503937" bottom="0.984251968503937" header="0.5118110236220472" footer="0.5118110236220472"/>
  <pageSetup fitToHeight="1" fitToWidth="1" horizontalDpi="360" verticalDpi="360" orientation="portrait" paperSize="9" scale="89" r:id="rId1"/>
  <headerFooter alignWithMargins="0">
    <oddHeader>&amp;L&amp;F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D24"/>
  <sheetViews>
    <sheetView zoomScaleSheetLayoutView="115" zoomScalePageLayoutView="0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00390625" defaultRowHeight="12" customHeight="1"/>
  <cols>
    <col min="1" max="1" width="2.625" style="39" customWidth="1"/>
    <col min="2" max="2" width="2.50390625" style="39" customWidth="1"/>
    <col min="3" max="3" width="2.875" style="39" customWidth="1"/>
    <col min="4" max="4" width="4.625" style="39" customWidth="1"/>
    <col min="5" max="5" width="9.50390625" style="39" bestFit="1" customWidth="1"/>
    <col min="6" max="30" width="7.875" style="39" customWidth="1"/>
    <col min="31" max="16384" width="9.00390625" style="39" customWidth="1"/>
  </cols>
  <sheetData>
    <row r="1" ht="14.25" customHeight="1">
      <c r="B1" s="40" t="s">
        <v>138</v>
      </c>
    </row>
    <row r="3" spans="1:30" ht="12" customHeight="1">
      <c r="A3" s="39" t="s">
        <v>101</v>
      </c>
      <c r="B3" s="204" t="s">
        <v>139</v>
      </c>
      <c r="C3" s="222"/>
      <c r="D3" s="223"/>
      <c r="E3" s="72" t="s">
        <v>140</v>
      </c>
      <c r="F3" s="210" t="s">
        <v>141</v>
      </c>
      <c r="G3" s="211"/>
      <c r="H3" s="211"/>
      <c r="I3" s="211"/>
      <c r="J3" s="212"/>
      <c r="K3" s="210" t="s">
        <v>142</v>
      </c>
      <c r="L3" s="211"/>
      <c r="M3" s="211"/>
      <c r="N3" s="211"/>
      <c r="O3" s="211"/>
      <c r="P3" s="212"/>
      <c r="Q3" s="72" t="s">
        <v>140</v>
      </c>
      <c r="R3" s="230" t="s">
        <v>143</v>
      </c>
      <c r="S3" s="231"/>
      <c r="T3" s="231"/>
      <c r="U3" s="231"/>
      <c r="V3" s="231"/>
      <c r="W3" s="232"/>
      <c r="X3" s="233" t="s">
        <v>144</v>
      </c>
      <c r="Y3" s="234"/>
      <c r="Z3" s="234"/>
      <c r="AA3" s="234"/>
      <c r="AB3" s="235"/>
      <c r="AC3" s="236" t="s">
        <v>145</v>
      </c>
      <c r="AD3" s="73"/>
    </row>
    <row r="4" spans="2:30" ht="12" customHeight="1">
      <c r="B4" s="224"/>
      <c r="C4" s="225"/>
      <c r="D4" s="226"/>
      <c r="E4" s="74" t="s">
        <v>146</v>
      </c>
      <c r="F4" s="215" t="s">
        <v>147</v>
      </c>
      <c r="G4" s="215" t="s">
        <v>148</v>
      </c>
      <c r="H4" s="215" t="s">
        <v>149</v>
      </c>
      <c r="I4" s="215" t="s">
        <v>150</v>
      </c>
      <c r="J4" s="215" t="s">
        <v>151</v>
      </c>
      <c r="K4" s="215" t="s">
        <v>147</v>
      </c>
      <c r="L4" s="219" t="s">
        <v>152</v>
      </c>
      <c r="M4" s="215" t="s">
        <v>153</v>
      </c>
      <c r="N4" s="215" t="s">
        <v>154</v>
      </c>
      <c r="O4" s="215" t="s">
        <v>155</v>
      </c>
      <c r="P4" s="215" t="s">
        <v>156</v>
      </c>
      <c r="Q4" s="75" t="s">
        <v>110</v>
      </c>
      <c r="R4" s="215" t="s">
        <v>147</v>
      </c>
      <c r="S4" s="215" t="s">
        <v>157</v>
      </c>
      <c r="T4" s="215" t="s">
        <v>158</v>
      </c>
      <c r="U4" s="215" t="s">
        <v>159</v>
      </c>
      <c r="V4" s="215" t="s">
        <v>160</v>
      </c>
      <c r="W4" s="215" t="s">
        <v>161</v>
      </c>
      <c r="X4" s="215" t="s">
        <v>147</v>
      </c>
      <c r="Y4" s="215" t="s">
        <v>162</v>
      </c>
      <c r="Z4" s="217" t="s">
        <v>163</v>
      </c>
      <c r="AA4" s="217" t="s">
        <v>164</v>
      </c>
      <c r="AB4" s="219" t="s">
        <v>94</v>
      </c>
      <c r="AC4" s="237"/>
      <c r="AD4" s="213" t="s">
        <v>95</v>
      </c>
    </row>
    <row r="5" spans="2:30" ht="12" customHeight="1">
      <c r="B5" s="227"/>
      <c r="C5" s="228"/>
      <c r="D5" s="229"/>
      <c r="E5" s="76"/>
      <c r="F5" s="216"/>
      <c r="G5" s="216"/>
      <c r="H5" s="216"/>
      <c r="I5" s="216"/>
      <c r="J5" s="216"/>
      <c r="K5" s="216"/>
      <c r="L5" s="221"/>
      <c r="M5" s="216"/>
      <c r="N5" s="216"/>
      <c r="O5" s="216"/>
      <c r="P5" s="216"/>
      <c r="Q5" s="76"/>
      <c r="R5" s="216"/>
      <c r="S5" s="216"/>
      <c r="T5" s="216"/>
      <c r="U5" s="216"/>
      <c r="V5" s="216"/>
      <c r="W5" s="216"/>
      <c r="X5" s="216"/>
      <c r="Y5" s="216"/>
      <c r="Z5" s="218"/>
      <c r="AA5" s="218"/>
      <c r="AB5" s="220"/>
      <c r="AC5" s="238"/>
      <c r="AD5" s="214"/>
    </row>
    <row r="6" spans="2:30" ht="12" customHeight="1">
      <c r="B6" s="63"/>
      <c r="C6" s="64"/>
      <c r="D6" s="77"/>
      <c r="E6" s="46" t="s">
        <v>115</v>
      </c>
      <c r="F6" s="46" t="s">
        <v>115</v>
      </c>
      <c r="G6" s="46" t="s">
        <v>115</v>
      </c>
      <c r="H6" s="46" t="s">
        <v>115</v>
      </c>
      <c r="I6" s="46" t="s">
        <v>115</v>
      </c>
      <c r="J6" s="46" t="s">
        <v>115</v>
      </c>
      <c r="K6" s="46" t="s">
        <v>115</v>
      </c>
      <c r="L6" s="46" t="s">
        <v>115</v>
      </c>
      <c r="M6" s="46" t="s">
        <v>115</v>
      </c>
      <c r="N6" s="46" t="s">
        <v>115</v>
      </c>
      <c r="O6" s="46" t="s">
        <v>115</v>
      </c>
      <c r="P6" s="46" t="s">
        <v>115</v>
      </c>
      <c r="Q6" s="46" t="s">
        <v>115</v>
      </c>
      <c r="R6" s="46" t="s">
        <v>115</v>
      </c>
      <c r="S6" s="46" t="s">
        <v>115</v>
      </c>
      <c r="T6" s="46" t="s">
        <v>115</v>
      </c>
      <c r="U6" s="46" t="s">
        <v>115</v>
      </c>
      <c r="V6" s="46" t="s">
        <v>115</v>
      </c>
      <c r="W6" s="46" t="s">
        <v>115</v>
      </c>
      <c r="X6" s="46" t="s">
        <v>115</v>
      </c>
      <c r="Y6" s="46" t="s">
        <v>115</v>
      </c>
      <c r="Z6" s="46" t="s">
        <v>115</v>
      </c>
      <c r="AA6" s="46" t="s">
        <v>115</v>
      </c>
      <c r="AB6" s="46" t="s">
        <v>115</v>
      </c>
      <c r="AC6" s="46" t="s">
        <v>115</v>
      </c>
      <c r="AD6" s="46" t="s">
        <v>41</v>
      </c>
    </row>
    <row r="7" spans="2:30" ht="12" customHeight="1">
      <c r="B7" s="78" t="s">
        <v>165</v>
      </c>
      <c r="C7" s="78"/>
      <c r="D7" s="78"/>
      <c r="E7" s="49">
        <v>10522</v>
      </c>
      <c r="F7" s="49">
        <v>95</v>
      </c>
      <c r="G7" s="49">
        <v>26</v>
      </c>
      <c r="H7" s="49">
        <v>42</v>
      </c>
      <c r="I7" s="49">
        <v>19</v>
      </c>
      <c r="J7" s="49">
        <v>8</v>
      </c>
      <c r="K7" s="49">
        <v>572</v>
      </c>
      <c r="L7" s="49">
        <v>1</v>
      </c>
      <c r="M7" s="49">
        <v>207</v>
      </c>
      <c r="N7" s="49">
        <v>265</v>
      </c>
      <c r="O7" s="49">
        <v>24</v>
      </c>
      <c r="P7" s="49">
        <v>75</v>
      </c>
      <c r="Q7" s="49">
        <v>7957</v>
      </c>
      <c r="R7" s="49">
        <v>748</v>
      </c>
      <c r="S7" s="49">
        <v>603</v>
      </c>
      <c r="T7" s="49">
        <v>40</v>
      </c>
      <c r="U7" s="49">
        <v>105</v>
      </c>
      <c r="V7" s="49">
        <v>0</v>
      </c>
      <c r="W7" s="49">
        <v>0</v>
      </c>
      <c r="X7" s="49">
        <v>61</v>
      </c>
      <c r="Y7" s="49">
        <v>0</v>
      </c>
      <c r="Z7" s="49">
        <v>28</v>
      </c>
      <c r="AA7" s="49">
        <v>27</v>
      </c>
      <c r="AB7" s="49">
        <v>6</v>
      </c>
      <c r="AC7" s="49">
        <v>1089</v>
      </c>
      <c r="AD7" s="49">
        <v>22</v>
      </c>
    </row>
    <row r="8" spans="2:30" s="50" customFormat="1" ht="12" customHeight="1">
      <c r="B8" s="79" t="s">
        <v>166</v>
      </c>
      <c r="C8" s="79"/>
      <c r="D8" s="79"/>
      <c r="E8" s="69">
        <f>SUM(F8,K8,Q8,R8,X8,AC8)</f>
        <v>11370</v>
      </c>
      <c r="F8" s="69">
        <f>SUM(G8:J8)</f>
        <v>112</v>
      </c>
      <c r="G8" s="69">
        <f>SUM(G9:G20)</f>
        <v>19</v>
      </c>
      <c r="H8" s="69">
        <f>SUM(H9:H20)</f>
        <v>57</v>
      </c>
      <c r="I8" s="69">
        <f>SUM(I9:I20)</f>
        <v>19</v>
      </c>
      <c r="J8" s="69">
        <f>SUM(J9:J20)</f>
        <v>17</v>
      </c>
      <c r="K8" s="69">
        <f>SUM(L8:P8)</f>
        <v>594</v>
      </c>
      <c r="L8" s="69">
        <f aca="true" t="shared" si="0" ref="L8:Q8">SUM(L9:L20)</f>
        <v>0</v>
      </c>
      <c r="M8" s="69">
        <f t="shared" si="0"/>
        <v>314</v>
      </c>
      <c r="N8" s="69">
        <f t="shared" si="0"/>
        <v>212</v>
      </c>
      <c r="O8" s="69">
        <f t="shared" si="0"/>
        <v>26</v>
      </c>
      <c r="P8" s="69">
        <f t="shared" si="0"/>
        <v>42</v>
      </c>
      <c r="Q8" s="69">
        <f t="shared" si="0"/>
        <v>8408</v>
      </c>
      <c r="R8" s="69">
        <f>SUM(S8:W8)</f>
        <v>1005</v>
      </c>
      <c r="S8" s="69">
        <f>SUM(S9:S20)</f>
        <v>894</v>
      </c>
      <c r="T8" s="69">
        <f>SUM(T9:T20)</f>
        <v>22</v>
      </c>
      <c r="U8" s="69">
        <f>SUM(U9:U20)</f>
        <v>88</v>
      </c>
      <c r="V8" s="69">
        <f>SUM(V9:V20)</f>
        <v>1</v>
      </c>
      <c r="W8" s="69">
        <f>SUM(W9:W20)</f>
        <v>0</v>
      </c>
      <c r="X8" s="69">
        <f>SUM(Y8:AB8)</f>
        <v>68</v>
      </c>
      <c r="Y8" s="69">
        <f aca="true" t="shared" si="1" ref="Y8:AD8">SUM(Y9:Y20)</f>
        <v>0</v>
      </c>
      <c r="Z8" s="69">
        <f t="shared" si="1"/>
        <v>42</v>
      </c>
      <c r="AA8" s="69">
        <f t="shared" si="1"/>
        <v>24</v>
      </c>
      <c r="AB8" s="69">
        <f t="shared" si="1"/>
        <v>2</v>
      </c>
      <c r="AC8" s="69">
        <f t="shared" si="1"/>
        <v>1183</v>
      </c>
      <c r="AD8" s="69">
        <f t="shared" si="1"/>
        <v>30</v>
      </c>
    </row>
    <row r="9" spans="2:30" ht="12" customHeight="1">
      <c r="B9" s="70"/>
      <c r="C9" s="80">
        <v>1</v>
      </c>
      <c r="D9" s="81" t="s">
        <v>139</v>
      </c>
      <c r="E9" s="49">
        <f aca="true" t="shared" si="2" ref="E9:E20">SUM(F9,K9,Q9,R9,X9,AC9)</f>
        <v>688</v>
      </c>
      <c r="F9" s="49">
        <f aca="true" t="shared" si="3" ref="F9:F20">SUM(G9:J9)</f>
        <v>7</v>
      </c>
      <c r="G9" s="49">
        <v>1</v>
      </c>
      <c r="H9" s="49">
        <v>2</v>
      </c>
      <c r="I9" s="49">
        <v>3</v>
      </c>
      <c r="J9" s="49">
        <v>1</v>
      </c>
      <c r="K9" s="49">
        <f aca="true" t="shared" si="4" ref="K9:K20">SUM(L9:P9)</f>
        <v>25</v>
      </c>
      <c r="L9" s="69">
        <f aca="true" t="shared" si="5" ref="L9:L20">SUM(L10:L21)</f>
        <v>0</v>
      </c>
      <c r="M9" s="49">
        <v>9</v>
      </c>
      <c r="N9" s="49">
        <v>15</v>
      </c>
      <c r="O9" s="49" t="s">
        <v>67</v>
      </c>
      <c r="P9" s="49">
        <v>1</v>
      </c>
      <c r="Q9" s="49">
        <v>540</v>
      </c>
      <c r="R9" s="49">
        <f aca="true" t="shared" si="6" ref="R9:R20">SUM(S9:W9)</f>
        <v>60</v>
      </c>
      <c r="S9" s="49">
        <v>49</v>
      </c>
      <c r="T9" s="49">
        <v>1</v>
      </c>
      <c r="U9" s="49">
        <v>10</v>
      </c>
      <c r="V9" s="49" t="s">
        <v>67</v>
      </c>
      <c r="W9" s="49" t="s">
        <v>67</v>
      </c>
      <c r="X9" s="49">
        <f aca="true" t="shared" si="7" ref="X9:X20">SUM(Y9:AB9)</f>
        <v>0</v>
      </c>
      <c r="Y9" s="49" t="s">
        <v>67</v>
      </c>
      <c r="Z9" s="49" t="s">
        <v>67</v>
      </c>
      <c r="AA9" s="49" t="s">
        <v>67</v>
      </c>
      <c r="AB9" s="49" t="s">
        <v>67</v>
      </c>
      <c r="AC9" s="49">
        <v>56</v>
      </c>
      <c r="AD9" s="49">
        <v>2</v>
      </c>
    </row>
    <row r="10" spans="2:30" ht="12" customHeight="1">
      <c r="B10" s="70"/>
      <c r="C10" s="80">
        <v>2</v>
      </c>
      <c r="D10" s="82"/>
      <c r="E10" s="49">
        <f t="shared" si="2"/>
        <v>752</v>
      </c>
      <c r="F10" s="49">
        <f t="shared" si="3"/>
        <v>15</v>
      </c>
      <c r="G10" s="49">
        <v>1</v>
      </c>
      <c r="H10" s="49">
        <v>9</v>
      </c>
      <c r="I10" s="49">
        <v>5</v>
      </c>
      <c r="J10" s="49" t="s">
        <v>67</v>
      </c>
      <c r="K10" s="49">
        <f t="shared" si="4"/>
        <v>34</v>
      </c>
      <c r="L10" s="69">
        <f t="shared" si="5"/>
        <v>0</v>
      </c>
      <c r="M10" s="49">
        <v>17</v>
      </c>
      <c r="N10" s="49">
        <v>14</v>
      </c>
      <c r="O10" s="49">
        <v>1</v>
      </c>
      <c r="P10" s="49">
        <v>2</v>
      </c>
      <c r="Q10" s="49">
        <v>605</v>
      </c>
      <c r="R10" s="49">
        <f t="shared" si="6"/>
        <v>39</v>
      </c>
      <c r="S10" s="49">
        <v>39</v>
      </c>
      <c r="T10" s="49" t="s">
        <v>67</v>
      </c>
      <c r="U10" s="49" t="s">
        <v>67</v>
      </c>
      <c r="V10" s="49" t="s">
        <v>67</v>
      </c>
      <c r="W10" s="49" t="s">
        <v>67</v>
      </c>
      <c r="X10" s="49">
        <f t="shared" si="7"/>
        <v>3</v>
      </c>
      <c r="Y10" s="49" t="s">
        <v>67</v>
      </c>
      <c r="Z10" s="49" t="s">
        <v>67</v>
      </c>
      <c r="AA10" s="49">
        <v>2</v>
      </c>
      <c r="AB10" s="49">
        <v>1</v>
      </c>
      <c r="AC10" s="49">
        <v>56</v>
      </c>
      <c r="AD10" s="49">
        <v>1</v>
      </c>
    </row>
    <row r="11" spans="2:30" ht="12" customHeight="1">
      <c r="B11" s="70"/>
      <c r="C11" s="80">
        <v>3</v>
      </c>
      <c r="D11" s="82"/>
      <c r="E11" s="49">
        <f t="shared" si="2"/>
        <v>550</v>
      </c>
      <c r="F11" s="49">
        <f t="shared" si="3"/>
        <v>6</v>
      </c>
      <c r="G11" s="49">
        <v>2</v>
      </c>
      <c r="H11" s="49">
        <v>2</v>
      </c>
      <c r="I11" s="49">
        <v>1</v>
      </c>
      <c r="J11" s="49">
        <v>1</v>
      </c>
      <c r="K11" s="49">
        <f t="shared" si="4"/>
        <v>34</v>
      </c>
      <c r="L11" s="69">
        <f t="shared" si="5"/>
        <v>0</v>
      </c>
      <c r="M11" s="49">
        <v>9</v>
      </c>
      <c r="N11" s="49">
        <v>19</v>
      </c>
      <c r="O11" s="49" t="s">
        <v>67</v>
      </c>
      <c r="P11" s="49">
        <v>6</v>
      </c>
      <c r="Q11" s="49">
        <v>405</v>
      </c>
      <c r="R11" s="49">
        <f t="shared" si="6"/>
        <v>52</v>
      </c>
      <c r="S11" s="49">
        <v>48</v>
      </c>
      <c r="T11" s="49">
        <v>2</v>
      </c>
      <c r="U11" s="49">
        <v>2</v>
      </c>
      <c r="V11" s="49" t="s">
        <v>67</v>
      </c>
      <c r="W11" s="49" t="s">
        <v>67</v>
      </c>
      <c r="X11" s="49">
        <f t="shared" si="7"/>
        <v>4</v>
      </c>
      <c r="Y11" s="49" t="s">
        <v>67</v>
      </c>
      <c r="Z11" s="49">
        <v>2</v>
      </c>
      <c r="AA11" s="49">
        <v>2</v>
      </c>
      <c r="AB11" s="49" t="s">
        <v>67</v>
      </c>
      <c r="AC11" s="49">
        <v>49</v>
      </c>
      <c r="AD11" s="49">
        <v>1</v>
      </c>
    </row>
    <row r="12" spans="2:30" ht="12" customHeight="1">
      <c r="B12" s="70"/>
      <c r="C12" s="80">
        <v>4</v>
      </c>
      <c r="D12" s="82"/>
      <c r="E12" s="49">
        <f t="shared" si="2"/>
        <v>679</v>
      </c>
      <c r="F12" s="49">
        <f t="shared" si="3"/>
        <v>12</v>
      </c>
      <c r="G12" s="49">
        <v>2</v>
      </c>
      <c r="H12" s="49">
        <v>6</v>
      </c>
      <c r="I12" s="49">
        <v>4</v>
      </c>
      <c r="J12" s="49" t="s">
        <v>67</v>
      </c>
      <c r="K12" s="49">
        <f t="shared" si="4"/>
        <v>38</v>
      </c>
      <c r="L12" s="69">
        <f t="shared" si="5"/>
        <v>0</v>
      </c>
      <c r="M12" s="49">
        <v>19</v>
      </c>
      <c r="N12" s="49">
        <v>16</v>
      </c>
      <c r="O12" s="49">
        <v>2</v>
      </c>
      <c r="P12" s="49">
        <v>1</v>
      </c>
      <c r="Q12" s="49">
        <v>447</v>
      </c>
      <c r="R12" s="49">
        <f t="shared" si="6"/>
        <v>104</v>
      </c>
      <c r="S12" s="49">
        <v>86</v>
      </c>
      <c r="T12" s="49">
        <v>1</v>
      </c>
      <c r="U12" s="49">
        <v>17</v>
      </c>
      <c r="V12" s="49" t="s">
        <v>67</v>
      </c>
      <c r="W12" s="49" t="s">
        <v>67</v>
      </c>
      <c r="X12" s="49">
        <f t="shared" si="7"/>
        <v>4</v>
      </c>
      <c r="Y12" s="49" t="s">
        <v>67</v>
      </c>
      <c r="Z12" s="49">
        <v>3</v>
      </c>
      <c r="AA12" s="49">
        <v>1</v>
      </c>
      <c r="AB12" s="49" t="s">
        <v>67</v>
      </c>
      <c r="AC12" s="49">
        <v>74</v>
      </c>
      <c r="AD12" s="49">
        <v>1</v>
      </c>
    </row>
    <row r="13" spans="2:30" ht="12" customHeight="1">
      <c r="B13" s="70"/>
      <c r="C13" s="80">
        <v>5</v>
      </c>
      <c r="D13" s="82"/>
      <c r="E13" s="49">
        <f t="shared" si="2"/>
        <v>623</v>
      </c>
      <c r="F13" s="49">
        <f t="shared" si="3"/>
        <v>19</v>
      </c>
      <c r="G13" s="49">
        <v>1</v>
      </c>
      <c r="H13" s="49">
        <v>13</v>
      </c>
      <c r="I13" s="49">
        <v>2</v>
      </c>
      <c r="J13" s="49">
        <v>3</v>
      </c>
      <c r="K13" s="49">
        <f t="shared" si="4"/>
        <v>35</v>
      </c>
      <c r="L13" s="69">
        <f t="shared" si="5"/>
        <v>0</v>
      </c>
      <c r="M13" s="49">
        <v>18</v>
      </c>
      <c r="N13" s="49">
        <v>15</v>
      </c>
      <c r="O13" s="49" t="s">
        <v>67</v>
      </c>
      <c r="P13" s="49">
        <v>2</v>
      </c>
      <c r="Q13" s="49">
        <v>429</v>
      </c>
      <c r="R13" s="49">
        <f t="shared" si="6"/>
        <v>64</v>
      </c>
      <c r="S13" s="49">
        <v>60</v>
      </c>
      <c r="T13" s="49">
        <v>1</v>
      </c>
      <c r="U13" s="49">
        <v>3</v>
      </c>
      <c r="V13" s="49" t="s">
        <v>67</v>
      </c>
      <c r="W13" s="49" t="s">
        <v>67</v>
      </c>
      <c r="X13" s="49">
        <f t="shared" si="7"/>
        <v>10</v>
      </c>
      <c r="Y13" s="49" t="s">
        <v>67</v>
      </c>
      <c r="Z13" s="49">
        <v>7</v>
      </c>
      <c r="AA13" s="49">
        <v>3</v>
      </c>
      <c r="AB13" s="49" t="s">
        <v>67</v>
      </c>
      <c r="AC13" s="49">
        <v>66</v>
      </c>
      <c r="AD13" s="49">
        <v>2</v>
      </c>
    </row>
    <row r="14" spans="2:30" ht="12" customHeight="1">
      <c r="B14" s="70"/>
      <c r="C14" s="80">
        <v>6</v>
      </c>
      <c r="D14" s="82"/>
      <c r="E14" s="49">
        <f t="shared" si="2"/>
        <v>1051</v>
      </c>
      <c r="F14" s="49">
        <f t="shared" si="3"/>
        <v>8</v>
      </c>
      <c r="G14" s="49">
        <v>3</v>
      </c>
      <c r="H14" s="49">
        <v>3</v>
      </c>
      <c r="I14" s="49" t="s">
        <v>67</v>
      </c>
      <c r="J14" s="49">
        <v>2</v>
      </c>
      <c r="K14" s="49">
        <f t="shared" si="4"/>
        <v>65</v>
      </c>
      <c r="L14" s="69">
        <f t="shared" si="5"/>
        <v>0</v>
      </c>
      <c r="M14" s="49">
        <v>32</v>
      </c>
      <c r="N14" s="49">
        <v>21</v>
      </c>
      <c r="O14" s="49">
        <v>4</v>
      </c>
      <c r="P14" s="49">
        <v>8</v>
      </c>
      <c r="Q14" s="49">
        <v>799</v>
      </c>
      <c r="R14" s="49">
        <f t="shared" si="6"/>
        <v>71</v>
      </c>
      <c r="S14" s="49">
        <v>64</v>
      </c>
      <c r="T14" s="49">
        <v>1</v>
      </c>
      <c r="U14" s="49">
        <v>5</v>
      </c>
      <c r="V14" s="49">
        <v>1</v>
      </c>
      <c r="W14" s="49" t="s">
        <v>67</v>
      </c>
      <c r="X14" s="49">
        <f t="shared" si="7"/>
        <v>11</v>
      </c>
      <c r="Y14" s="49" t="s">
        <v>67</v>
      </c>
      <c r="Z14" s="49">
        <v>8</v>
      </c>
      <c r="AA14" s="49">
        <v>3</v>
      </c>
      <c r="AB14" s="49" t="s">
        <v>67</v>
      </c>
      <c r="AC14" s="49">
        <v>97</v>
      </c>
      <c r="AD14" s="49">
        <v>2</v>
      </c>
    </row>
    <row r="15" spans="2:30" ht="12" customHeight="1">
      <c r="B15" s="70"/>
      <c r="C15" s="80">
        <v>7</v>
      </c>
      <c r="D15" s="82"/>
      <c r="E15" s="49">
        <f t="shared" si="2"/>
        <v>884</v>
      </c>
      <c r="F15" s="49">
        <f t="shared" si="3"/>
        <v>4</v>
      </c>
      <c r="G15" s="49">
        <v>1</v>
      </c>
      <c r="H15" s="49">
        <v>1</v>
      </c>
      <c r="I15" s="49" t="s">
        <v>67</v>
      </c>
      <c r="J15" s="49">
        <v>2</v>
      </c>
      <c r="K15" s="49">
        <f t="shared" si="4"/>
        <v>35</v>
      </c>
      <c r="L15" s="69">
        <f t="shared" si="5"/>
        <v>0</v>
      </c>
      <c r="M15" s="49">
        <v>17</v>
      </c>
      <c r="N15" s="49">
        <v>12</v>
      </c>
      <c r="O15" s="49">
        <v>3</v>
      </c>
      <c r="P15" s="49">
        <v>3</v>
      </c>
      <c r="Q15" s="49">
        <v>710</v>
      </c>
      <c r="R15" s="49">
        <f t="shared" si="6"/>
        <v>41</v>
      </c>
      <c r="S15" s="49">
        <v>35</v>
      </c>
      <c r="T15" s="49">
        <v>5</v>
      </c>
      <c r="U15" s="49">
        <v>1</v>
      </c>
      <c r="V15" s="49" t="s">
        <v>67</v>
      </c>
      <c r="W15" s="49" t="s">
        <v>67</v>
      </c>
      <c r="X15" s="49">
        <f t="shared" si="7"/>
        <v>3</v>
      </c>
      <c r="Y15" s="49" t="s">
        <v>67</v>
      </c>
      <c r="Z15" s="49">
        <v>1</v>
      </c>
      <c r="AA15" s="49">
        <v>2</v>
      </c>
      <c r="AB15" s="49" t="s">
        <v>67</v>
      </c>
      <c r="AC15" s="49">
        <v>91</v>
      </c>
      <c r="AD15" s="49">
        <v>3</v>
      </c>
    </row>
    <row r="16" spans="2:30" ht="12" customHeight="1">
      <c r="B16" s="70"/>
      <c r="C16" s="80">
        <v>8</v>
      </c>
      <c r="D16" s="82"/>
      <c r="E16" s="49">
        <f t="shared" si="2"/>
        <v>709</v>
      </c>
      <c r="F16" s="49">
        <f t="shared" si="3"/>
        <v>6</v>
      </c>
      <c r="G16" s="49">
        <v>1</v>
      </c>
      <c r="H16" s="49">
        <v>2</v>
      </c>
      <c r="I16" s="49">
        <v>2</v>
      </c>
      <c r="J16" s="49">
        <v>1</v>
      </c>
      <c r="K16" s="49">
        <f t="shared" si="4"/>
        <v>52</v>
      </c>
      <c r="L16" s="69">
        <f t="shared" si="5"/>
        <v>0</v>
      </c>
      <c r="M16" s="49">
        <v>27</v>
      </c>
      <c r="N16" s="49">
        <v>15</v>
      </c>
      <c r="O16" s="49">
        <v>4</v>
      </c>
      <c r="P16" s="49">
        <v>6</v>
      </c>
      <c r="Q16" s="49">
        <v>496</v>
      </c>
      <c r="R16" s="49">
        <f t="shared" si="6"/>
        <v>98</v>
      </c>
      <c r="S16" s="49">
        <v>94</v>
      </c>
      <c r="T16" s="49">
        <v>2</v>
      </c>
      <c r="U16" s="49">
        <v>2</v>
      </c>
      <c r="V16" s="49" t="s">
        <v>67</v>
      </c>
      <c r="W16" s="49" t="s">
        <v>67</v>
      </c>
      <c r="X16" s="49">
        <f t="shared" si="7"/>
        <v>9</v>
      </c>
      <c r="Y16" s="49" t="s">
        <v>67</v>
      </c>
      <c r="Z16" s="49">
        <v>5</v>
      </c>
      <c r="AA16" s="49">
        <v>3</v>
      </c>
      <c r="AB16" s="49">
        <v>1</v>
      </c>
      <c r="AC16" s="49">
        <v>48</v>
      </c>
      <c r="AD16" s="49" t="s">
        <v>67</v>
      </c>
    </row>
    <row r="17" spans="2:30" ht="12" customHeight="1">
      <c r="B17" s="70"/>
      <c r="C17" s="80">
        <v>9</v>
      </c>
      <c r="D17" s="82"/>
      <c r="E17" s="49">
        <f t="shared" si="2"/>
        <v>814</v>
      </c>
      <c r="F17" s="49">
        <f t="shared" si="3"/>
        <v>6</v>
      </c>
      <c r="G17" s="49" t="s">
        <v>67</v>
      </c>
      <c r="H17" s="49">
        <v>3</v>
      </c>
      <c r="I17" s="49" t="s">
        <v>67</v>
      </c>
      <c r="J17" s="49">
        <v>3</v>
      </c>
      <c r="K17" s="49">
        <f t="shared" si="4"/>
        <v>39</v>
      </c>
      <c r="L17" s="69">
        <f t="shared" si="5"/>
        <v>0</v>
      </c>
      <c r="M17" s="49">
        <v>23</v>
      </c>
      <c r="N17" s="49">
        <v>14</v>
      </c>
      <c r="O17" s="49">
        <v>1</v>
      </c>
      <c r="P17" s="49">
        <v>1</v>
      </c>
      <c r="Q17" s="49">
        <v>629</v>
      </c>
      <c r="R17" s="49">
        <f t="shared" si="6"/>
        <v>38</v>
      </c>
      <c r="S17" s="49">
        <v>34</v>
      </c>
      <c r="T17" s="49">
        <v>1</v>
      </c>
      <c r="U17" s="49">
        <v>3</v>
      </c>
      <c r="V17" s="49" t="s">
        <v>67</v>
      </c>
      <c r="W17" s="49" t="s">
        <v>67</v>
      </c>
      <c r="X17" s="49">
        <f t="shared" si="7"/>
        <v>7</v>
      </c>
      <c r="Y17" s="49" t="s">
        <v>67</v>
      </c>
      <c r="Z17" s="49">
        <v>3</v>
      </c>
      <c r="AA17" s="49">
        <v>4</v>
      </c>
      <c r="AB17" s="49" t="s">
        <v>67</v>
      </c>
      <c r="AC17" s="49">
        <v>95</v>
      </c>
      <c r="AD17" s="49">
        <v>2</v>
      </c>
    </row>
    <row r="18" spans="2:30" ht="12" customHeight="1">
      <c r="B18" s="70"/>
      <c r="C18" s="80">
        <v>10</v>
      </c>
      <c r="D18" s="82"/>
      <c r="E18" s="49">
        <f t="shared" si="2"/>
        <v>1228</v>
      </c>
      <c r="F18" s="49">
        <f t="shared" si="3"/>
        <v>10</v>
      </c>
      <c r="G18" s="49">
        <v>1</v>
      </c>
      <c r="H18" s="49">
        <v>6</v>
      </c>
      <c r="I18" s="49">
        <v>1</v>
      </c>
      <c r="J18" s="49">
        <v>2</v>
      </c>
      <c r="K18" s="49">
        <f t="shared" si="4"/>
        <v>87</v>
      </c>
      <c r="L18" s="69">
        <f t="shared" si="5"/>
        <v>0</v>
      </c>
      <c r="M18" s="49">
        <v>56</v>
      </c>
      <c r="N18" s="49">
        <v>25</v>
      </c>
      <c r="O18" s="49">
        <v>1</v>
      </c>
      <c r="P18" s="49">
        <v>5</v>
      </c>
      <c r="Q18" s="49">
        <v>850</v>
      </c>
      <c r="R18" s="49">
        <f t="shared" si="6"/>
        <v>143</v>
      </c>
      <c r="S18" s="49">
        <v>110</v>
      </c>
      <c r="T18" s="49">
        <v>4</v>
      </c>
      <c r="U18" s="49">
        <v>29</v>
      </c>
      <c r="V18" s="49" t="s">
        <v>67</v>
      </c>
      <c r="W18" s="49" t="s">
        <v>67</v>
      </c>
      <c r="X18" s="49">
        <f t="shared" si="7"/>
        <v>4</v>
      </c>
      <c r="Y18" s="49" t="s">
        <v>67</v>
      </c>
      <c r="Z18" s="49">
        <v>3</v>
      </c>
      <c r="AA18" s="49">
        <v>1</v>
      </c>
      <c r="AB18" s="49" t="s">
        <v>67</v>
      </c>
      <c r="AC18" s="49">
        <v>134</v>
      </c>
      <c r="AD18" s="49">
        <v>7</v>
      </c>
    </row>
    <row r="19" spans="2:30" ht="12" customHeight="1">
      <c r="B19" s="70"/>
      <c r="C19" s="80" t="s">
        <v>167</v>
      </c>
      <c r="D19" s="82"/>
      <c r="E19" s="49">
        <f t="shared" si="2"/>
        <v>2225</v>
      </c>
      <c r="F19" s="49">
        <f t="shared" si="3"/>
        <v>11</v>
      </c>
      <c r="G19" s="49">
        <v>4</v>
      </c>
      <c r="H19" s="49">
        <v>5</v>
      </c>
      <c r="I19" s="49">
        <v>1</v>
      </c>
      <c r="J19" s="49">
        <v>1</v>
      </c>
      <c r="K19" s="49">
        <f t="shared" si="4"/>
        <v>71</v>
      </c>
      <c r="L19" s="69">
        <f t="shared" si="5"/>
        <v>0</v>
      </c>
      <c r="M19" s="49">
        <v>47</v>
      </c>
      <c r="N19" s="49">
        <v>17</v>
      </c>
      <c r="O19" s="49">
        <v>5</v>
      </c>
      <c r="P19" s="49">
        <v>2</v>
      </c>
      <c r="Q19" s="49">
        <v>1791</v>
      </c>
      <c r="R19" s="49">
        <f t="shared" si="6"/>
        <v>94</v>
      </c>
      <c r="S19" s="49">
        <v>78</v>
      </c>
      <c r="T19" s="49">
        <v>2</v>
      </c>
      <c r="U19" s="49">
        <v>14</v>
      </c>
      <c r="V19" s="49" t="s">
        <v>67</v>
      </c>
      <c r="W19" s="49" t="s">
        <v>67</v>
      </c>
      <c r="X19" s="49">
        <f t="shared" si="7"/>
        <v>7</v>
      </c>
      <c r="Y19" s="49" t="s">
        <v>67</v>
      </c>
      <c r="Z19" s="49">
        <v>5</v>
      </c>
      <c r="AA19" s="49">
        <v>2</v>
      </c>
      <c r="AB19" s="49" t="s">
        <v>67</v>
      </c>
      <c r="AC19" s="49">
        <v>251</v>
      </c>
      <c r="AD19" s="49">
        <v>6</v>
      </c>
    </row>
    <row r="20" spans="2:30" ht="12" customHeight="1">
      <c r="B20" s="70"/>
      <c r="C20" s="80" t="s">
        <v>168</v>
      </c>
      <c r="D20" s="82"/>
      <c r="E20" s="49">
        <f t="shared" si="2"/>
        <v>1167</v>
      </c>
      <c r="F20" s="49">
        <f t="shared" si="3"/>
        <v>8</v>
      </c>
      <c r="G20" s="49">
        <v>2</v>
      </c>
      <c r="H20" s="49">
        <v>5</v>
      </c>
      <c r="I20" s="49" t="s">
        <v>67</v>
      </c>
      <c r="J20" s="49">
        <v>1</v>
      </c>
      <c r="K20" s="49">
        <f t="shared" si="4"/>
        <v>79</v>
      </c>
      <c r="L20" s="69">
        <f t="shared" si="5"/>
        <v>0</v>
      </c>
      <c r="M20" s="49">
        <v>40</v>
      </c>
      <c r="N20" s="49">
        <v>29</v>
      </c>
      <c r="O20" s="49">
        <v>5</v>
      </c>
      <c r="P20" s="49">
        <v>5</v>
      </c>
      <c r="Q20" s="49">
        <v>707</v>
      </c>
      <c r="R20" s="49">
        <f t="shared" si="6"/>
        <v>201</v>
      </c>
      <c r="S20" s="49">
        <v>197</v>
      </c>
      <c r="T20" s="49">
        <v>2</v>
      </c>
      <c r="U20" s="49">
        <v>2</v>
      </c>
      <c r="V20" s="49" t="s">
        <v>67</v>
      </c>
      <c r="W20" s="49" t="s">
        <v>67</v>
      </c>
      <c r="X20" s="49">
        <f t="shared" si="7"/>
        <v>6</v>
      </c>
      <c r="Y20" s="49" t="s">
        <v>67</v>
      </c>
      <c r="Z20" s="49">
        <v>5</v>
      </c>
      <c r="AA20" s="49">
        <v>1</v>
      </c>
      <c r="AB20" s="49" t="s">
        <v>67</v>
      </c>
      <c r="AC20" s="49">
        <v>166</v>
      </c>
      <c r="AD20" s="49">
        <v>3</v>
      </c>
    </row>
    <row r="21" ht="12" customHeight="1">
      <c r="B21" s="60"/>
    </row>
    <row r="22" ht="12" customHeight="1">
      <c r="B22" s="60" t="s">
        <v>137</v>
      </c>
    </row>
    <row r="23" spans="2:6" ht="12" customHeight="1">
      <c r="B23" s="60" t="s">
        <v>169</v>
      </c>
      <c r="C23" s="38"/>
      <c r="D23" s="38"/>
      <c r="E23" s="38"/>
      <c r="F23" s="38"/>
    </row>
    <row r="24" spans="2:30" ht="12" customHeight="1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</row>
  </sheetData>
  <sheetProtection/>
  <mergeCells count="29">
    <mergeCell ref="B3:D5"/>
    <mergeCell ref="F3:J3"/>
    <mergeCell ref="K3:P3"/>
    <mergeCell ref="R3:W3"/>
    <mergeCell ref="X3:AB3"/>
    <mergeCell ref="AC3:AC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R4:R5"/>
    <mergeCell ref="S4:S5"/>
    <mergeCell ref="T4:T5"/>
    <mergeCell ref="U4:U5"/>
    <mergeCell ref="V4:V5"/>
    <mergeCell ref="AD4:AD5"/>
    <mergeCell ref="W4:W5"/>
    <mergeCell ref="X4:X5"/>
    <mergeCell ref="Y4:Y5"/>
    <mergeCell ref="Z4:Z5"/>
    <mergeCell ref="AA4:AA5"/>
    <mergeCell ref="AB4:AB5"/>
  </mergeCells>
  <printOptions/>
  <pageMargins left="0.3937007874015748" right="0.35433070866141736" top="0.984251968503937" bottom="0.984251968503937" header="0.5118110236220472" footer="0.5118110236220472"/>
  <pageSetup fitToHeight="2" horizontalDpi="600" verticalDpi="600" orientation="landscape" paperSize="9" scale="65" r:id="rId1"/>
  <headerFooter alignWithMargins="0">
    <oddHeader>&amp;L&amp;F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showZeros="0" zoomScale="115" zoomScaleNormal="115" zoomScaleSheetLayoutView="115" zoomScalePageLayoutView="0" workbookViewId="0" topLeftCell="A1">
      <pane xSplit="3" topLeftCell="E1" activePane="topRight" state="frozen"/>
      <selection pane="topLeft" activeCell="A1" sqref="A1"/>
      <selection pane="topRight" activeCell="A1" sqref="A1"/>
    </sheetView>
  </sheetViews>
  <sheetFormatPr defaultColWidth="5.25390625" defaultRowHeight="12" customHeight="1"/>
  <cols>
    <col min="1" max="1" width="2.625" style="39" customWidth="1"/>
    <col min="2" max="2" width="5.25390625" style="39" customWidth="1"/>
    <col min="3" max="3" width="14.00390625" style="39" bestFit="1" customWidth="1"/>
    <col min="4" max="22" width="4.625" style="39" customWidth="1"/>
    <col min="23" max="23" width="6.25390625" style="39" customWidth="1"/>
    <col min="24" max="25" width="4.625" style="39" customWidth="1"/>
    <col min="26" max="26" width="6.00390625" style="39" customWidth="1"/>
    <col min="27" max="28" width="4.75390625" style="39" customWidth="1"/>
    <col min="29" max="16384" width="5.25390625" style="39" customWidth="1"/>
  </cols>
  <sheetData>
    <row r="1" ht="14.25" customHeight="1">
      <c r="B1" s="40" t="s">
        <v>170</v>
      </c>
    </row>
    <row r="3" spans="1:26" ht="12" customHeight="1">
      <c r="A3" s="39" t="s">
        <v>1</v>
      </c>
      <c r="B3" s="266" t="s">
        <v>171</v>
      </c>
      <c r="C3" s="267"/>
      <c r="D3" s="253" t="s">
        <v>172</v>
      </c>
      <c r="E3" s="261" t="s">
        <v>173</v>
      </c>
      <c r="F3" s="262"/>
      <c r="G3" s="262"/>
      <c r="H3" s="262"/>
      <c r="I3" s="262"/>
      <c r="J3" s="262"/>
      <c r="K3" s="262"/>
      <c r="L3" s="262"/>
      <c r="M3" s="262"/>
      <c r="N3" s="263"/>
      <c r="O3" s="261" t="s">
        <v>174</v>
      </c>
      <c r="P3" s="262"/>
      <c r="Q3" s="263"/>
      <c r="R3" s="272" t="s">
        <v>175</v>
      </c>
      <c r="S3" s="273"/>
      <c r="T3" s="253" t="s">
        <v>176</v>
      </c>
      <c r="U3" s="253" t="s">
        <v>177</v>
      </c>
      <c r="V3" s="253" t="s">
        <v>178</v>
      </c>
      <c r="W3" s="261" t="s">
        <v>179</v>
      </c>
      <c r="X3" s="262"/>
      <c r="Y3" s="262"/>
      <c r="Z3" s="263"/>
    </row>
    <row r="4" spans="2:26" ht="12" customHeight="1">
      <c r="B4" s="268"/>
      <c r="C4" s="269"/>
      <c r="D4" s="264"/>
      <c r="E4" s="253" t="s">
        <v>180</v>
      </c>
      <c r="F4" s="253" t="s">
        <v>181</v>
      </c>
      <c r="G4" s="253" t="s">
        <v>182</v>
      </c>
      <c r="H4" s="253" t="s">
        <v>183</v>
      </c>
      <c r="I4" s="253" t="s">
        <v>184</v>
      </c>
      <c r="J4" s="253" t="s">
        <v>185</v>
      </c>
      <c r="K4" s="253" t="s">
        <v>186</v>
      </c>
      <c r="L4" s="258" t="s">
        <v>187</v>
      </c>
      <c r="M4" s="253" t="s">
        <v>188</v>
      </c>
      <c r="N4" s="253" t="s">
        <v>189</v>
      </c>
      <c r="O4" s="253" t="s">
        <v>190</v>
      </c>
      <c r="P4" s="253" t="s">
        <v>191</v>
      </c>
      <c r="Q4" s="253" t="s">
        <v>192</v>
      </c>
      <c r="R4" s="274"/>
      <c r="S4" s="275"/>
      <c r="T4" s="254"/>
      <c r="U4" s="254"/>
      <c r="V4" s="254"/>
      <c r="W4" s="253" t="s">
        <v>180</v>
      </c>
      <c r="X4" s="258" t="s">
        <v>193</v>
      </c>
      <c r="Y4" s="253" t="s">
        <v>194</v>
      </c>
      <c r="Z4" s="253" t="s">
        <v>45</v>
      </c>
    </row>
    <row r="5" spans="2:26" ht="12" customHeight="1">
      <c r="B5" s="268"/>
      <c r="C5" s="269"/>
      <c r="D5" s="264"/>
      <c r="E5" s="264"/>
      <c r="F5" s="256"/>
      <c r="G5" s="256"/>
      <c r="H5" s="256"/>
      <c r="I5" s="256"/>
      <c r="J5" s="256"/>
      <c r="K5" s="256"/>
      <c r="L5" s="259"/>
      <c r="M5" s="256"/>
      <c r="N5" s="256"/>
      <c r="O5" s="256"/>
      <c r="P5" s="254"/>
      <c r="Q5" s="256"/>
      <c r="R5" s="274"/>
      <c r="S5" s="275"/>
      <c r="T5" s="254"/>
      <c r="U5" s="254"/>
      <c r="V5" s="254"/>
      <c r="W5" s="256"/>
      <c r="X5" s="259"/>
      <c r="Y5" s="256"/>
      <c r="Z5" s="256"/>
    </row>
    <row r="6" spans="2:26" ht="12" customHeight="1">
      <c r="B6" s="268"/>
      <c r="C6" s="269"/>
      <c r="D6" s="264"/>
      <c r="E6" s="264"/>
      <c r="F6" s="256"/>
      <c r="G6" s="256"/>
      <c r="H6" s="256"/>
      <c r="I6" s="256"/>
      <c r="J6" s="256"/>
      <c r="K6" s="256"/>
      <c r="L6" s="259"/>
      <c r="M6" s="256"/>
      <c r="N6" s="256"/>
      <c r="O6" s="256"/>
      <c r="P6" s="254"/>
      <c r="Q6" s="256"/>
      <c r="R6" s="274"/>
      <c r="S6" s="275"/>
      <c r="T6" s="254"/>
      <c r="U6" s="254"/>
      <c r="V6" s="254"/>
      <c r="W6" s="256"/>
      <c r="X6" s="259"/>
      <c r="Y6" s="256"/>
      <c r="Z6" s="256"/>
    </row>
    <row r="7" spans="2:26" ht="12" customHeight="1">
      <c r="B7" s="268"/>
      <c r="C7" s="269"/>
      <c r="D7" s="264"/>
      <c r="E7" s="264"/>
      <c r="F7" s="256"/>
      <c r="G7" s="256"/>
      <c r="H7" s="256"/>
      <c r="I7" s="256"/>
      <c r="J7" s="256"/>
      <c r="K7" s="256"/>
      <c r="L7" s="259"/>
      <c r="M7" s="256"/>
      <c r="N7" s="256"/>
      <c r="O7" s="256"/>
      <c r="P7" s="254"/>
      <c r="Q7" s="256"/>
      <c r="R7" s="274"/>
      <c r="S7" s="275"/>
      <c r="T7" s="254"/>
      <c r="U7" s="254"/>
      <c r="V7" s="254"/>
      <c r="W7" s="256"/>
      <c r="X7" s="259"/>
      <c r="Y7" s="256"/>
      <c r="Z7" s="256"/>
    </row>
    <row r="8" spans="2:26" ht="12" customHeight="1">
      <c r="B8" s="268"/>
      <c r="C8" s="269"/>
      <c r="D8" s="264"/>
      <c r="E8" s="264"/>
      <c r="F8" s="256"/>
      <c r="G8" s="256"/>
      <c r="H8" s="256"/>
      <c r="I8" s="256"/>
      <c r="J8" s="256"/>
      <c r="K8" s="256"/>
      <c r="L8" s="259"/>
      <c r="M8" s="256"/>
      <c r="N8" s="256"/>
      <c r="O8" s="256"/>
      <c r="P8" s="254"/>
      <c r="Q8" s="256"/>
      <c r="R8" s="274"/>
      <c r="S8" s="275"/>
      <c r="T8" s="254"/>
      <c r="U8" s="254"/>
      <c r="V8" s="254"/>
      <c r="W8" s="256"/>
      <c r="X8" s="259"/>
      <c r="Y8" s="256"/>
      <c r="Z8" s="256"/>
    </row>
    <row r="9" spans="2:26" ht="12" customHeight="1">
      <c r="B9" s="268"/>
      <c r="C9" s="269"/>
      <c r="D9" s="264"/>
      <c r="E9" s="264"/>
      <c r="F9" s="256"/>
      <c r="G9" s="256"/>
      <c r="H9" s="256"/>
      <c r="I9" s="256"/>
      <c r="J9" s="256"/>
      <c r="K9" s="256"/>
      <c r="L9" s="259"/>
      <c r="M9" s="256"/>
      <c r="N9" s="256"/>
      <c r="O9" s="256"/>
      <c r="P9" s="254"/>
      <c r="Q9" s="256"/>
      <c r="R9" s="274"/>
      <c r="S9" s="275"/>
      <c r="T9" s="254"/>
      <c r="U9" s="254"/>
      <c r="V9" s="254"/>
      <c r="W9" s="256"/>
      <c r="X9" s="259"/>
      <c r="Y9" s="256"/>
      <c r="Z9" s="256"/>
    </row>
    <row r="10" spans="2:26" ht="12" customHeight="1">
      <c r="B10" s="268"/>
      <c r="C10" s="269"/>
      <c r="D10" s="264"/>
      <c r="E10" s="264"/>
      <c r="F10" s="256"/>
      <c r="G10" s="256"/>
      <c r="H10" s="256"/>
      <c r="I10" s="256"/>
      <c r="J10" s="256"/>
      <c r="K10" s="256"/>
      <c r="L10" s="259"/>
      <c r="M10" s="256"/>
      <c r="N10" s="256"/>
      <c r="O10" s="256"/>
      <c r="P10" s="254"/>
      <c r="Q10" s="256"/>
      <c r="R10" s="274"/>
      <c r="S10" s="275"/>
      <c r="T10" s="254"/>
      <c r="U10" s="254"/>
      <c r="V10" s="254"/>
      <c r="W10" s="256"/>
      <c r="X10" s="259"/>
      <c r="Y10" s="256"/>
      <c r="Z10" s="256"/>
    </row>
    <row r="11" spans="2:26" ht="12" customHeight="1">
      <c r="B11" s="270"/>
      <c r="C11" s="271"/>
      <c r="D11" s="265"/>
      <c r="E11" s="265"/>
      <c r="F11" s="257"/>
      <c r="G11" s="257"/>
      <c r="H11" s="257"/>
      <c r="I11" s="257"/>
      <c r="J11" s="257"/>
      <c r="K11" s="257"/>
      <c r="L11" s="260"/>
      <c r="M11" s="257"/>
      <c r="N11" s="257"/>
      <c r="O11" s="257"/>
      <c r="P11" s="255"/>
      <c r="Q11" s="257"/>
      <c r="R11" s="276"/>
      <c r="S11" s="277"/>
      <c r="T11" s="255"/>
      <c r="U11" s="255"/>
      <c r="V11" s="255"/>
      <c r="W11" s="257"/>
      <c r="X11" s="260"/>
      <c r="Y11" s="257"/>
      <c r="Z11" s="257"/>
    </row>
    <row r="12" spans="2:26" ht="12" customHeight="1">
      <c r="B12" s="63"/>
      <c r="C12" s="64"/>
      <c r="D12" s="46" t="s">
        <v>41</v>
      </c>
      <c r="E12" s="46" t="s">
        <v>41</v>
      </c>
      <c r="F12" s="46" t="s">
        <v>41</v>
      </c>
      <c r="G12" s="46" t="s">
        <v>41</v>
      </c>
      <c r="H12" s="46" t="s">
        <v>41</v>
      </c>
      <c r="I12" s="46" t="s">
        <v>41</v>
      </c>
      <c r="J12" s="46" t="s">
        <v>41</v>
      </c>
      <c r="K12" s="46" t="s">
        <v>41</v>
      </c>
      <c r="L12" s="46" t="s">
        <v>41</v>
      </c>
      <c r="M12" s="46" t="s">
        <v>41</v>
      </c>
      <c r="N12" s="46" t="s">
        <v>41</v>
      </c>
      <c r="O12" s="46" t="s">
        <v>41</v>
      </c>
      <c r="P12" s="46" t="s">
        <v>41</v>
      </c>
      <c r="Q12" s="46" t="s">
        <v>41</v>
      </c>
      <c r="R12" s="246" t="s">
        <v>41</v>
      </c>
      <c r="S12" s="212"/>
      <c r="T12" s="46" t="s">
        <v>41</v>
      </c>
      <c r="U12" s="46" t="s">
        <v>41</v>
      </c>
      <c r="V12" s="46" t="s">
        <v>41</v>
      </c>
      <c r="W12" s="46" t="s">
        <v>41</v>
      </c>
      <c r="X12" s="46" t="s">
        <v>41</v>
      </c>
      <c r="Y12" s="46" t="s">
        <v>41</v>
      </c>
      <c r="Z12" s="46" t="s">
        <v>41</v>
      </c>
    </row>
    <row r="13" spans="2:26" ht="12" customHeight="1">
      <c r="B13" s="247" t="s">
        <v>24</v>
      </c>
      <c r="C13" s="248"/>
      <c r="D13" s="49" t="s">
        <v>67</v>
      </c>
      <c r="E13" s="49">
        <v>51</v>
      </c>
      <c r="F13" s="49" t="s">
        <v>67</v>
      </c>
      <c r="G13" s="49" t="s">
        <v>67</v>
      </c>
      <c r="H13" s="49" t="s">
        <v>67</v>
      </c>
      <c r="I13" s="49" t="s">
        <v>67</v>
      </c>
      <c r="J13" s="83">
        <v>15</v>
      </c>
      <c r="K13" s="49">
        <v>22</v>
      </c>
      <c r="L13" s="49">
        <v>6</v>
      </c>
      <c r="M13" s="49" t="s">
        <v>67</v>
      </c>
      <c r="N13" s="49">
        <v>8</v>
      </c>
      <c r="O13" s="49" t="s">
        <v>67</v>
      </c>
      <c r="P13" s="49" t="s">
        <v>29</v>
      </c>
      <c r="Q13" s="49">
        <v>2</v>
      </c>
      <c r="R13" s="244">
        <v>1100</v>
      </c>
      <c r="S13" s="245"/>
      <c r="T13" s="49" t="s">
        <v>67</v>
      </c>
      <c r="U13" s="49" t="s">
        <v>67</v>
      </c>
      <c r="V13" s="49">
        <v>1</v>
      </c>
      <c r="W13" s="83">
        <v>238</v>
      </c>
      <c r="X13" s="49">
        <v>5</v>
      </c>
      <c r="Y13" s="49">
        <v>7</v>
      </c>
      <c r="Z13" s="83">
        <v>226</v>
      </c>
    </row>
    <row r="14" spans="2:26" s="50" customFormat="1" ht="12" customHeight="1">
      <c r="B14" s="249" t="s">
        <v>26</v>
      </c>
      <c r="C14" s="250"/>
      <c r="D14" s="69">
        <f>SUM(D15:D27)</f>
        <v>1</v>
      </c>
      <c r="E14" s="69">
        <f aca="true" t="shared" si="0" ref="E14:Q14">SUM(E15:E27)</f>
        <v>85</v>
      </c>
      <c r="F14" s="69">
        <f>SUM(F15:F27)</f>
        <v>0</v>
      </c>
      <c r="G14" s="69">
        <f>SUM(G15:G27)</f>
        <v>0</v>
      </c>
      <c r="H14" s="69">
        <f t="shared" si="0"/>
        <v>0</v>
      </c>
      <c r="I14" s="69">
        <f t="shared" si="0"/>
        <v>0</v>
      </c>
      <c r="J14" s="69">
        <f t="shared" si="0"/>
        <v>15</v>
      </c>
      <c r="K14" s="69">
        <f t="shared" si="0"/>
        <v>26</v>
      </c>
      <c r="L14" s="69">
        <f t="shared" si="0"/>
        <v>24</v>
      </c>
      <c r="M14" s="69">
        <f t="shared" si="0"/>
        <v>1</v>
      </c>
      <c r="N14" s="69">
        <f t="shared" si="0"/>
        <v>19</v>
      </c>
      <c r="O14" s="69">
        <f t="shared" si="0"/>
        <v>2</v>
      </c>
      <c r="P14" s="69">
        <f t="shared" si="0"/>
        <v>3</v>
      </c>
      <c r="Q14" s="69">
        <f t="shared" si="0"/>
        <v>3</v>
      </c>
      <c r="R14" s="251">
        <f>SUM(R15:S27)</f>
        <v>2231</v>
      </c>
      <c r="S14" s="252"/>
      <c r="T14" s="49">
        <f aca="true" t="shared" si="1" ref="T14:Z14">SUM(T15:T27)</f>
        <v>0</v>
      </c>
      <c r="U14" s="49">
        <f t="shared" si="1"/>
        <v>0</v>
      </c>
      <c r="V14" s="69">
        <f t="shared" si="1"/>
        <v>3</v>
      </c>
      <c r="W14" s="69">
        <f t="shared" si="1"/>
        <v>660</v>
      </c>
      <c r="X14" s="69">
        <f t="shared" si="1"/>
        <v>1</v>
      </c>
      <c r="Y14" s="69">
        <f t="shared" si="1"/>
        <v>2</v>
      </c>
      <c r="Z14" s="69">
        <f t="shared" si="1"/>
        <v>657</v>
      </c>
    </row>
    <row r="15" spans="2:26" ht="12" customHeight="1">
      <c r="B15" s="70"/>
      <c r="C15" s="84" t="s">
        <v>77</v>
      </c>
      <c r="D15" s="69" t="s">
        <v>67</v>
      </c>
      <c r="E15" s="49">
        <v>5</v>
      </c>
      <c r="F15" s="49" t="s">
        <v>67</v>
      </c>
      <c r="G15" s="49" t="s">
        <v>67</v>
      </c>
      <c r="H15" s="49" t="s">
        <v>67</v>
      </c>
      <c r="I15" s="49" t="s">
        <v>67</v>
      </c>
      <c r="J15" s="49">
        <v>2</v>
      </c>
      <c r="K15" s="49">
        <v>3</v>
      </c>
      <c r="L15" s="49" t="s">
        <v>67</v>
      </c>
      <c r="M15" s="49" t="s">
        <v>67</v>
      </c>
      <c r="N15" s="49" t="s">
        <v>67</v>
      </c>
      <c r="O15" s="49" t="s">
        <v>67</v>
      </c>
      <c r="P15" s="49" t="s">
        <v>67</v>
      </c>
      <c r="Q15" s="49" t="s">
        <v>67</v>
      </c>
      <c r="R15" s="242">
        <v>2</v>
      </c>
      <c r="S15" s="243"/>
      <c r="T15" s="49" t="s">
        <v>67</v>
      </c>
      <c r="U15" s="49" t="s">
        <v>67</v>
      </c>
      <c r="V15" s="49" t="s">
        <v>67</v>
      </c>
      <c r="W15" s="83">
        <v>4</v>
      </c>
      <c r="X15" s="49" t="s">
        <v>67</v>
      </c>
      <c r="Y15" s="49" t="s">
        <v>67</v>
      </c>
      <c r="Z15" s="49">
        <v>4</v>
      </c>
    </row>
    <row r="16" spans="2:26" ht="12" customHeight="1">
      <c r="B16" s="70"/>
      <c r="C16" s="84" t="s">
        <v>78</v>
      </c>
      <c r="D16" s="69" t="s">
        <v>67</v>
      </c>
      <c r="E16" s="49">
        <v>16</v>
      </c>
      <c r="F16" s="49" t="s">
        <v>67</v>
      </c>
      <c r="G16" s="49" t="s">
        <v>67</v>
      </c>
      <c r="H16" s="49" t="s">
        <v>67</v>
      </c>
      <c r="I16" s="49" t="s">
        <v>67</v>
      </c>
      <c r="J16" s="49">
        <v>4</v>
      </c>
      <c r="K16" s="49">
        <v>7</v>
      </c>
      <c r="L16" s="49">
        <v>1</v>
      </c>
      <c r="M16" s="49" t="s">
        <v>67</v>
      </c>
      <c r="N16" s="49">
        <v>4</v>
      </c>
      <c r="O16" s="49">
        <v>2</v>
      </c>
      <c r="P16" s="49">
        <v>3</v>
      </c>
      <c r="Q16" s="49">
        <v>1</v>
      </c>
      <c r="R16" s="242">
        <v>2</v>
      </c>
      <c r="S16" s="243"/>
      <c r="T16" s="49" t="s">
        <v>67</v>
      </c>
      <c r="U16" s="49" t="s">
        <v>67</v>
      </c>
      <c r="V16" s="49" t="s">
        <v>67</v>
      </c>
      <c r="W16" s="83">
        <v>9</v>
      </c>
      <c r="X16" s="49">
        <v>1</v>
      </c>
      <c r="Y16" s="49">
        <v>1</v>
      </c>
      <c r="Z16" s="49">
        <v>7</v>
      </c>
    </row>
    <row r="17" spans="2:26" ht="12" customHeight="1">
      <c r="B17" s="70"/>
      <c r="C17" s="84" t="s">
        <v>79</v>
      </c>
      <c r="D17" s="69" t="s">
        <v>67</v>
      </c>
      <c r="E17" s="49" t="s">
        <v>67</v>
      </c>
      <c r="F17" s="49" t="s">
        <v>67</v>
      </c>
      <c r="G17" s="49" t="s">
        <v>67</v>
      </c>
      <c r="H17" s="49" t="s">
        <v>67</v>
      </c>
      <c r="I17" s="49" t="s">
        <v>67</v>
      </c>
      <c r="J17" s="49" t="s">
        <v>67</v>
      </c>
      <c r="K17" s="49" t="s">
        <v>67</v>
      </c>
      <c r="L17" s="49" t="s">
        <v>67</v>
      </c>
      <c r="M17" s="49" t="s">
        <v>67</v>
      </c>
      <c r="N17" s="49" t="s">
        <v>67</v>
      </c>
      <c r="O17" s="49" t="s">
        <v>67</v>
      </c>
      <c r="P17" s="49" t="s">
        <v>67</v>
      </c>
      <c r="Q17" s="49" t="s">
        <v>67</v>
      </c>
      <c r="R17" s="242" t="s">
        <v>67</v>
      </c>
      <c r="S17" s="243"/>
      <c r="T17" s="49" t="s">
        <v>67</v>
      </c>
      <c r="U17" s="49" t="s">
        <v>67</v>
      </c>
      <c r="V17" s="49">
        <v>3</v>
      </c>
      <c r="W17" s="83">
        <v>13</v>
      </c>
      <c r="X17" s="49" t="s">
        <v>67</v>
      </c>
      <c r="Y17" s="49" t="s">
        <v>67</v>
      </c>
      <c r="Z17" s="49">
        <v>13</v>
      </c>
    </row>
    <row r="18" spans="2:26" ht="12" customHeight="1">
      <c r="B18" s="70"/>
      <c r="C18" s="84" t="s">
        <v>80</v>
      </c>
      <c r="D18" s="69" t="s">
        <v>67</v>
      </c>
      <c r="E18" s="49">
        <v>2</v>
      </c>
      <c r="F18" s="49" t="s">
        <v>67</v>
      </c>
      <c r="G18" s="49" t="s">
        <v>67</v>
      </c>
      <c r="H18" s="49" t="s">
        <v>67</v>
      </c>
      <c r="I18" s="49" t="s">
        <v>67</v>
      </c>
      <c r="J18" s="49">
        <v>1</v>
      </c>
      <c r="K18" s="49">
        <v>1</v>
      </c>
      <c r="L18" s="49" t="s">
        <v>67</v>
      </c>
      <c r="M18" s="49" t="s">
        <v>67</v>
      </c>
      <c r="N18" s="49" t="s">
        <v>67</v>
      </c>
      <c r="O18" s="49" t="s">
        <v>67</v>
      </c>
      <c r="P18" s="49" t="s">
        <v>67</v>
      </c>
      <c r="Q18" s="49" t="s">
        <v>67</v>
      </c>
      <c r="R18" s="242" t="s">
        <v>67</v>
      </c>
      <c r="S18" s="243"/>
      <c r="T18" s="49" t="s">
        <v>67</v>
      </c>
      <c r="U18" s="49" t="s">
        <v>67</v>
      </c>
      <c r="V18" s="49" t="s">
        <v>67</v>
      </c>
      <c r="W18" s="83">
        <v>2</v>
      </c>
      <c r="X18" s="49" t="s">
        <v>67</v>
      </c>
      <c r="Y18" s="49" t="s">
        <v>67</v>
      </c>
      <c r="Z18" s="49">
        <v>2</v>
      </c>
    </row>
    <row r="19" spans="2:26" ht="12" customHeight="1">
      <c r="B19" s="70"/>
      <c r="C19" s="84" t="s">
        <v>82</v>
      </c>
      <c r="D19" s="69" t="s">
        <v>67</v>
      </c>
      <c r="E19" s="49" t="s">
        <v>67</v>
      </c>
      <c r="F19" s="49" t="s">
        <v>67</v>
      </c>
      <c r="G19" s="49" t="s">
        <v>67</v>
      </c>
      <c r="H19" s="49" t="s">
        <v>67</v>
      </c>
      <c r="I19" s="49" t="s">
        <v>67</v>
      </c>
      <c r="J19" s="49" t="s">
        <v>67</v>
      </c>
      <c r="K19" s="49" t="s">
        <v>67</v>
      </c>
      <c r="L19" s="49" t="s">
        <v>67</v>
      </c>
      <c r="M19" s="49" t="s">
        <v>67</v>
      </c>
      <c r="N19" s="49" t="s">
        <v>67</v>
      </c>
      <c r="O19" s="49" t="s">
        <v>67</v>
      </c>
      <c r="P19" s="49" t="s">
        <v>67</v>
      </c>
      <c r="Q19" s="49" t="s">
        <v>67</v>
      </c>
      <c r="R19" s="242" t="s">
        <v>67</v>
      </c>
      <c r="S19" s="243"/>
      <c r="T19" s="49" t="s">
        <v>67</v>
      </c>
      <c r="U19" s="49" t="s">
        <v>67</v>
      </c>
      <c r="V19" s="49" t="s">
        <v>67</v>
      </c>
      <c r="W19" s="83">
        <v>4</v>
      </c>
      <c r="X19" s="49" t="s">
        <v>67</v>
      </c>
      <c r="Y19" s="49" t="s">
        <v>67</v>
      </c>
      <c r="Z19" s="49">
        <v>4</v>
      </c>
    </row>
    <row r="20" spans="2:26" ht="12" customHeight="1">
      <c r="B20" s="70"/>
      <c r="C20" s="84" t="s">
        <v>83</v>
      </c>
      <c r="D20" s="69" t="s">
        <v>67</v>
      </c>
      <c r="E20" s="49">
        <v>16</v>
      </c>
      <c r="F20" s="49" t="s">
        <v>67</v>
      </c>
      <c r="G20" s="49" t="s">
        <v>67</v>
      </c>
      <c r="H20" s="49" t="s">
        <v>67</v>
      </c>
      <c r="I20" s="49" t="s">
        <v>67</v>
      </c>
      <c r="J20" s="49">
        <v>5</v>
      </c>
      <c r="K20" s="49">
        <v>9</v>
      </c>
      <c r="L20" s="49" t="s">
        <v>67</v>
      </c>
      <c r="M20" s="49" t="s">
        <v>67</v>
      </c>
      <c r="N20" s="49">
        <v>2</v>
      </c>
      <c r="O20" s="49" t="s">
        <v>67</v>
      </c>
      <c r="P20" s="49" t="s">
        <v>67</v>
      </c>
      <c r="Q20" s="49">
        <v>1</v>
      </c>
      <c r="R20" s="242" t="s">
        <v>67</v>
      </c>
      <c r="S20" s="243"/>
      <c r="T20" s="49" t="s">
        <v>67</v>
      </c>
      <c r="U20" s="49" t="s">
        <v>67</v>
      </c>
      <c r="V20" s="49" t="s">
        <v>67</v>
      </c>
      <c r="W20" s="83">
        <v>11</v>
      </c>
      <c r="X20" s="49" t="s">
        <v>67</v>
      </c>
      <c r="Y20" s="49" t="s">
        <v>67</v>
      </c>
      <c r="Z20" s="49">
        <v>11</v>
      </c>
    </row>
    <row r="21" spans="2:26" ht="12" customHeight="1">
      <c r="B21" s="70"/>
      <c r="C21" s="84" t="s">
        <v>84</v>
      </c>
      <c r="D21" s="69" t="s">
        <v>67</v>
      </c>
      <c r="E21" s="49">
        <v>7</v>
      </c>
      <c r="F21" s="49" t="s">
        <v>67</v>
      </c>
      <c r="G21" s="49" t="s">
        <v>67</v>
      </c>
      <c r="H21" s="49" t="s">
        <v>67</v>
      </c>
      <c r="I21" s="49" t="s">
        <v>67</v>
      </c>
      <c r="J21" s="49" t="s">
        <v>67</v>
      </c>
      <c r="K21" s="49">
        <v>3</v>
      </c>
      <c r="L21" s="49" t="s">
        <v>67</v>
      </c>
      <c r="M21" s="49">
        <v>1</v>
      </c>
      <c r="N21" s="49">
        <v>3</v>
      </c>
      <c r="O21" s="49" t="s">
        <v>67</v>
      </c>
      <c r="P21" s="49" t="s">
        <v>67</v>
      </c>
      <c r="Q21" s="49" t="s">
        <v>67</v>
      </c>
      <c r="R21" s="242" t="s">
        <v>67</v>
      </c>
      <c r="S21" s="243"/>
      <c r="T21" s="49" t="s">
        <v>67</v>
      </c>
      <c r="U21" s="49" t="s">
        <v>67</v>
      </c>
      <c r="V21" s="49" t="s">
        <v>67</v>
      </c>
      <c r="W21" s="83">
        <v>5</v>
      </c>
      <c r="X21" s="49" t="s">
        <v>67</v>
      </c>
      <c r="Y21" s="49" t="s">
        <v>67</v>
      </c>
      <c r="Z21" s="49">
        <v>5</v>
      </c>
    </row>
    <row r="22" spans="2:26" ht="12" customHeight="1">
      <c r="B22" s="70"/>
      <c r="C22" s="84" t="s">
        <v>85</v>
      </c>
      <c r="D22" s="49">
        <v>1</v>
      </c>
      <c r="E22" s="49">
        <v>2</v>
      </c>
      <c r="F22" s="49" t="s">
        <v>67</v>
      </c>
      <c r="G22" s="49" t="s">
        <v>67</v>
      </c>
      <c r="H22" s="49" t="s">
        <v>67</v>
      </c>
      <c r="I22" s="49" t="s">
        <v>67</v>
      </c>
      <c r="J22" s="49">
        <v>1</v>
      </c>
      <c r="K22" s="49">
        <v>1</v>
      </c>
      <c r="L22" s="49" t="s">
        <v>67</v>
      </c>
      <c r="M22" s="49" t="s">
        <v>67</v>
      </c>
      <c r="N22" s="49" t="s">
        <v>67</v>
      </c>
      <c r="O22" s="49" t="s">
        <v>67</v>
      </c>
      <c r="P22" s="49" t="s">
        <v>67</v>
      </c>
      <c r="Q22" s="49" t="s">
        <v>67</v>
      </c>
      <c r="R22" s="242">
        <v>1</v>
      </c>
      <c r="S22" s="243"/>
      <c r="T22" s="49" t="s">
        <v>67</v>
      </c>
      <c r="U22" s="49" t="s">
        <v>67</v>
      </c>
      <c r="V22" s="49" t="s">
        <v>67</v>
      </c>
      <c r="W22" s="83">
        <v>2</v>
      </c>
      <c r="X22" s="49" t="s">
        <v>67</v>
      </c>
      <c r="Y22" s="49" t="s">
        <v>67</v>
      </c>
      <c r="Z22" s="49">
        <v>2</v>
      </c>
    </row>
    <row r="23" spans="2:26" ht="12" customHeight="1">
      <c r="B23" s="70"/>
      <c r="C23" s="84" t="s">
        <v>92</v>
      </c>
      <c r="D23" s="69" t="s">
        <v>67</v>
      </c>
      <c r="E23" s="49">
        <v>5</v>
      </c>
      <c r="F23" s="49" t="s">
        <v>67</v>
      </c>
      <c r="G23" s="49" t="s">
        <v>67</v>
      </c>
      <c r="H23" s="49" t="s">
        <v>67</v>
      </c>
      <c r="I23" s="49" t="s">
        <v>67</v>
      </c>
      <c r="J23" s="49">
        <v>2</v>
      </c>
      <c r="K23" s="49" t="s">
        <v>67</v>
      </c>
      <c r="L23" s="49" t="s">
        <v>67</v>
      </c>
      <c r="M23" s="49" t="s">
        <v>67</v>
      </c>
      <c r="N23" s="49">
        <v>3</v>
      </c>
      <c r="O23" s="49" t="s">
        <v>67</v>
      </c>
      <c r="P23" s="49" t="s">
        <v>67</v>
      </c>
      <c r="Q23" s="49" t="s">
        <v>67</v>
      </c>
      <c r="R23" s="242" t="s">
        <v>67</v>
      </c>
      <c r="S23" s="243"/>
      <c r="T23" s="49" t="s">
        <v>67</v>
      </c>
      <c r="U23" s="49" t="s">
        <v>67</v>
      </c>
      <c r="V23" s="49" t="s">
        <v>67</v>
      </c>
      <c r="W23" s="83">
        <v>3</v>
      </c>
      <c r="X23" s="49" t="s">
        <v>67</v>
      </c>
      <c r="Y23" s="49" t="s">
        <v>67</v>
      </c>
      <c r="Z23" s="49">
        <v>3</v>
      </c>
    </row>
    <row r="24" spans="2:26" ht="12" customHeight="1">
      <c r="B24" s="70"/>
      <c r="C24" s="84" t="s">
        <v>195</v>
      </c>
      <c r="D24" s="69" t="s">
        <v>67</v>
      </c>
      <c r="E24" s="49" t="s">
        <v>67</v>
      </c>
      <c r="F24" s="49" t="s">
        <v>67</v>
      </c>
      <c r="G24" s="49" t="s">
        <v>67</v>
      </c>
      <c r="H24" s="49" t="s">
        <v>67</v>
      </c>
      <c r="I24" s="49" t="s">
        <v>67</v>
      </c>
      <c r="J24" s="49" t="s">
        <v>67</v>
      </c>
      <c r="K24" s="49" t="s">
        <v>67</v>
      </c>
      <c r="L24" s="49" t="s">
        <v>67</v>
      </c>
      <c r="M24" s="49" t="s">
        <v>67</v>
      </c>
      <c r="N24" s="49" t="s">
        <v>67</v>
      </c>
      <c r="O24" s="49" t="s">
        <v>67</v>
      </c>
      <c r="P24" s="49" t="s">
        <v>67</v>
      </c>
      <c r="Q24" s="49" t="s">
        <v>67</v>
      </c>
      <c r="R24" s="242" t="s">
        <v>67</v>
      </c>
      <c r="S24" s="243"/>
      <c r="T24" s="49" t="s">
        <v>67</v>
      </c>
      <c r="U24" s="49" t="s">
        <v>67</v>
      </c>
      <c r="V24" s="49" t="s">
        <v>67</v>
      </c>
      <c r="W24" s="83" t="s">
        <v>67</v>
      </c>
      <c r="X24" s="49" t="s">
        <v>67</v>
      </c>
      <c r="Y24" s="49" t="s">
        <v>67</v>
      </c>
      <c r="Z24" s="49" t="s">
        <v>67</v>
      </c>
    </row>
    <row r="25" spans="2:26" ht="12" customHeight="1">
      <c r="B25" s="70"/>
      <c r="C25" s="84" t="s">
        <v>196</v>
      </c>
      <c r="D25" s="69" t="s">
        <v>67</v>
      </c>
      <c r="E25" s="49">
        <v>6</v>
      </c>
      <c r="F25" s="49" t="s">
        <v>67</v>
      </c>
      <c r="G25" s="49" t="s">
        <v>67</v>
      </c>
      <c r="H25" s="49" t="s">
        <v>67</v>
      </c>
      <c r="I25" s="49" t="s">
        <v>67</v>
      </c>
      <c r="J25" s="49" t="s">
        <v>67</v>
      </c>
      <c r="K25" s="49" t="s">
        <v>67</v>
      </c>
      <c r="L25" s="49" t="s">
        <v>67</v>
      </c>
      <c r="M25" s="49" t="s">
        <v>67</v>
      </c>
      <c r="N25" s="49">
        <v>6</v>
      </c>
      <c r="O25" s="49" t="s">
        <v>67</v>
      </c>
      <c r="P25" s="49" t="s">
        <v>67</v>
      </c>
      <c r="Q25" s="49" t="s">
        <v>67</v>
      </c>
      <c r="R25" s="242">
        <v>54</v>
      </c>
      <c r="S25" s="243"/>
      <c r="T25" s="49" t="s">
        <v>67</v>
      </c>
      <c r="U25" s="49" t="s">
        <v>67</v>
      </c>
      <c r="V25" s="49" t="s">
        <v>67</v>
      </c>
      <c r="W25" s="83">
        <v>130</v>
      </c>
      <c r="X25" s="49" t="s">
        <v>67</v>
      </c>
      <c r="Y25" s="49" t="s">
        <v>67</v>
      </c>
      <c r="Z25" s="49">
        <v>130</v>
      </c>
    </row>
    <row r="26" spans="2:26" ht="12" customHeight="1">
      <c r="B26" s="70"/>
      <c r="C26" s="84" t="s">
        <v>197</v>
      </c>
      <c r="D26" s="69" t="s">
        <v>67</v>
      </c>
      <c r="E26" s="49">
        <v>1</v>
      </c>
      <c r="F26" s="49" t="s">
        <v>67</v>
      </c>
      <c r="G26" s="49" t="s">
        <v>67</v>
      </c>
      <c r="H26" s="49" t="s">
        <v>67</v>
      </c>
      <c r="I26" s="49" t="s">
        <v>67</v>
      </c>
      <c r="J26" s="49" t="s">
        <v>67</v>
      </c>
      <c r="K26" s="49">
        <v>1</v>
      </c>
      <c r="L26" s="49" t="s">
        <v>67</v>
      </c>
      <c r="M26" s="49" t="s">
        <v>67</v>
      </c>
      <c r="N26" s="49" t="s">
        <v>67</v>
      </c>
      <c r="O26" s="49" t="s">
        <v>67</v>
      </c>
      <c r="P26" s="49" t="s">
        <v>67</v>
      </c>
      <c r="Q26" s="49" t="s">
        <v>67</v>
      </c>
      <c r="R26" s="242" t="s">
        <v>67</v>
      </c>
      <c r="S26" s="243"/>
      <c r="T26" s="49" t="s">
        <v>67</v>
      </c>
      <c r="U26" s="49" t="s">
        <v>67</v>
      </c>
      <c r="V26" s="49" t="s">
        <v>67</v>
      </c>
      <c r="W26" s="83" t="s">
        <v>67</v>
      </c>
      <c r="X26" s="49" t="s">
        <v>67</v>
      </c>
      <c r="Y26" s="49" t="s">
        <v>67</v>
      </c>
      <c r="Z26" s="49" t="s">
        <v>67</v>
      </c>
    </row>
    <row r="27" spans="2:26" ht="12" customHeight="1">
      <c r="B27" s="70"/>
      <c r="C27" s="84" t="s">
        <v>198</v>
      </c>
      <c r="D27" s="69" t="s">
        <v>67</v>
      </c>
      <c r="E27" s="49">
        <v>25</v>
      </c>
      <c r="F27" s="49" t="s">
        <v>67</v>
      </c>
      <c r="G27" s="49" t="s">
        <v>67</v>
      </c>
      <c r="H27" s="49" t="s">
        <v>67</v>
      </c>
      <c r="I27" s="49" t="s">
        <v>67</v>
      </c>
      <c r="J27" s="49" t="s">
        <v>67</v>
      </c>
      <c r="K27" s="49">
        <v>1</v>
      </c>
      <c r="L27" s="49">
        <v>23</v>
      </c>
      <c r="M27" s="49" t="s">
        <v>67</v>
      </c>
      <c r="N27" s="49">
        <v>1</v>
      </c>
      <c r="O27" s="49" t="s">
        <v>67</v>
      </c>
      <c r="P27" s="49" t="s">
        <v>67</v>
      </c>
      <c r="Q27" s="49">
        <v>1</v>
      </c>
      <c r="R27" s="244">
        <v>2172</v>
      </c>
      <c r="S27" s="245"/>
      <c r="T27" s="49" t="s">
        <v>67</v>
      </c>
      <c r="U27" s="49" t="s">
        <v>67</v>
      </c>
      <c r="V27" s="49" t="s">
        <v>67</v>
      </c>
      <c r="W27" s="83">
        <v>477</v>
      </c>
      <c r="X27" s="49" t="s">
        <v>67</v>
      </c>
      <c r="Y27" s="49">
        <v>1</v>
      </c>
      <c r="Z27" s="49">
        <v>476</v>
      </c>
    </row>
    <row r="28" ht="12" customHeight="1">
      <c r="B28" s="60"/>
    </row>
    <row r="29" ht="12" customHeight="1">
      <c r="B29" s="60" t="s">
        <v>137</v>
      </c>
    </row>
    <row r="30" spans="2:19" ht="12" customHeight="1">
      <c r="B30" s="85" t="s">
        <v>199</v>
      </c>
      <c r="C30" s="86"/>
      <c r="D30" s="86"/>
      <c r="E30" s="86"/>
      <c r="F30" s="86"/>
      <c r="G30" s="86"/>
      <c r="H30" s="86"/>
      <c r="I30" s="86"/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2:26" ht="12" customHeight="1">
      <c r="B31" s="239" t="s">
        <v>200</v>
      </c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</row>
    <row r="32" spans="2:23" ht="12" customHeight="1">
      <c r="B32" s="240" t="s">
        <v>201</v>
      </c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</row>
  </sheetData>
  <sheetProtection/>
  <mergeCells count="46">
    <mergeCell ref="K4:K11"/>
    <mergeCell ref="B3:C11"/>
    <mergeCell ref="D3:D11"/>
    <mergeCell ref="E3:N3"/>
    <mergeCell ref="O3:Q3"/>
    <mergeCell ref="R3:S11"/>
    <mergeCell ref="L4:L11"/>
    <mergeCell ref="M4:M11"/>
    <mergeCell ref="N4:N11"/>
    <mergeCell ref="O4:O11"/>
    <mergeCell ref="E4:E11"/>
    <mergeCell ref="F4:F11"/>
    <mergeCell ref="G4:G11"/>
    <mergeCell ref="H4:H11"/>
    <mergeCell ref="I4:I11"/>
    <mergeCell ref="J4:J11"/>
    <mergeCell ref="P4:P11"/>
    <mergeCell ref="Q4:Q11"/>
    <mergeCell ref="W4:W11"/>
    <mergeCell ref="X4:X11"/>
    <mergeCell ref="Y4:Y11"/>
    <mergeCell ref="Z4:Z11"/>
    <mergeCell ref="U3:U11"/>
    <mergeCell ref="V3:V11"/>
    <mergeCell ref="W3:Z3"/>
    <mergeCell ref="T3:T11"/>
    <mergeCell ref="R12:S12"/>
    <mergeCell ref="B13:C13"/>
    <mergeCell ref="R13:S13"/>
    <mergeCell ref="B14:C14"/>
    <mergeCell ref="R14:S14"/>
    <mergeCell ref="R15:S15"/>
    <mergeCell ref="R16:S16"/>
    <mergeCell ref="R17:S17"/>
    <mergeCell ref="R18:S18"/>
    <mergeCell ref="R19:S19"/>
    <mergeCell ref="R20:S20"/>
    <mergeCell ref="R21:S21"/>
    <mergeCell ref="B31:Z31"/>
    <mergeCell ref="B32:W32"/>
    <mergeCell ref="R22:S22"/>
    <mergeCell ref="R23:S23"/>
    <mergeCell ref="R24:S24"/>
    <mergeCell ref="R25:S25"/>
    <mergeCell ref="R26:S26"/>
    <mergeCell ref="R27:S27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="115" zoomScaleNormal="115" zoomScaleSheetLayoutView="115" zoomScalePageLayoutView="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11.625" style="1" customWidth="1"/>
    <col min="4" max="13" width="8.25390625" style="1" customWidth="1"/>
    <col min="14" max="16384" width="9.00390625" style="1" customWidth="1"/>
  </cols>
  <sheetData>
    <row r="1" ht="14.25" customHeight="1">
      <c r="B1" s="10" t="s">
        <v>202</v>
      </c>
    </row>
    <row r="3" spans="1:12" ht="12" customHeight="1">
      <c r="A3" s="1" t="s">
        <v>1</v>
      </c>
      <c r="B3" s="156" t="s">
        <v>203</v>
      </c>
      <c r="C3" s="157"/>
      <c r="D3" s="278" t="s">
        <v>33</v>
      </c>
      <c r="E3" s="281" t="s">
        <v>204</v>
      </c>
      <c r="F3" s="167" t="s">
        <v>205</v>
      </c>
      <c r="G3" s="283"/>
      <c r="H3" s="283"/>
      <c r="I3" s="283"/>
      <c r="J3" s="284"/>
      <c r="K3" s="278" t="s">
        <v>206</v>
      </c>
      <c r="L3" s="278" t="s">
        <v>207</v>
      </c>
    </row>
    <row r="4" spans="2:12" ht="12" customHeight="1">
      <c r="B4" s="158"/>
      <c r="C4" s="159"/>
      <c r="D4" s="279"/>
      <c r="E4" s="282"/>
      <c r="F4" s="87" t="s">
        <v>208</v>
      </c>
      <c r="G4" s="87" t="s">
        <v>209</v>
      </c>
      <c r="H4" s="87" t="s">
        <v>210</v>
      </c>
      <c r="I4" s="87" t="s">
        <v>211</v>
      </c>
      <c r="J4" s="87" t="s">
        <v>45</v>
      </c>
      <c r="K4" s="279"/>
      <c r="L4" s="279"/>
    </row>
    <row r="5" spans="2:12" ht="12" customHeight="1">
      <c r="B5" s="3"/>
      <c r="C5" s="4"/>
      <c r="D5" s="2" t="s">
        <v>212</v>
      </c>
      <c r="E5" s="2" t="s">
        <v>212</v>
      </c>
      <c r="F5" s="2" t="s">
        <v>212</v>
      </c>
      <c r="G5" s="2" t="s">
        <v>212</v>
      </c>
      <c r="H5" s="2" t="s">
        <v>212</v>
      </c>
      <c r="I5" s="2" t="s">
        <v>212</v>
      </c>
      <c r="J5" s="2" t="s">
        <v>212</v>
      </c>
      <c r="K5" s="2" t="s">
        <v>212</v>
      </c>
      <c r="L5" s="2" t="s">
        <v>212</v>
      </c>
    </row>
    <row r="6" spans="2:12" ht="12" customHeight="1">
      <c r="B6" s="165" t="s">
        <v>24</v>
      </c>
      <c r="C6" s="280"/>
      <c r="D6" s="5">
        <v>1417</v>
      </c>
      <c r="E6" s="88">
        <v>1</v>
      </c>
      <c r="F6" s="5">
        <v>92</v>
      </c>
      <c r="G6" s="5">
        <v>409</v>
      </c>
      <c r="H6" s="5">
        <v>498</v>
      </c>
      <c r="I6" s="5">
        <v>31</v>
      </c>
      <c r="J6" s="5">
        <v>35</v>
      </c>
      <c r="K6" s="5">
        <v>162</v>
      </c>
      <c r="L6" s="5">
        <v>189</v>
      </c>
    </row>
    <row r="7" spans="2:13" s="7" customFormat="1" ht="12" customHeight="1">
      <c r="B7" s="163" t="s">
        <v>26</v>
      </c>
      <c r="C7" s="175"/>
      <c r="D7" s="27">
        <f>SUM(D8:D23)</f>
        <v>1425</v>
      </c>
      <c r="E7" s="89">
        <f>SUM(E8:E23)</f>
        <v>1</v>
      </c>
      <c r="F7" s="27">
        <f aca="true" t="shared" si="0" ref="F7:L7">SUM(F8:F23)</f>
        <v>111</v>
      </c>
      <c r="G7" s="27">
        <f t="shared" si="0"/>
        <v>395</v>
      </c>
      <c r="H7" s="27">
        <f t="shared" si="0"/>
        <v>493</v>
      </c>
      <c r="I7" s="27">
        <f t="shared" si="0"/>
        <v>44</v>
      </c>
      <c r="J7" s="27">
        <f t="shared" si="0"/>
        <v>34</v>
      </c>
      <c r="K7" s="27">
        <f t="shared" si="0"/>
        <v>137</v>
      </c>
      <c r="L7" s="27">
        <f t="shared" si="0"/>
        <v>210</v>
      </c>
      <c r="M7" s="50"/>
    </row>
    <row r="8" spans="2:12" ht="12" customHeight="1">
      <c r="B8" s="90"/>
      <c r="C8" s="91" t="s">
        <v>77</v>
      </c>
      <c r="D8" s="5" t="s">
        <v>213</v>
      </c>
      <c r="E8" s="88" t="s">
        <v>213</v>
      </c>
      <c r="F8" s="88" t="s">
        <v>213</v>
      </c>
      <c r="G8" s="88" t="s">
        <v>213</v>
      </c>
      <c r="H8" s="88" t="s">
        <v>213</v>
      </c>
      <c r="I8" s="88" t="s">
        <v>213</v>
      </c>
      <c r="J8" s="88" t="s">
        <v>213</v>
      </c>
      <c r="K8" s="88" t="s">
        <v>213</v>
      </c>
      <c r="L8" s="88" t="s">
        <v>213</v>
      </c>
    </row>
    <row r="9" spans="2:12" ht="12" customHeight="1">
      <c r="B9" s="90"/>
      <c r="C9" s="91" t="s">
        <v>78</v>
      </c>
      <c r="D9" s="5">
        <f>SUM(E9:L9)</f>
        <v>12</v>
      </c>
      <c r="E9" s="88" t="s">
        <v>213</v>
      </c>
      <c r="F9" s="88" t="s">
        <v>213</v>
      </c>
      <c r="G9" s="88" t="s">
        <v>213</v>
      </c>
      <c r="H9" s="88" t="s">
        <v>213</v>
      </c>
      <c r="I9" s="88" t="s">
        <v>213</v>
      </c>
      <c r="J9" s="88" t="s">
        <v>213</v>
      </c>
      <c r="K9" s="5">
        <v>2</v>
      </c>
      <c r="L9" s="88">
        <v>10</v>
      </c>
    </row>
    <row r="10" spans="2:12" ht="12" customHeight="1">
      <c r="B10" s="90"/>
      <c r="C10" s="91" t="s">
        <v>79</v>
      </c>
      <c r="D10" s="5">
        <f aca="true" t="shared" si="1" ref="D10:D23">SUM(E10:L10)</f>
        <v>1</v>
      </c>
      <c r="E10" s="88" t="s">
        <v>213</v>
      </c>
      <c r="F10" s="88">
        <v>1</v>
      </c>
      <c r="G10" s="88" t="s">
        <v>213</v>
      </c>
      <c r="H10" s="88" t="s">
        <v>213</v>
      </c>
      <c r="I10" s="88" t="s">
        <v>213</v>
      </c>
      <c r="J10" s="88" t="s">
        <v>213</v>
      </c>
      <c r="K10" s="88" t="s">
        <v>213</v>
      </c>
      <c r="L10" s="88" t="s">
        <v>213</v>
      </c>
    </row>
    <row r="11" spans="2:12" ht="12" customHeight="1">
      <c r="B11" s="90"/>
      <c r="C11" s="91" t="s">
        <v>80</v>
      </c>
      <c r="D11" s="5">
        <f t="shared" si="1"/>
        <v>10</v>
      </c>
      <c r="E11" s="88" t="s">
        <v>213</v>
      </c>
      <c r="F11" s="88" t="s">
        <v>213</v>
      </c>
      <c r="G11" s="5">
        <v>3</v>
      </c>
      <c r="H11" s="88" t="s">
        <v>213</v>
      </c>
      <c r="I11" s="88" t="s">
        <v>213</v>
      </c>
      <c r="J11" s="88">
        <v>3</v>
      </c>
      <c r="K11" s="88">
        <v>2</v>
      </c>
      <c r="L11" s="88">
        <v>2</v>
      </c>
    </row>
    <row r="12" spans="2:12" ht="12" customHeight="1">
      <c r="B12" s="90"/>
      <c r="C12" s="91" t="s">
        <v>214</v>
      </c>
      <c r="D12" s="5" t="s">
        <v>213</v>
      </c>
      <c r="E12" s="88" t="s">
        <v>213</v>
      </c>
      <c r="F12" s="88" t="s">
        <v>213</v>
      </c>
      <c r="G12" s="88" t="s">
        <v>213</v>
      </c>
      <c r="H12" s="88" t="s">
        <v>213</v>
      </c>
      <c r="I12" s="88" t="s">
        <v>213</v>
      </c>
      <c r="J12" s="88" t="s">
        <v>213</v>
      </c>
      <c r="K12" s="88" t="s">
        <v>213</v>
      </c>
      <c r="L12" s="88" t="s">
        <v>213</v>
      </c>
    </row>
    <row r="13" spans="2:12" ht="12" customHeight="1">
      <c r="B13" s="90"/>
      <c r="C13" s="91" t="s">
        <v>82</v>
      </c>
      <c r="D13" s="5">
        <f t="shared" si="1"/>
        <v>26</v>
      </c>
      <c r="E13" s="88" t="s">
        <v>213</v>
      </c>
      <c r="F13" s="88">
        <v>4</v>
      </c>
      <c r="G13" s="5">
        <v>6</v>
      </c>
      <c r="H13" s="5">
        <v>4</v>
      </c>
      <c r="I13" s="88">
        <v>1</v>
      </c>
      <c r="J13" s="88" t="s">
        <v>213</v>
      </c>
      <c r="K13" s="88">
        <v>8</v>
      </c>
      <c r="L13" s="88">
        <v>3</v>
      </c>
    </row>
    <row r="14" spans="2:12" ht="12" customHeight="1">
      <c r="B14" s="90"/>
      <c r="C14" s="91" t="s">
        <v>83</v>
      </c>
      <c r="D14" s="5">
        <f t="shared" si="1"/>
        <v>65</v>
      </c>
      <c r="E14" s="88" t="s">
        <v>213</v>
      </c>
      <c r="F14" s="88">
        <v>3</v>
      </c>
      <c r="G14" s="5">
        <v>23</v>
      </c>
      <c r="H14" s="5">
        <v>8</v>
      </c>
      <c r="I14" s="88">
        <v>1</v>
      </c>
      <c r="J14" s="88" t="s">
        <v>213</v>
      </c>
      <c r="K14" s="5">
        <v>11</v>
      </c>
      <c r="L14" s="5">
        <v>19</v>
      </c>
    </row>
    <row r="15" spans="2:12" ht="12" customHeight="1">
      <c r="B15" s="90"/>
      <c r="C15" s="91" t="s">
        <v>84</v>
      </c>
      <c r="D15" s="5">
        <f t="shared" si="1"/>
        <v>1</v>
      </c>
      <c r="E15" s="88" t="s">
        <v>213</v>
      </c>
      <c r="F15" s="5" t="s">
        <v>213</v>
      </c>
      <c r="G15" s="5" t="s">
        <v>213</v>
      </c>
      <c r="H15" s="5" t="s">
        <v>213</v>
      </c>
      <c r="I15" s="5" t="s">
        <v>213</v>
      </c>
      <c r="J15" s="5" t="s">
        <v>213</v>
      </c>
      <c r="K15" s="5" t="s">
        <v>213</v>
      </c>
      <c r="L15" s="88">
        <v>1</v>
      </c>
    </row>
    <row r="16" spans="2:12" ht="12" customHeight="1">
      <c r="B16" s="90"/>
      <c r="C16" s="91" t="s">
        <v>85</v>
      </c>
      <c r="D16" s="5">
        <f t="shared" si="1"/>
        <v>10</v>
      </c>
      <c r="E16" s="88" t="s">
        <v>213</v>
      </c>
      <c r="F16" s="5" t="s">
        <v>213</v>
      </c>
      <c r="G16" s="5">
        <v>3</v>
      </c>
      <c r="H16" s="5">
        <v>1</v>
      </c>
      <c r="I16" s="5" t="s">
        <v>213</v>
      </c>
      <c r="J16" s="5" t="s">
        <v>213</v>
      </c>
      <c r="K16" s="5">
        <v>3</v>
      </c>
      <c r="L16" s="5">
        <v>3</v>
      </c>
    </row>
    <row r="17" spans="2:12" ht="12" customHeight="1">
      <c r="B17" s="90"/>
      <c r="C17" s="91" t="s">
        <v>215</v>
      </c>
      <c r="D17" s="5">
        <f t="shared" si="1"/>
        <v>895</v>
      </c>
      <c r="E17" s="88" t="s">
        <v>213</v>
      </c>
      <c r="F17" s="5">
        <v>77</v>
      </c>
      <c r="G17" s="5">
        <v>245</v>
      </c>
      <c r="H17" s="5">
        <v>326</v>
      </c>
      <c r="I17" s="5">
        <v>19</v>
      </c>
      <c r="J17" s="5">
        <v>23</v>
      </c>
      <c r="K17" s="5">
        <v>77</v>
      </c>
      <c r="L17" s="5">
        <v>128</v>
      </c>
    </row>
    <row r="18" spans="2:12" ht="12" customHeight="1">
      <c r="B18" s="90"/>
      <c r="C18" s="91" t="s">
        <v>86</v>
      </c>
      <c r="D18" s="5">
        <f t="shared" si="1"/>
        <v>14</v>
      </c>
      <c r="E18" s="88" t="s">
        <v>213</v>
      </c>
      <c r="F18" s="88" t="s">
        <v>213</v>
      </c>
      <c r="G18" s="88" t="s">
        <v>213</v>
      </c>
      <c r="H18" s="88">
        <v>8</v>
      </c>
      <c r="I18" s="88" t="s">
        <v>213</v>
      </c>
      <c r="J18" s="88" t="s">
        <v>213</v>
      </c>
      <c r="K18" s="88">
        <v>3</v>
      </c>
      <c r="L18" s="88">
        <v>3</v>
      </c>
    </row>
    <row r="19" spans="2:12" ht="12" customHeight="1">
      <c r="B19" s="90"/>
      <c r="C19" s="91" t="s">
        <v>87</v>
      </c>
      <c r="D19" s="5">
        <f t="shared" si="1"/>
        <v>2</v>
      </c>
      <c r="E19" s="88" t="s">
        <v>213</v>
      </c>
      <c r="F19" s="88" t="s">
        <v>213</v>
      </c>
      <c r="G19" s="88" t="s">
        <v>213</v>
      </c>
      <c r="H19" s="88">
        <v>1</v>
      </c>
      <c r="I19" s="88">
        <v>1</v>
      </c>
      <c r="J19" s="88" t="s">
        <v>213</v>
      </c>
      <c r="K19" s="88" t="s">
        <v>213</v>
      </c>
      <c r="L19" s="88" t="s">
        <v>213</v>
      </c>
    </row>
    <row r="20" spans="2:12" ht="12" customHeight="1">
      <c r="B20" s="90"/>
      <c r="C20" s="91" t="s">
        <v>88</v>
      </c>
      <c r="D20" s="5">
        <f t="shared" si="1"/>
        <v>3</v>
      </c>
      <c r="E20" s="88" t="s">
        <v>213</v>
      </c>
      <c r="F20" s="88" t="s">
        <v>213</v>
      </c>
      <c r="G20" s="88" t="s">
        <v>213</v>
      </c>
      <c r="H20" s="88" t="s">
        <v>213</v>
      </c>
      <c r="I20" s="88" t="s">
        <v>213</v>
      </c>
      <c r="J20" s="88" t="s">
        <v>213</v>
      </c>
      <c r="K20" s="88">
        <v>2</v>
      </c>
      <c r="L20" s="88">
        <v>1</v>
      </c>
    </row>
    <row r="21" spans="2:12" ht="12" customHeight="1">
      <c r="B21" s="90"/>
      <c r="C21" s="91" t="s">
        <v>91</v>
      </c>
      <c r="D21" s="5" t="s">
        <v>213</v>
      </c>
      <c r="E21" s="88" t="s">
        <v>213</v>
      </c>
      <c r="F21" s="88" t="s">
        <v>213</v>
      </c>
      <c r="G21" s="88" t="s">
        <v>213</v>
      </c>
      <c r="H21" s="88" t="s">
        <v>213</v>
      </c>
      <c r="I21" s="88" t="s">
        <v>213</v>
      </c>
      <c r="J21" s="88" t="s">
        <v>213</v>
      </c>
      <c r="K21" s="88" t="s">
        <v>213</v>
      </c>
      <c r="L21" s="88" t="s">
        <v>213</v>
      </c>
    </row>
    <row r="22" spans="2:12" ht="12" customHeight="1">
      <c r="B22" s="90"/>
      <c r="C22" s="91" t="s">
        <v>92</v>
      </c>
      <c r="D22" s="5">
        <f t="shared" si="1"/>
        <v>12</v>
      </c>
      <c r="E22" s="88" t="s">
        <v>213</v>
      </c>
      <c r="F22" s="5" t="s">
        <v>213</v>
      </c>
      <c r="G22" s="88">
        <v>5</v>
      </c>
      <c r="H22" s="5">
        <v>2</v>
      </c>
      <c r="I22" s="88" t="s">
        <v>213</v>
      </c>
      <c r="J22" s="88" t="s">
        <v>213</v>
      </c>
      <c r="K22" s="88">
        <v>2</v>
      </c>
      <c r="L22" s="88">
        <v>3</v>
      </c>
    </row>
    <row r="23" spans="2:12" ht="12" customHeight="1">
      <c r="B23" s="90"/>
      <c r="C23" s="91" t="s">
        <v>45</v>
      </c>
      <c r="D23" s="5">
        <f t="shared" si="1"/>
        <v>374</v>
      </c>
      <c r="E23" s="88">
        <v>1</v>
      </c>
      <c r="F23" s="5">
        <v>26</v>
      </c>
      <c r="G23" s="5">
        <v>110</v>
      </c>
      <c r="H23" s="5">
        <v>143</v>
      </c>
      <c r="I23" s="5">
        <v>22</v>
      </c>
      <c r="J23" s="5">
        <v>8</v>
      </c>
      <c r="K23" s="5">
        <v>27</v>
      </c>
      <c r="L23" s="5">
        <v>37</v>
      </c>
    </row>
    <row r="24" ht="12" customHeight="1">
      <c r="B24" s="6"/>
    </row>
    <row r="25" spans="2:5" ht="12" customHeight="1">
      <c r="B25" s="6" t="s">
        <v>216</v>
      </c>
      <c r="E25" s="29"/>
    </row>
    <row r="26" ht="12" customHeight="1">
      <c r="B26" s="6"/>
    </row>
    <row r="27" spans="2:12" ht="12" customHeight="1">
      <c r="B27" s="6"/>
      <c r="C27" s="6"/>
      <c r="D27" s="92"/>
      <c r="E27" s="92"/>
      <c r="F27" s="92"/>
      <c r="G27" s="92"/>
      <c r="H27" s="92"/>
      <c r="I27" s="92"/>
      <c r="J27" s="92"/>
      <c r="K27" s="92"/>
      <c r="L27" s="92"/>
    </row>
    <row r="28" spans="4:12" ht="12" customHeight="1">
      <c r="D28" s="93"/>
      <c r="E28" s="92"/>
      <c r="F28" s="93"/>
      <c r="G28" s="93"/>
      <c r="H28" s="93"/>
      <c r="I28" s="93"/>
      <c r="J28" s="93"/>
      <c r="K28" s="93"/>
      <c r="L28" s="93"/>
    </row>
    <row r="29" spans="4:12" ht="12" customHeight="1">
      <c r="D29" s="93"/>
      <c r="E29" s="92"/>
      <c r="F29" s="93"/>
      <c r="G29" s="93"/>
      <c r="H29" s="93"/>
      <c r="I29" s="93"/>
      <c r="J29" s="93"/>
      <c r="K29" s="93"/>
      <c r="L29" s="93"/>
    </row>
    <row r="30" spans="4:12" ht="12" customHeight="1">
      <c r="D30" s="93"/>
      <c r="E30" s="92"/>
      <c r="F30" s="93"/>
      <c r="G30" s="93"/>
      <c r="H30" s="93"/>
      <c r="I30" s="93"/>
      <c r="J30" s="93"/>
      <c r="K30" s="93"/>
      <c r="L30" s="93"/>
    </row>
    <row r="31" spans="4:12" ht="12" customHeight="1">
      <c r="D31" s="93"/>
      <c r="E31" s="92"/>
      <c r="F31" s="93"/>
      <c r="G31" s="93"/>
      <c r="H31" s="93"/>
      <c r="I31" s="93"/>
      <c r="J31" s="93"/>
      <c r="K31" s="93"/>
      <c r="L31" s="93"/>
    </row>
    <row r="32" spans="4:12" ht="12" customHeight="1">
      <c r="D32" s="93"/>
      <c r="E32" s="92"/>
      <c r="F32" s="93"/>
      <c r="G32" s="93"/>
      <c r="H32" s="93"/>
      <c r="I32" s="93"/>
      <c r="J32" s="93"/>
      <c r="K32" s="93"/>
      <c r="L32" s="93"/>
    </row>
    <row r="33" spans="4:12" ht="12" customHeight="1">
      <c r="D33" s="93"/>
      <c r="E33" s="92"/>
      <c r="F33" s="93"/>
      <c r="G33" s="93"/>
      <c r="H33" s="93"/>
      <c r="I33" s="93"/>
      <c r="J33" s="93"/>
      <c r="K33" s="93"/>
      <c r="L33" s="93"/>
    </row>
    <row r="34" spans="4:12" ht="12" customHeight="1">
      <c r="D34" s="93"/>
      <c r="E34" s="92"/>
      <c r="F34" s="93"/>
      <c r="G34" s="93"/>
      <c r="H34" s="93"/>
      <c r="I34" s="93"/>
      <c r="J34" s="93"/>
      <c r="K34" s="93"/>
      <c r="L34" s="93"/>
    </row>
    <row r="35" spans="4:12" ht="12" customHeight="1">
      <c r="D35" s="93"/>
      <c r="E35" s="92"/>
      <c r="F35" s="93"/>
      <c r="G35" s="93"/>
      <c r="H35" s="93"/>
      <c r="I35" s="93"/>
      <c r="J35" s="93"/>
      <c r="K35" s="93"/>
      <c r="L35" s="93"/>
    </row>
    <row r="36" spans="4:12" ht="12" customHeight="1">
      <c r="D36" s="93"/>
      <c r="E36" s="92"/>
      <c r="F36" s="93"/>
      <c r="G36" s="93"/>
      <c r="H36" s="93"/>
      <c r="I36" s="93"/>
      <c r="J36" s="93"/>
      <c r="K36" s="93"/>
      <c r="L36" s="93"/>
    </row>
    <row r="37" spans="4:12" ht="12" customHeight="1">
      <c r="D37" s="93"/>
      <c r="E37" s="92"/>
      <c r="F37" s="93"/>
      <c r="G37" s="93"/>
      <c r="H37" s="93"/>
      <c r="I37" s="93"/>
      <c r="J37" s="93"/>
      <c r="K37" s="93"/>
      <c r="L37" s="93"/>
    </row>
    <row r="38" spans="4:12" ht="12" customHeight="1">
      <c r="D38" s="93"/>
      <c r="E38" s="92"/>
      <c r="F38" s="93"/>
      <c r="G38" s="93"/>
      <c r="H38" s="93"/>
      <c r="I38" s="93"/>
      <c r="J38" s="93"/>
      <c r="K38" s="93"/>
      <c r="L38" s="93"/>
    </row>
    <row r="39" spans="4:12" ht="12" customHeight="1">
      <c r="D39" s="93"/>
      <c r="E39" s="92"/>
      <c r="F39" s="93"/>
      <c r="G39" s="93"/>
      <c r="H39" s="93"/>
      <c r="I39" s="93"/>
      <c r="J39" s="93"/>
      <c r="K39" s="93"/>
      <c r="L39" s="93"/>
    </row>
    <row r="40" spans="4:12" ht="12" customHeight="1">
      <c r="D40" s="93"/>
      <c r="E40" s="92"/>
      <c r="F40" s="93"/>
      <c r="G40" s="93"/>
      <c r="H40" s="93"/>
      <c r="I40" s="93"/>
      <c r="J40" s="93"/>
      <c r="K40" s="93"/>
      <c r="L40" s="93"/>
    </row>
    <row r="41" spans="4:12" ht="12" customHeight="1">
      <c r="D41" s="93"/>
      <c r="E41" s="92"/>
      <c r="F41" s="93"/>
      <c r="G41" s="93"/>
      <c r="H41" s="93"/>
      <c r="I41" s="93"/>
      <c r="J41" s="93"/>
      <c r="K41" s="93"/>
      <c r="L41" s="93"/>
    </row>
    <row r="42" spans="4:12" ht="12" customHeight="1">
      <c r="D42" s="93"/>
      <c r="E42" s="92"/>
      <c r="F42" s="93"/>
      <c r="G42" s="93"/>
      <c r="H42" s="93"/>
      <c r="I42" s="93"/>
      <c r="J42" s="93"/>
      <c r="K42" s="93"/>
      <c r="L42" s="93"/>
    </row>
    <row r="43" spans="4:12" ht="12" customHeight="1">
      <c r="D43" s="94"/>
      <c r="E43" s="92"/>
      <c r="F43" s="93"/>
      <c r="G43" s="93"/>
      <c r="H43" s="93"/>
      <c r="I43" s="93"/>
      <c r="J43" s="93"/>
      <c r="K43" s="93"/>
      <c r="L43" s="93"/>
    </row>
  </sheetData>
  <sheetProtection/>
  <mergeCells count="8">
    <mergeCell ref="K3:K4"/>
    <mergeCell ref="L3:L4"/>
    <mergeCell ref="B6:C6"/>
    <mergeCell ref="B7:C7"/>
    <mergeCell ref="B3:C4"/>
    <mergeCell ref="D3:D4"/>
    <mergeCell ref="E3:E4"/>
    <mergeCell ref="F3:J3"/>
  </mergeCells>
  <printOptions/>
  <pageMargins left="0.7874015748031497" right="0.3937007874015748" top="0.984251968503937" bottom="0.984251968503937" header="0.5118110236220472" footer="0.5118110236220472"/>
  <pageSetup fitToHeight="1" fitToWidth="1" horizontalDpi="360" verticalDpi="360" orientation="portrait" paperSize="9" r:id="rId1"/>
  <headerFooter alignWithMargins="0">
    <oddHeader>&amp;L&amp;F</oddHeader>
  </headerFooter>
  <colBreaks count="1" manualBreakCount="1">
    <brk id="12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 美穂８６</dc:creator>
  <cp:keywords/>
  <dc:description/>
  <cp:lastModifiedBy>User</cp:lastModifiedBy>
  <cp:lastPrinted>2010-02-18T01:10:21Z</cp:lastPrinted>
  <dcterms:created xsi:type="dcterms:W3CDTF">1999-07-27T01:24:56Z</dcterms:created>
  <dcterms:modified xsi:type="dcterms:W3CDTF">2011-10-26T05:08:20Z</dcterms:modified>
  <cp:category/>
  <cp:version/>
  <cp:contentType/>
  <cp:contentStatus/>
</cp:coreProperties>
</file>