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56.90\過去フォルダ\01企画・介護保険係\ひとり暮らし高齢者調査\R4\08集計結果\"/>
    </mc:Choice>
  </mc:AlternateContent>
  <xr:revisionPtr revIDLastSave="0" documentId="13_ncr:1_{84E085BF-63E9-4868-853C-51514A85FECD}" xr6:coauthVersionLast="36" xr6:coauthVersionMax="36" xr10:uidLastSave="{00000000-0000-0000-0000-000000000000}"/>
  <bookViews>
    <workbookView xWindow="0" yWindow="0" windowWidth="19200" windowHeight="6860" tabRatio="720" xr2:uid="{00000000-000D-0000-FFFF-FFFF00000000}"/>
  </bookViews>
  <sheets>
    <sheet name="集計" sheetId="1" r:id="rId1"/>
    <sheet name="70歳以上人口割合" sheetId="15" r:id="rId2"/>
    <sheet name="健康状態" sheetId="11" r:id="rId3"/>
    <sheet name="不安に感じること" sheetId="12" r:id="rId4"/>
    <sheet name="相談" sheetId="13" r:id="rId5"/>
  </sheets>
  <definedNames>
    <definedName name="_xlnm.Print_Area" localSheetId="1">'70歳以上人口割合'!$B$1:$M$58</definedName>
    <definedName name="_xlnm.Print_Area" localSheetId="2">健康状態!$B$1:$AB$56</definedName>
    <definedName name="_xlnm.Print_Area" localSheetId="0">集計!$B$1:$AB$56</definedName>
    <definedName name="_xlnm.Print_Area" localSheetId="4">相談!$B$1:$AN$57</definedName>
    <definedName name="_xlnm.Print_Area" localSheetId="3">不安に感じること!$B$1:$AN$57</definedName>
    <definedName name="_xlnm.Print_Titles" localSheetId="2">健康状態!$A:$D</definedName>
    <definedName name="_xlnm.Print_Titles" localSheetId="0">集計!$B:$D</definedName>
    <definedName name="_xlnm.Print_Titles" localSheetId="4">相談!$B:$D</definedName>
    <definedName name="_xlnm.Print_Titles" localSheetId="3">不安に感じること!$B:$D</definedName>
    <definedName name="ﾀｲﾄﾙ列" localSheetId="1">'70歳以上人口割合'!$D$2:$IL$2</definedName>
    <definedName name="ﾀｲﾄﾙ列" localSheetId="2">健康状態!$B$2:$IV$2</definedName>
    <definedName name="ﾀｲﾄﾙ列" localSheetId="4">相談!$B$2:$IV$2</definedName>
    <definedName name="ﾀｲﾄﾙ列" localSheetId="3">不安に感じること!$B$2:$IV$2</definedName>
    <definedName name="ﾀｲﾄﾙ列">集計!$B$2:$IV$2</definedName>
    <definedName name="印刷範囲" localSheetId="1">'70歳以上人口割合'!$B$1:$M$92</definedName>
    <definedName name="印刷範囲" localSheetId="2">健康状態!$E$1:$I$92</definedName>
    <definedName name="印刷範囲" localSheetId="4">相談!$E$1:$K$92</definedName>
    <definedName name="印刷範囲" localSheetId="3">不安に感じること!$E$1:$I$92</definedName>
    <definedName name="印刷範囲">集計!$B$1:$M$92</definedName>
    <definedName name="女" localSheetId="1">'70歳以上人口割合'!$N$1:$R$58</definedName>
    <definedName name="女" localSheetId="2">健康状態!#REF!</definedName>
    <definedName name="女" localSheetId="4">相談!#REF!</definedName>
    <definedName name="女" localSheetId="3">不安に感じること!#REF!</definedName>
    <definedName name="女">集計!$V$1:$AB$56</definedName>
    <definedName name="男" localSheetId="1">'70歳以上人口割合'!#REF!</definedName>
    <definedName name="男" localSheetId="2">健康状態!#REF!</definedName>
    <definedName name="男" localSheetId="4">相談!#REF!</definedName>
    <definedName name="男" localSheetId="3">不安に感じること!#REF!</definedName>
    <definedName name="男">集計!$O$1:$U$56</definedName>
    <definedName name="男女" localSheetId="1">'70歳以上人口割合'!$H$1:$M$58</definedName>
    <definedName name="男女" localSheetId="2">健康状態!$E$1:$L$56</definedName>
    <definedName name="男女" localSheetId="4">相談!$E$1:$P$57</definedName>
    <definedName name="男女" localSheetId="3">不安に感じること!$E$1:$P$57</definedName>
    <definedName name="男女">集計!$E$1:$N$56</definedName>
    <definedName name="男女１" localSheetId="1">'70歳以上人口割合'!$H$1:$M$58</definedName>
    <definedName name="男女１" localSheetId="2">健康状態!$E$1:$L$56</definedName>
    <definedName name="男女１" localSheetId="4">相談!$E$1:$P$57</definedName>
    <definedName name="男女１" localSheetId="3">不安に感じること!$E$1:$P$57</definedName>
    <definedName name="男女１">集計!$E$1:$N$56</definedName>
    <definedName name="男女２" localSheetId="1">'70歳以上人口割合'!$N$1:$R$58</definedName>
    <definedName name="男女２" localSheetId="2">健康状態!#REF!</definedName>
    <definedName name="男女２" localSheetId="4">相談!#REF!</definedName>
    <definedName name="男女２" localSheetId="3">不安に感じること!#REF!</definedName>
    <definedName name="男女２">集計!$O$1:$AB$56</definedName>
  </definedNames>
  <calcPr calcId="191029"/>
</workbook>
</file>

<file path=xl/calcChain.xml><?xml version="1.0" encoding="utf-8"?>
<calcChain xmlns="http://schemas.openxmlformats.org/spreadsheetml/2006/main">
  <c r="E57" i="12" l="1"/>
  <c r="J56" i="13" l="1"/>
  <c r="J57" i="13" s="1"/>
  <c r="E57" i="13"/>
  <c r="O57" i="13"/>
  <c r="N57" i="13"/>
  <c r="M57" i="13"/>
  <c r="L57" i="13"/>
  <c r="K57" i="13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Z56" i="11"/>
  <c r="AA56" i="11"/>
  <c r="AB56" i="11"/>
  <c r="AN57" i="13"/>
  <c r="AM57" i="13"/>
  <c r="AL57" i="13"/>
  <c r="AK57" i="13"/>
  <c r="AJ57" i="13"/>
  <c r="AI57" i="13"/>
  <c r="AH57" i="13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I57" i="13"/>
  <c r="H57" i="13"/>
  <c r="G57" i="13"/>
  <c r="F57" i="13"/>
  <c r="AN57" i="12"/>
  <c r="AM57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T29" i="11" l="1"/>
  <c r="AB29" i="11"/>
  <c r="U49" i="1" l="1"/>
  <c r="U29" i="1" l="1"/>
  <c r="AB29" i="1"/>
  <c r="Q40" i="11" l="1"/>
  <c r="O40" i="11"/>
  <c r="H44" i="1" l="1"/>
  <c r="T39" i="11"/>
  <c r="O38" i="12" l="1"/>
  <c r="G38" i="12"/>
  <c r="H38" i="12"/>
  <c r="I38" i="12"/>
  <c r="J38" i="12"/>
  <c r="K38" i="12"/>
  <c r="L38" i="12"/>
  <c r="M38" i="12"/>
  <c r="N38" i="12"/>
  <c r="F38" i="12"/>
  <c r="AC19" i="12" l="1"/>
  <c r="AD19" i="12"/>
  <c r="AE19" i="12"/>
  <c r="AF19" i="12"/>
  <c r="AG19" i="12"/>
  <c r="AH19" i="12"/>
  <c r="AI19" i="12"/>
  <c r="AJ19" i="12"/>
  <c r="AK19" i="12"/>
  <c r="AL19" i="12"/>
  <c r="AM19" i="12"/>
  <c r="E16" i="11" l="1"/>
  <c r="F16" i="11"/>
  <c r="G16" i="11"/>
  <c r="H16" i="11"/>
  <c r="I16" i="11"/>
  <c r="J16" i="11"/>
  <c r="K16" i="11"/>
  <c r="U51" i="1"/>
  <c r="U50" i="1"/>
  <c r="U48" i="1"/>
  <c r="U47" i="1"/>
  <c r="U46" i="1"/>
  <c r="E46" i="1" s="1"/>
  <c r="U44" i="1"/>
  <c r="U43" i="1"/>
  <c r="U41" i="1"/>
  <c r="U39" i="1"/>
  <c r="U38" i="1"/>
  <c r="U37" i="1"/>
  <c r="U36" i="1"/>
  <c r="E36" i="1" s="1"/>
  <c r="U35" i="1"/>
  <c r="U33" i="1"/>
  <c r="U32" i="1"/>
  <c r="U31" i="1"/>
  <c r="U30" i="1"/>
  <c r="U28" i="1"/>
  <c r="E28" i="1" s="1"/>
  <c r="U26" i="1"/>
  <c r="U25" i="1"/>
  <c r="U24" i="1"/>
  <c r="U23" i="1"/>
  <c r="U21" i="1"/>
  <c r="E21" i="1" s="1"/>
  <c r="U20" i="1"/>
  <c r="U19" i="1"/>
  <c r="U17" i="1"/>
  <c r="U16" i="1"/>
  <c r="U14" i="1"/>
  <c r="E14" i="1" s="1"/>
  <c r="U13" i="1"/>
  <c r="U12" i="1"/>
  <c r="U10" i="1"/>
  <c r="U9" i="1"/>
  <c r="U8" i="1"/>
  <c r="AB51" i="1"/>
  <c r="AB50" i="1"/>
  <c r="AB49" i="1"/>
  <c r="AB48" i="1"/>
  <c r="AB47" i="1"/>
  <c r="AB46" i="1"/>
  <c r="AB44" i="1"/>
  <c r="AB43" i="1"/>
  <c r="AB41" i="1"/>
  <c r="AB39" i="1"/>
  <c r="AB38" i="1"/>
  <c r="AB37" i="1"/>
  <c r="AB36" i="1"/>
  <c r="AB35" i="1"/>
  <c r="AB33" i="1"/>
  <c r="AB32" i="1"/>
  <c r="AB31" i="1"/>
  <c r="AB30" i="1"/>
  <c r="AB28" i="1"/>
  <c r="AB26" i="1"/>
  <c r="AB25" i="1"/>
  <c r="AB24" i="1"/>
  <c r="AB23" i="1"/>
  <c r="AB21" i="1"/>
  <c r="AB20" i="1"/>
  <c r="AB19" i="1"/>
  <c r="AB17" i="1"/>
  <c r="AB16" i="1"/>
  <c r="AB14" i="1"/>
  <c r="AB13" i="1"/>
  <c r="F13" i="1" s="1"/>
  <c r="AB12" i="1"/>
  <c r="AB10" i="1"/>
  <c r="AB9" i="1"/>
  <c r="AB8" i="1"/>
  <c r="T38" i="11"/>
  <c r="T32" i="11"/>
  <c r="AB32" i="11"/>
  <c r="AB29" i="13"/>
  <c r="AB30" i="13"/>
  <c r="E9" i="13"/>
  <c r="F9" i="13"/>
  <c r="G9" i="13"/>
  <c r="H9" i="13"/>
  <c r="I9" i="13"/>
  <c r="J9" i="13"/>
  <c r="K9" i="13"/>
  <c r="L9" i="13"/>
  <c r="M9" i="13"/>
  <c r="N9" i="13"/>
  <c r="O9" i="13"/>
  <c r="AB9" i="13"/>
  <c r="AN9" i="13"/>
  <c r="E10" i="13"/>
  <c r="F10" i="13"/>
  <c r="G10" i="13"/>
  <c r="H10" i="13"/>
  <c r="I10" i="13"/>
  <c r="J10" i="13"/>
  <c r="K10" i="13"/>
  <c r="L10" i="13"/>
  <c r="M10" i="13"/>
  <c r="N10" i="13"/>
  <c r="O10" i="13"/>
  <c r="AB10" i="13"/>
  <c r="AN10" i="13"/>
  <c r="E11" i="13"/>
  <c r="F11" i="13"/>
  <c r="G11" i="13"/>
  <c r="H11" i="13"/>
  <c r="I11" i="13"/>
  <c r="J11" i="13"/>
  <c r="K11" i="13"/>
  <c r="L11" i="13"/>
  <c r="M11" i="13"/>
  <c r="N11" i="13"/>
  <c r="O11" i="13"/>
  <c r="AB11" i="13"/>
  <c r="AN11" i="13"/>
  <c r="Q12" i="13"/>
  <c r="R12" i="13"/>
  <c r="S12" i="13"/>
  <c r="T12" i="13"/>
  <c r="U12" i="13"/>
  <c r="V12" i="13"/>
  <c r="W12" i="13"/>
  <c r="X12" i="13"/>
  <c r="Y12" i="13"/>
  <c r="Z12" i="13"/>
  <c r="AA12" i="13"/>
  <c r="AC12" i="13"/>
  <c r="AD12" i="13"/>
  <c r="AE12" i="13"/>
  <c r="AF12" i="13"/>
  <c r="AG12" i="13"/>
  <c r="AH12" i="13"/>
  <c r="AI12" i="13"/>
  <c r="AJ12" i="13"/>
  <c r="AK12" i="13"/>
  <c r="AL12" i="13"/>
  <c r="AM12" i="13"/>
  <c r="E13" i="13"/>
  <c r="F13" i="13"/>
  <c r="G13" i="13"/>
  <c r="H13" i="13"/>
  <c r="I13" i="13"/>
  <c r="J13" i="13"/>
  <c r="K13" i="13"/>
  <c r="L13" i="13"/>
  <c r="M13" i="13"/>
  <c r="N13" i="13"/>
  <c r="O13" i="13"/>
  <c r="AB13" i="13"/>
  <c r="AN13" i="13"/>
  <c r="E14" i="13"/>
  <c r="F14" i="13"/>
  <c r="G14" i="13"/>
  <c r="H14" i="13"/>
  <c r="I14" i="13"/>
  <c r="J14" i="13"/>
  <c r="K14" i="13"/>
  <c r="L14" i="13"/>
  <c r="M14" i="13"/>
  <c r="N14" i="13"/>
  <c r="O14" i="13"/>
  <c r="AB14" i="13"/>
  <c r="AN14" i="13"/>
  <c r="E15" i="13"/>
  <c r="F15" i="13"/>
  <c r="G15" i="13"/>
  <c r="H15" i="13"/>
  <c r="I15" i="13"/>
  <c r="J15" i="13"/>
  <c r="K15" i="13"/>
  <c r="L15" i="13"/>
  <c r="M15" i="13"/>
  <c r="N15" i="13"/>
  <c r="O15" i="13"/>
  <c r="AB15" i="13"/>
  <c r="AN15" i="13"/>
  <c r="Q16" i="13"/>
  <c r="R16" i="13"/>
  <c r="S16" i="13"/>
  <c r="T16" i="13"/>
  <c r="U16" i="13"/>
  <c r="V16" i="13"/>
  <c r="W16" i="13"/>
  <c r="X16" i="13"/>
  <c r="Y16" i="13"/>
  <c r="Z16" i="13"/>
  <c r="AA16" i="13"/>
  <c r="AC16" i="13"/>
  <c r="AD16" i="13"/>
  <c r="AE16" i="13"/>
  <c r="AF16" i="13"/>
  <c r="AG16" i="13"/>
  <c r="AH16" i="13"/>
  <c r="AI16" i="13"/>
  <c r="AJ16" i="13"/>
  <c r="AK16" i="13"/>
  <c r="AL16" i="13"/>
  <c r="AM16" i="13"/>
  <c r="E17" i="13"/>
  <c r="F17" i="13"/>
  <c r="G17" i="13"/>
  <c r="H17" i="13"/>
  <c r="I17" i="13"/>
  <c r="J17" i="13"/>
  <c r="K17" i="13"/>
  <c r="L17" i="13"/>
  <c r="M17" i="13"/>
  <c r="N17" i="13"/>
  <c r="O17" i="13"/>
  <c r="AB17" i="13"/>
  <c r="AN17" i="13"/>
  <c r="E18" i="13"/>
  <c r="E19" i="13" s="1"/>
  <c r="F18" i="13"/>
  <c r="G18" i="13"/>
  <c r="H18" i="13"/>
  <c r="I18" i="13"/>
  <c r="J18" i="13"/>
  <c r="K18" i="13"/>
  <c r="L18" i="13"/>
  <c r="M18" i="13"/>
  <c r="N18" i="13"/>
  <c r="O18" i="13"/>
  <c r="AB18" i="13"/>
  <c r="AN18" i="13"/>
  <c r="Q19" i="13"/>
  <c r="R19" i="13"/>
  <c r="S19" i="13"/>
  <c r="T19" i="13"/>
  <c r="U19" i="13"/>
  <c r="V19" i="13"/>
  <c r="W19" i="13"/>
  <c r="X19" i="13"/>
  <c r="Y19" i="13"/>
  <c r="Z19" i="13"/>
  <c r="AA19" i="13"/>
  <c r="AC19" i="13"/>
  <c r="AD19" i="13"/>
  <c r="AE19" i="13"/>
  <c r="AF19" i="13"/>
  <c r="AG19" i="13"/>
  <c r="AH19" i="13"/>
  <c r="AI19" i="13"/>
  <c r="AJ19" i="13"/>
  <c r="AK19" i="13"/>
  <c r="AL19" i="13"/>
  <c r="AM19" i="13"/>
  <c r="E20" i="13"/>
  <c r="F20" i="13"/>
  <c r="G20" i="13"/>
  <c r="H20" i="13"/>
  <c r="I20" i="13"/>
  <c r="J20" i="13"/>
  <c r="K20" i="13"/>
  <c r="L20" i="13"/>
  <c r="M20" i="13"/>
  <c r="N20" i="13"/>
  <c r="O20" i="13"/>
  <c r="AB20" i="13"/>
  <c r="AN20" i="13"/>
  <c r="E21" i="13"/>
  <c r="F21" i="13"/>
  <c r="G21" i="13"/>
  <c r="H21" i="13"/>
  <c r="I21" i="13"/>
  <c r="J21" i="13"/>
  <c r="K21" i="13"/>
  <c r="L21" i="13"/>
  <c r="M21" i="13"/>
  <c r="N21" i="13"/>
  <c r="O21" i="13"/>
  <c r="AB21" i="13"/>
  <c r="AN21" i="13"/>
  <c r="E22" i="13"/>
  <c r="F22" i="13"/>
  <c r="G22" i="13"/>
  <c r="H22" i="13"/>
  <c r="I22" i="13"/>
  <c r="J22" i="13"/>
  <c r="K22" i="13"/>
  <c r="L22" i="13"/>
  <c r="M22" i="13"/>
  <c r="N22" i="13"/>
  <c r="O22" i="13"/>
  <c r="AB22" i="13"/>
  <c r="AN22" i="13"/>
  <c r="Q23" i="13"/>
  <c r="R23" i="13"/>
  <c r="S23" i="13"/>
  <c r="T23" i="13"/>
  <c r="U23" i="13"/>
  <c r="V23" i="13"/>
  <c r="W23" i="13"/>
  <c r="X23" i="13"/>
  <c r="Y23" i="13"/>
  <c r="Z23" i="13"/>
  <c r="AA23" i="13"/>
  <c r="AC23" i="13"/>
  <c r="AD23" i="13"/>
  <c r="AE23" i="13"/>
  <c r="AF23" i="13"/>
  <c r="AG23" i="13"/>
  <c r="AH23" i="13"/>
  <c r="AI23" i="13"/>
  <c r="AJ23" i="13"/>
  <c r="AK23" i="13"/>
  <c r="AL23" i="13"/>
  <c r="AM23" i="13"/>
  <c r="E24" i="13"/>
  <c r="F24" i="13"/>
  <c r="G24" i="13"/>
  <c r="H24" i="13"/>
  <c r="I24" i="13"/>
  <c r="J24" i="13"/>
  <c r="K24" i="13"/>
  <c r="L24" i="13"/>
  <c r="M24" i="13"/>
  <c r="N24" i="13"/>
  <c r="O24" i="13"/>
  <c r="AB24" i="13"/>
  <c r="AN24" i="13"/>
  <c r="E25" i="13"/>
  <c r="F25" i="13"/>
  <c r="G25" i="13"/>
  <c r="H25" i="13"/>
  <c r="I25" i="13"/>
  <c r="J25" i="13"/>
  <c r="K25" i="13"/>
  <c r="L25" i="13"/>
  <c r="M25" i="13"/>
  <c r="N25" i="13"/>
  <c r="O25" i="13"/>
  <c r="AB25" i="13"/>
  <c r="AN25" i="13"/>
  <c r="E26" i="13"/>
  <c r="F26" i="13"/>
  <c r="G26" i="13"/>
  <c r="H26" i="13"/>
  <c r="I26" i="13"/>
  <c r="J26" i="13"/>
  <c r="K26" i="13"/>
  <c r="L26" i="13"/>
  <c r="M26" i="13"/>
  <c r="N26" i="13"/>
  <c r="O26" i="13"/>
  <c r="AB26" i="13"/>
  <c r="AN26" i="13"/>
  <c r="E27" i="13"/>
  <c r="F27" i="13"/>
  <c r="G27" i="13"/>
  <c r="H27" i="13"/>
  <c r="I27" i="13"/>
  <c r="J27" i="13"/>
  <c r="K27" i="13"/>
  <c r="L27" i="13"/>
  <c r="M27" i="13"/>
  <c r="N27" i="13"/>
  <c r="O27" i="13"/>
  <c r="AB27" i="13"/>
  <c r="AN27" i="13"/>
  <c r="Q28" i="13"/>
  <c r="R28" i="13"/>
  <c r="S28" i="13"/>
  <c r="T28" i="13"/>
  <c r="U28" i="13"/>
  <c r="V28" i="13"/>
  <c r="W28" i="13"/>
  <c r="X28" i="13"/>
  <c r="Y28" i="13"/>
  <c r="Z28" i="13"/>
  <c r="AA28" i="13"/>
  <c r="AC28" i="13"/>
  <c r="AD28" i="13"/>
  <c r="AE28" i="13"/>
  <c r="AF28" i="13"/>
  <c r="AG28" i="13"/>
  <c r="AH28" i="13"/>
  <c r="AI28" i="13"/>
  <c r="AJ28" i="13"/>
  <c r="AK28" i="13"/>
  <c r="AL28" i="13"/>
  <c r="AM28" i="13"/>
  <c r="E29" i="13"/>
  <c r="F29" i="13"/>
  <c r="G29" i="13"/>
  <c r="H29" i="13"/>
  <c r="I29" i="13"/>
  <c r="J29" i="13"/>
  <c r="K29" i="13"/>
  <c r="L29" i="13"/>
  <c r="M29" i="13"/>
  <c r="N29" i="13"/>
  <c r="O29" i="13"/>
  <c r="AN29" i="13"/>
  <c r="E30" i="13"/>
  <c r="F30" i="13"/>
  <c r="G30" i="13"/>
  <c r="H30" i="13"/>
  <c r="I30" i="13"/>
  <c r="J30" i="13"/>
  <c r="K30" i="13"/>
  <c r="L30" i="13"/>
  <c r="M30" i="13"/>
  <c r="N30" i="13"/>
  <c r="O30" i="13"/>
  <c r="AN30" i="13"/>
  <c r="E31" i="13"/>
  <c r="F31" i="13"/>
  <c r="G31" i="13"/>
  <c r="H31" i="13"/>
  <c r="I31" i="13"/>
  <c r="J31" i="13"/>
  <c r="K31" i="13"/>
  <c r="L31" i="13"/>
  <c r="M31" i="13"/>
  <c r="N31" i="13"/>
  <c r="O31" i="13"/>
  <c r="AB31" i="13"/>
  <c r="AN31" i="13"/>
  <c r="E32" i="13"/>
  <c r="F32" i="13"/>
  <c r="G32" i="13"/>
  <c r="H32" i="13"/>
  <c r="I32" i="13"/>
  <c r="J32" i="13"/>
  <c r="K32" i="13"/>
  <c r="L32" i="13"/>
  <c r="M32" i="13"/>
  <c r="N32" i="13"/>
  <c r="O32" i="13"/>
  <c r="AB32" i="13"/>
  <c r="AN32" i="13"/>
  <c r="E33" i="13"/>
  <c r="F33" i="13"/>
  <c r="G33" i="13"/>
  <c r="H33" i="13"/>
  <c r="I33" i="13"/>
  <c r="J33" i="13"/>
  <c r="K33" i="13"/>
  <c r="L33" i="13"/>
  <c r="M33" i="13"/>
  <c r="N33" i="13"/>
  <c r="O33" i="13"/>
  <c r="AB33" i="13"/>
  <c r="AN33" i="13"/>
  <c r="E34" i="13"/>
  <c r="F34" i="13"/>
  <c r="G34" i="13"/>
  <c r="H34" i="13"/>
  <c r="I34" i="13"/>
  <c r="J34" i="13"/>
  <c r="K34" i="13"/>
  <c r="L34" i="13"/>
  <c r="M34" i="13"/>
  <c r="N34" i="13"/>
  <c r="O34" i="13"/>
  <c r="AB34" i="13"/>
  <c r="AN34" i="13"/>
  <c r="Q35" i="13"/>
  <c r="R35" i="13"/>
  <c r="S35" i="13"/>
  <c r="T35" i="13"/>
  <c r="U35" i="13"/>
  <c r="V35" i="13"/>
  <c r="W35" i="13"/>
  <c r="X35" i="13"/>
  <c r="Y35" i="13"/>
  <c r="Z35" i="13"/>
  <c r="AA35" i="13"/>
  <c r="AC35" i="13"/>
  <c r="AD35" i="13"/>
  <c r="AE35" i="13"/>
  <c r="AF35" i="13"/>
  <c r="AG35" i="13"/>
  <c r="AH35" i="13"/>
  <c r="AI35" i="13"/>
  <c r="AJ35" i="13"/>
  <c r="AK35" i="13"/>
  <c r="AL35" i="13"/>
  <c r="AM35" i="13"/>
  <c r="E36" i="13"/>
  <c r="F36" i="13"/>
  <c r="G36" i="13"/>
  <c r="H36" i="13"/>
  <c r="I36" i="13"/>
  <c r="J36" i="13"/>
  <c r="K36" i="13"/>
  <c r="L36" i="13"/>
  <c r="M36" i="13"/>
  <c r="N36" i="13"/>
  <c r="O36" i="13"/>
  <c r="AB36" i="13"/>
  <c r="AN36" i="13"/>
  <c r="E37" i="13"/>
  <c r="F37" i="13"/>
  <c r="G37" i="13"/>
  <c r="H37" i="13"/>
  <c r="I37" i="13"/>
  <c r="J37" i="13"/>
  <c r="K37" i="13"/>
  <c r="L37" i="13"/>
  <c r="M37" i="13"/>
  <c r="N37" i="13"/>
  <c r="O37" i="13"/>
  <c r="AB37" i="13"/>
  <c r="AN37" i="13"/>
  <c r="E38" i="13"/>
  <c r="F38" i="13"/>
  <c r="G38" i="13"/>
  <c r="H38" i="13"/>
  <c r="I38" i="13"/>
  <c r="J38" i="13"/>
  <c r="K38" i="13"/>
  <c r="L38" i="13"/>
  <c r="M38" i="13"/>
  <c r="N38" i="13"/>
  <c r="O38" i="13"/>
  <c r="AB38" i="13"/>
  <c r="AN38" i="13"/>
  <c r="E39" i="13"/>
  <c r="F39" i="13"/>
  <c r="G39" i="13"/>
  <c r="H39" i="13"/>
  <c r="I39" i="13"/>
  <c r="J39" i="13"/>
  <c r="K39" i="13"/>
  <c r="L39" i="13"/>
  <c r="M39" i="13"/>
  <c r="N39" i="13"/>
  <c r="O39" i="13"/>
  <c r="AB39" i="13"/>
  <c r="AN39" i="13"/>
  <c r="E40" i="13"/>
  <c r="F40" i="13"/>
  <c r="G40" i="13"/>
  <c r="H40" i="13"/>
  <c r="I40" i="13"/>
  <c r="J40" i="13"/>
  <c r="K40" i="13"/>
  <c r="L40" i="13"/>
  <c r="M40" i="13"/>
  <c r="N40" i="13"/>
  <c r="O40" i="13"/>
  <c r="AB40" i="13"/>
  <c r="AN40" i="13"/>
  <c r="Q41" i="13"/>
  <c r="R41" i="13"/>
  <c r="S41" i="13"/>
  <c r="T41" i="13"/>
  <c r="U41" i="13"/>
  <c r="V41" i="13"/>
  <c r="W41" i="13"/>
  <c r="X41" i="13"/>
  <c r="Y41" i="13"/>
  <c r="Z41" i="13"/>
  <c r="AA41" i="13"/>
  <c r="AC41" i="13"/>
  <c r="AD41" i="13"/>
  <c r="AE41" i="13"/>
  <c r="AF41" i="13"/>
  <c r="AG41" i="13"/>
  <c r="AH41" i="13"/>
  <c r="AI41" i="13"/>
  <c r="AJ41" i="13"/>
  <c r="AK41" i="13"/>
  <c r="AL41" i="13"/>
  <c r="AM41" i="13"/>
  <c r="E42" i="13"/>
  <c r="E43" i="13" s="1"/>
  <c r="F42" i="13"/>
  <c r="F43" i="13" s="1"/>
  <c r="G42" i="13"/>
  <c r="G43" i="13" s="1"/>
  <c r="H42" i="13"/>
  <c r="H43" i="13" s="1"/>
  <c r="I42" i="13"/>
  <c r="I43" i="13" s="1"/>
  <c r="J42" i="13"/>
  <c r="J43" i="13" s="1"/>
  <c r="K42" i="13"/>
  <c r="K43" i="13" s="1"/>
  <c r="L42" i="13"/>
  <c r="L43" i="13" s="1"/>
  <c r="M42" i="13"/>
  <c r="M43" i="13" s="1"/>
  <c r="N42" i="13"/>
  <c r="N43" i="13" s="1"/>
  <c r="O42" i="13"/>
  <c r="O43" i="13" s="1"/>
  <c r="AB42" i="13"/>
  <c r="AB43" i="13" s="1"/>
  <c r="AN42" i="13"/>
  <c r="AN43" i="13" s="1"/>
  <c r="Q43" i="13"/>
  <c r="R43" i="13"/>
  <c r="S43" i="13"/>
  <c r="T43" i="13"/>
  <c r="U43" i="13"/>
  <c r="V43" i="13"/>
  <c r="W43" i="13"/>
  <c r="X43" i="13"/>
  <c r="Y43" i="13"/>
  <c r="Z43" i="13"/>
  <c r="AA43" i="13"/>
  <c r="AC43" i="13"/>
  <c r="AD43" i="13"/>
  <c r="AE43" i="13"/>
  <c r="AF43" i="13"/>
  <c r="AG43" i="13"/>
  <c r="AH43" i="13"/>
  <c r="AI43" i="13"/>
  <c r="AJ43" i="13"/>
  <c r="AK43" i="13"/>
  <c r="AL43" i="13"/>
  <c r="AM43" i="13"/>
  <c r="E44" i="13"/>
  <c r="F44" i="13"/>
  <c r="G44" i="13"/>
  <c r="H44" i="13"/>
  <c r="I44" i="13"/>
  <c r="J44" i="13"/>
  <c r="K44" i="13"/>
  <c r="L44" i="13"/>
  <c r="M44" i="13"/>
  <c r="N44" i="13"/>
  <c r="O44" i="13"/>
  <c r="AB44" i="13"/>
  <c r="AN44" i="13"/>
  <c r="E45" i="13"/>
  <c r="F45" i="13"/>
  <c r="G45" i="13"/>
  <c r="H45" i="13"/>
  <c r="I45" i="13"/>
  <c r="J45" i="13"/>
  <c r="K45" i="13"/>
  <c r="L45" i="13"/>
  <c r="M45" i="13"/>
  <c r="M46" i="13" s="1"/>
  <c r="N45" i="13"/>
  <c r="O45" i="13"/>
  <c r="AB45" i="13"/>
  <c r="AN45" i="13"/>
  <c r="Q46" i="13"/>
  <c r="R46" i="13"/>
  <c r="S46" i="13"/>
  <c r="T46" i="13"/>
  <c r="U46" i="13"/>
  <c r="V46" i="13"/>
  <c r="W46" i="13"/>
  <c r="X46" i="13"/>
  <c r="Y46" i="13"/>
  <c r="Z46" i="13"/>
  <c r="AA46" i="13"/>
  <c r="AC46" i="13"/>
  <c r="AD46" i="13"/>
  <c r="AE46" i="13"/>
  <c r="AF46" i="13"/>
  <c r="AG46" i="13"/>
  <c r="AH46" i="13"/>
  <c r="AI46" i="13"/>
  <c r="AJ46" i="13"/>
  <c r="AK46" i="13"/>
  <c r="AL46" i="13"/>
  <c r="AM46" i="13"/>
  <c r="E47" i="13"/>
  <c r="F47" i="13"/>
  <c r="G47" i="13"/>
  <c r="H47" i="13"/>
  <c r="I47" i="13"/>
  <c r="J47" i="13"/>
  <c r="K47" i="13"/>
  <c r="L47" i="13"/>
  <c r="M47" i="13"/>
  <c r="N47" i="13"/>
  <c r="O47" i="13"/>
  <c r="AB47" i="13"/>
  <c r="AN47" i="13"/>
  <c r="E48" i="13"/>
  <c r="F48" i="13"/>
  <c r="G48" i="13"/>
  <c r="H48" i="13"/>
  <c r="I48" i="13"/>
  <c r="J48" i="13"/>
  <c r="K48" i="13"/>
  <c r="L48" i="13"/>
  <c r="M48" i="13"/>
  <c r="N48" i="13"/>
  <c r="O48" i="13"/>
  <c r="AB48" i="13"/>
  <c r="AN48" i="13"/>
  <c r="E49" i="13"/>
  <c r="F49" i="13"/>
  <c r="G49" i="13"/>
  <c r="H49" i="13"/>
  <c r="I49" i="13"/>
  <c r="J49" i="13"/>
  <c r="K49" i="13"/>
  <c r="L49" i="13"/>
  <c r="M49" i="13"/>
  <c r="N49" i="13"/>
  <c r="O49" i="13"/>
  <c r="AB49" i="13"/>
  <c r="AN49" i="13"/>
  <c r="E50" i="13"/>
  <c r="F50" i="13"/>
  <c r="G50" i="13"/>
  <c r="H50" i="13"/>
  <c r="I50" i="13"/>
  <c r="J50" i="13"/>
  <c r="K50" i="13"/>
  <c r="L50" i="13"/>
  <c r="M50" i="13"/>
  <c r="N50" i="13"/>
  <c r="O50" i="13"/>
  <c r="AB50" i="13"/>
  <c r="AN50" i="13"/>
  <c r="E51" i="13"/>
  <c r="F51" i="13"/>
  <c r="G51" i="13"/>
  <c r="H51" i="13"/>
  <c r="I51" i="13"/>
  <c r="J51" i="13"/>
  <c r="K51" i="13"/>
  <c r="L51" i="13"/>
  <c r="M51" i="13"/>
  <c r="N51" i="13"/>
  <c r="O51" i="13"/>
  <c r="AB51" i="13"/>
  <c r="AN51" i="13"/>
  <c r="E52" i="13"/>
  <c r="F52" i="13"/>
  <c r="G52" i="13"/>
  <c r="H52" i="13"/>
  <c r="I52" i="13"/>
  <c r="J52" i="13"/>
  <c r="K52" i="13"/>
  <c r="L52" i="13"/>
  <c r="M52" i="13"/>
  <c r="N52" i="13"/>
  <c r="O52" i="13"/>
  <c r="AB52" i="13"/>
  <c r="AN52" i="13"/>
  <c r="Q53" i="13"/>
  <c r="R53" i="13"/>
  <c r="S53" i="13"/>
  <c r="T53" i="13"/>
  <c r="U53" i="13"/>
  <c r="V53" i="13"/>
  <c r="W53" i="13"/>
  <c r="X53" i="13"/>
  <c r="Y53" i="13"/>
  <c r="Z53" i="13"/>
  <c r="AA53" i="13"/>
  <c r="AC53" i="13"/>
  <c r="AD53" i="13"/>
  <c r="AE53" i="13"/>
  <c r="AF53" i="13"/>
  <c r="AG53" i="13"/>
  <c r="AH53" i="13"/>
  <c r="AI53" i="13"/>
  <c r="AJ53" i="13"/>
  <c r="AK53" i="13"/>
  <c r="AL53" i="13"/>
  <c r="AM53" i="13"/>
  <c r="Q54" i="13"/>
  <c r="R54" i="13"/>
  <c r="S54" i="13"/>
  <c r="T54" i="13"/>
  <c r="U54" i="13"/>
  <c r="V54" i="13"/>
  <c r="W54" i="13"/>
  <c r="X54" i="13"/>
  <c r="Y54" i="13"/>
  <c r="Z54" i="13"/>
  <c r="AA54" i="13"/>
  <c r="AC54" i="13"/>
  <c r="AD54" i="13"/>
  <c r="AE54" i="13"/>
  <c r="AF54" i="13"/>
  <c r="AG54" i="13"/>
  <c r="AH54" i="13"/>
  <c r="AI54" i="13"/>
  <c r="AJ54" i="13"/>
  <c r="AK54" i="13"/>
  <c r="AL54" i="13"/>
  <c r="AM54" i="13"/>
  <c r="Q55" i="13"/>
  <c r="R55" i="13"/>
  <c r="S55" i="13"/>
  <c r="T55" i="13"/>
  <c r="U55" i="13"/>
  <c r="V55" i="13"/>
  <c r="W55" i="13"/>
  <c r="X55" i="13"/>
  <c r="Y55" i="13"/>
  <c r="Z55" i="13"/>
  <c r="AA55" i="13"/>
  <c r="AC55" i="13"/>
  <c r="AD55" i="13"/>
  <c r="AE55" i="13"/>
  <c r="AF55" i="13"/>
  <c r="AG55" i="13"/>
  <c r="AH55" i="13"/>
  <c r="AI55" i="13"/>
  <c r="AJ55" i="13"/>
  <c r="AK55" i="13"/>
  <c r="AL55" i="13"/>
  <c r="AM55" i="13"/>
  <c r="E9" i="12"/>
  <c r="F9" i="12"/>
  <c r="G9" i="12"/>
  <c r="H9" i="12"/>
  <c r="I9" i="12"/>
  <c r="J9" i="12"/>
  <c r="K9" i="12"/>
  <c r="L9" i="12"/>
  <c r="M9" i="12"/>
  <c r="N9" i="12"/>
  <c r="O9" i="12"/>
  <c r="AB9" i="12"/>
  <c r="AN9" i="12"/>
  <c r="E10" i="12"/>
  <c r="F10" i="12"/>
  <c r="G10" i="12"/>
  <c r="H10" i="12"/>
  <c r="I10" i="12"/>
  <c r="J10" i="12"/>
  <c r="K10" i="12"/>
  <c r="L10" i="12"/>
  <c r="M10" i="12"/>
  <c r="N10" i="12"/>
  <c r="O10" i="12"/>
  <c r="AB10" i="12"/>
  <c r="AN10" i="12"/>
  <c r="E11" i="12"/>
  <c r="F11" i="12"/>
  <c r="G11" i="12"/>
  <c r="H11" i="12"/>
  <c r="I11" i="12"/>
  <c r="J11" i="12"/>
  <c r="K11" i="12"/>
  <c r="L11" i="12"/>
  <c r="M11" i="12"/>
  <c r="N11" i="12"/>
  <c r="O11" i="12"/>
  <c r="AB11" i="12"/>
  <c r="AN11" i="12"/>
  <c r="Q12" i="12"/>
  <c r="R12" i="12"/>
  <c r="S12" i="12"/>
  <c r="T12" i="12"/>
  <c r="U12" i="12"/>
  <c r="V12" i="12"/>
  <c r="W12" i="12"/>
  <c r="X12" i="12"/>
  <c r="Y12" i="12"/>
  <c r="Z12" i="12"/>
  <c r="AA12" i="12"/>
  <c r="AC12" i="12"/>
  <c r="AD12" i="12"/>
  <c r="AE12" i="12"/>
  <c r="AF12" i="12"/>
  <c r="AG12" i="12"/>
  <c r="AH12" i="12"/>
  <c r="AI12" i="12"/>
  <c r="AJ12" i="12"/>
  <c r="AK12" i="12"/>
  <c r="AL12" i="12"/>
  <c r="AM12" i="12"/>
  <c r="E13" i="12"/>
  <c r="F13" i="12"/>
  <c r="G13" i="12"/>
  <c r="H13" i="12"/>
  <c r="I13" i="12"/>
  <c r="J13" i="12"/>
  <c r="K13" i="12"/>
  <c r="L13" i="12"/>
  <c r="M13" i="12"/>
  <c r="N13" i="12"/>
  <c r="O13" i="12"/>
  <c r="AB13" i="12"/>
  <c r="AN13" i="12"/>
  <c r="E14" i="12"/>
  <c r="F14" i="12"/>
  <c r="G14" i="12"/>
  <c r="H14" i="12"/>
  <c r="I14" i="12"/>
  <c r="J14" i="12"/>
  <c r="K14" i="12"/>
  <c r="L14" i="12"/>
  <c r="M14" i="12"/>
  <c r="N14" i="12"/>
  <c r="O14" i="12"/>
  <c r="O16" i="12" s="1"/>
  <c r="AB14" i="12"/>
  <c r="AN14" i="12"/>
  <c r="E15" i="12"/>
  <c r="F15" i="12"/>
  <c r="G15" i="12"/>
  <c r="H15" i="12"/>
  <c r="I15" i="12"/>
  <c r="J15" i="12"/>
  <c r="K15" i="12"/>
  <c r="L15" i="12"/>
  <c r="M15" i="12"/>
  <c r="N15" i="12"/>
  <c r="O15" i="12"/>
  <c r="AB15" i="12"/>
  <c r="AN15" i="12"/>
  <c r="Q16" i="12"/>
  <c r="R16" i="12"/>
  <c r="S16" i="12"/>
  <c r="T16" i="12"/>
  <c r="U16" i="12"/>
  <c r="V16" i="12"/>
  <c r="W16" i="12"/>
  <c r="X16" i="12"/>
  <c r="Y16" i="12"/>
  <c r="Z16" i="12"/>
  <c r="AA16" i="12"/>
  <c r="AC16" i="12"/>
  <c r="AD16" i="12"/>
  <c r="AE16" i="12"/>
  <c r="AF16" i="12"/>
  <c r="AG16" i="12"/>
  <c r="AH16" i="12"/>
  <c r="AI16" i="12"/>
  <c r="AJ16" i="12"/>
  <c r="AK16" i="12"/>
  <c r="AL16" i="12"/>
  <c r="AM16" i="12"/>
  <c r="E17" i="12"/>
  <c r="F17" i="12"/>
  <c r="G17" i="12"/>
  <c r="H17" i="12"/>
  <c r="I17" i="12"/>
  <c r="J17" i="12"/>
  <c r="K17" i="12"/>
  <c r="L17" i="12"/>
  <c r="M17" i="12"/>
  <c r="N17" i="12"/>
  <c r="O17" i="12"/>
  <c r="AB17" i="12"/>
  <c r="AN17" i="12"/>
  <c r="E18" i="12"/>
  <c r="F18" i="12"/>
  <c r="G18" i="12"/>
  <c r="H18" i="12"/>
  <c r="I18" i="12"/>
  <c r="J18" i="12"/>
  <c r="K18" i="12"/>
  <c r="L18" i="12"/>
  <c r="M18" i="12"/>
  <c r="N18" i="12"/>
  <c r="O18" i="12"/>
  <c r="AB18" i="12"/>
  <c r="AN18" i="12"/>
  <c r="Q19" i="12"/>
  <c r="R19" i="12"/>
  <c r="S19" i="12"/>
  <c r="T19" i="12"/>
  <c r="U19" i="12"/>
  <c r="V19" i="12"/>
  <c r="W19" i="12"/>
  <c r="X19" i="12"/>
  <c r="Y19" i="12"/>
  <c r="Z19" i="12"/>
  <c r="AA19" i="12"/>
  <c r="E20" i="12"/>
  <c r="F20" i="12"/>
  <c r="G20" i="12"/>
  <c r="H20" i="12"/>
  <c r="I20" i="12"/>
  <c r="J20" i="12"/>
  <c r="K20" i="12"/>
  <c r="L20" i="12"/>
  <c r="M20" i="12"/>
  <c r="N20" i="12"/>
  <c r="O20" i="12"/>
  <c r="AB20" i="12"/>
  <c r="AN20" i="12"/>
  <c r="E21" i="12"/>
  <c r="F21" i="12"/>
  <c r="G21" i="12"/>
  <c r="H21" i="12"/>
  <c r="I21" i="12"/>
  <c r="J21" i="12"/>
  <c r="K21" i="12"/>
  <c r="L21" i="12"/>
  <c r="M21" i="12"/>
  <c r="N21" i="12"/>
  <c r="O21" i="12"/>
  <c r="AB21" i="12"/>
  <c r="AN21" i="12"/>
  <c r="E22" i="12"/>
  <c r="F22" i="12"/>
  <c r="G22" i="12"/>
  <c r="H22" i="12"/>
  <c r="I22" i="12"/>
  <c r="J22" i="12"/>
  <c r="K22" i="12"/>
  <c r="L22" i="12"/>
  <c r="M22" i="12"/>
  <c r="N22" i="12"/>
  <c r="O22" i="12"/>
  <c r="AB22" i="12"/>
  <c r="AN22" i="12"/>
  <c r="Q23" i="12"/>
  <c r="R23" i="12"/>
  <c r="S23" i="12"/>
  <c r="T23" i="12"/>
  <c r="U23" i="12"/>
  <c r="V23" i="12"/>
  <c r="W23" i="12"/>
  <c r="X23" i="12"/>
  <c r="Y23" i="12"/>
  <c r="Z23" i="12"/>
  <c r="AA23" i="12"/>
  <c r="AC23" i="12"/>
  <c r="AD23" i="12"/>
  <c r="AE23" i="12"/>
  <c r="AF23" i="12"/>
  <c r="AG23" i="12"/>
  <c r="AH23" i="12"/>
  <c r="AI23" i="12"/>
  <c r="AJ23" i="12"/>
  <c r="AK23" i="12"/>
  <c r="AL23" i="12"/>
  <c r="AM23" i="12"/>
  <c r="E24" i="12"/>
  <c r="F24" i="12"/>
  <c r="G24" i="12"/>
  <c r="H24" i="12"/>
  <c r="I24" i="12"/>
  <c r="J24" i="12"/>
  <c r="K24" i="12"/>
  <c r="L24" i="12"/>
  <c r="M24" i="12"/>
  <c r="N24" i="12"/>
  <c r="O24" i="12"/>
  <c r="AB24" i="12"/>
  <c r="AN24" i="12"/>
  <c r="E25" i="12"/>
  <c r="F25" i="12"/>
  <c r="G25" i="12"/>
  <c r="H25" i="12"/>
  <c r="I25" i="12"/>
  <c r="J25" i="12"/>
  <c r="K25" i="12"/>
  <c r="L25" i="12"/>
  <c r="M25" i="12"/>
  <c r="N25" i="12"/>
  <c r="O25" i="12"/>
  <c r="AB25" i="12"/>
  <c r="AN25" i="12"/>
  <c r="E26" i="12"/>
  <c r="F26" i="12"/>
  <c r="G26" i="12"/>
  <c r="H26" i="12"/>
  <c r="I26" i="12"/>
  <c r="J26" i="12"/>
  <c r="K26" i="12"/>
  <c r="L26" i="12"/>
  <c r="M26" i="12"/>
  <c r="N26" i="12"/>
  <c r="O26" i="12"/>
  <c r="AB26" i="12"/>
  <c r="AN26" i="12"/>
  <c r="E27" i="12"/>
  <c r="F27" i="12"/>
  <c r="G27" i="12"/>
  <c r="H27" i="12"/>
  <c r="I27" i="12"/>
  <c r="J27" i="12"/>
  <c r="K27" i="12"/>
  <c r="L27" i="12"/>
  <c r="M27" i="12"/>
  <c r="N27" i="12"/>
  <c r="O27" i="12"/>
  <c r="AB27" i="12"/>
  <c r="AN27" i="12"/>
  <c r="Q28" i="12"/>
  <c r="R28" i="12"/>
  <c r="S28" i="12"/>
  <c r="T28" i="12"/>
  <c r="U28" i="12"/>
  <c r="V28" i="12"/>
  <c r="W28" i="12"/>
  <c r="X28" i="12"/>
  <c r="Y28" i="12"/>
  <c r="Z28" i="12"/>
  <c r="AA28" i="12"/>
  <c r="AC28" i="12"/>
  <c r="AD28" i="12"/>
  <c r="AE28" i="12"/>
  <c r="AF28" i="12"/>
  <c r="AG28" i="12"/>
  <c r="AH28" i="12"/>
  <c r="AI28" i="12"/>
  <c r="AJ28" i="12"/>
  <c r="AK28" i="12"/>
  <c r="AL28" i="12"/>
  <c r="AM28" i="12"/>
  <c r="E29" i="12"/>
  <c r="F29" i="12"/>
  <c r="G29" i="12"/>
  <c r="H29" i="12"/>
  <c r="I29" i="12"/>
  <c r="J29" i="12"/>
  <c r="K29" i="12"/>
  <c r="L29" i="12"/>
  <c r="M29" i="12"/>
  <c r="N29" i="12"/>
  <c r="O29" i="12"/>
  <c r="AB29" i="12"/>
  <c r="AN29" i="12"/>
  <c r="E30" i="12"/>
  <c r="F30" i="12"/>
  <c r="G30" i="12"/>
  <c r="H30" i="12"/>
  <c r="I30" i="12"/>
  <c r="J30" i="12"/>
  <c r="K30" i="12"/>
  <c r="L30" i="12"/>
  <c r="M30" i="12"/>
  <c r="N30" i="12"/>
  <c r="O30" i="12"/>
  <c r="AB30" i="12"/>
  <c r="AN30" i="12"/>
  <c r="E31" i="12"/>
  <c r="F31" i="12"/>
  <c r="G31" i="12"/>
  <c r="H31" i="12"/>
  <c r="I31" i="12"/>
  <c r="J31" i="12"/>
  <c r="K31" i="12"/>
  <c r="L31" i="12"/>
  <c r="M31" i="12"/>
  <c r="N31" i="12"/>
  <c r="O31" i="12"/>
  <c r="AB31" i="12"/>
  <c r="AN31" i="12"/>
  <c r="E32" i="12"/>
  <c r="F32" i="12"/>
  <c r="G32" i="12"/>
  <c r="H32" i="12"/>
  <c r="I32" i="12"/>
  <c r="J32" i="12"/>
  <c r="K32" i="12"/>
  <c r="L32" i="12"/>
  <c r="M32" i="12"/>
  <c r="N32" i="12"/>
  <c r="O32" i="12"/>
  <c r="AB32" i="12"/>
  <c r="AN32" i="12"/>
  <c r="E33" i="12"/>
  <c r="F33" i="12"/>
  <c r="G33" i="12"/>
  <c r="H33" i="12"/>
  <c r="I33" i="12"/>
  <c r="J33" i="12"/>
  <c r="K33" i="12"/>
  <c r="L33" i="12"/>
  <c r="M33" i="12"/>
  <c r="N33" i="12"/>
  <c r="O33" i="12"/>
  <c r="AB33" i="12"/>
  <c r="AN33" i="12"/>
  <c r="E34" i="12"/>
  <c r="F34" i="12"/>
  <c r="G34" i="12"/>
  <c r="H34" i="12"/>
  <c r="I34" i="12"/>
  <c r="J34" i="12"/>
  <c r="K34" i="12"/>
  <c r="L34" i="12"/>
  <c r="M34" i="12"/>
  <c r="N34" i="12"/>
  <c r="O34" i="12"/>
  <c r="AB34" i="12"/>
  <c r="AN34" i="12"/>
  <c r="Q35" i="12"/>
  <c r="R35" i="12"/>
  <c r="S35" i="12"/>
  <c r="T35" i="12"/>
  <c r="U35" i="12"/>
  <c r="V35" i="12"/>
  <c r="W35" i="12"/>
  <c r="X35" i="12"/>
  <c r="Y35" i="12"/>
  <c r="Z35" i="12"/>
  <c r="AA35" i="12"/>
  <c r="AC35" i="12"/>
  <c r="AD35" i="12"/>
  <c r="AE35" i="12"/>
  <c r="AF35" i="12"/>
  <c r="AG35" i="12"/>
  <c r="AH35" i="12"/>
  <c r="AI35" i="12"/>
  <c r="AJ35" i="12"/>
  <c r="AK35" i="12"/>
  <c r="AL35" i="12"/>
  <c r="AM35" i="12"/>
  <c r="E36" i="12"/>
  <c r="F36" i="12"/>
  <c r="G36" i="12"/>
  <c r="H36" i="12"/>
  <c r="I36" i="12"/>
  <c r="J36" i="12"/>
  <c r="K36" i="12"/>
  <c r="L36" i="12"/>
  <c r="M36" i="12"/>
  <c r="N36" i="12"/>
  <c r="O36" i="12"/>
  <c r="AB36" i="12"/>
  <c r="AN36" i="12"/>
  <c r="E37" i="12"/>
  <c r="F37" i="12"/>
  <c r="G37" i="12"/>
  <c r="H37" i="12"/>
  <c r="I37" i="12"/>
  <c r="J37" i="12"/>
  <c r="K37" i="12"/>
  <c r="L37" i="12"/>
  <c r="M37" i="12"/>
  <c r="N37" i="12"/>
  <c r="O37" i="12"/>
  <c r="AB37" i="12"/>
  <c r="AN37" i="12"/>
  <c r="E38" i="12"/>
  <c r="P38" i="12" s="1"/>
  <c r="AB38" i="12"/>
  <c r="AN38" i="12"/>
  <c r="E39" i="12"/>
  <c r="F39" i="12"/>
  <c r="G39" i="12"/>
  <c r="H39" i="12"/>
  <c r="I39" i="12"/>
  <c r="J39" i="12"/>
  <c r="K39" i="12"/>
  <c r="L39" i="12"/>
  <c r="M39" i="12"/>
  <c r="N39" i="12"/>
  <c r="O39" i="12"/>
  <c r="AB39" i="12"/>
  <c r="AN39" i="12"/>
  <c r="E40" i="12"/>
  <c r="F40" i="12"/>
  <c r="G40" i="12"/>
  <c r="H40" i="12"/>
  <c r="I40" i="12"/>
  <c r="J40" i="12"/>
  <c r="K40" i="12"/>
  <c r="L40" i="12"/>
  <c r="M40" i="12"/>
  <c r="N40" i="12"/>
  <c r="O40" i="12"/>
  <c r="AB40" i="12"/>
  <c r="AN40" i="12"/>
  <c r="Q41" i="12"/>
  <c r="R41" i="12"/>
  <c r="S41" i="12"/>
  <c r="T41" i="12"/>
  <c r="U41" i="12"/>
  <c r="V41" i="12"/>
  <c r="W41" i="12"/>
  <c r="X41" i="12"/>
  <c r="Y41" i="12"/>
  <c r="Z41" i="12"/>
  <c r="AA41" i="12"/>
  <c r="AC41" i="12"/>
  <c r="AD41" i="12"/>
  <c r="AE41" i="12"/>
  <c r="AF41" i="12"/>
  <c r="AG41" i="12"/>
  <c r="AH41" i="12"/>
  <c r="AI41" i="12"/>
  <c r="AJ41" i="12"/>
  <c r="AK41" i="12"/>
  <c r="AL41" i="12"/>
  <c r="AM41" i="12"/>
  <c r="E42" i="12"/>
  <c r="E43" i="12" s="1"/>
  <c r="F42" i="12"/>
  <c r="F43" i="12" s="1"/>
  <c r="G42" i="12"/>
  <c r="G43" i="12" s="1"/>
  <c r="H42" i="12"/>
  <c r="H43" i="12" s="1"/>
  <c r="I42" i="12"/>
  <c r="I43" i="12" s="1"/>
  <c r="J42" i="12"/>
  <c r="J43" i="12" s="1"/>
  <c r="K42" i="12"/>
  <c r="K43" i="12" s="1"/>
  <c r="L42" i="12"/>
  <c r="M42" i="12"/>
  <c r="N42" i="12"/>
  <c r="N43" i="12" s="1"/>
  <c r="O42" i="12"/>
  <c r="O43" i="12" s="1"/>
  <c r="AB42" i="12"/>
  <c r="AB43" i="12" s="1"/>
  <c r="AN42" i="12"/>
  <c r="AN43" i="12" s="1"/>
  <c r="Q43" i="12"/>
  <c r="R43" i="12"/>
  <c r="S43" i="12"/>
  <c r="T43" i="12"/>
  <c r="U43" i="12"/>
  <c r="V43" i="12"/>
  <c r="W43" i="12"/>
  <c r="X43" i="12"/>
  <c r="Y43" i="12"/>
  <c r="Z43" i="12"/>
  <c r="AA43" i="12"/>
  <c r="AC43" i="12"/>
  <c r="AD43" i="12"/>
  <c r="AE43" i="12"/>
  <c r="AF43" i="12"/>
  <c r="AG43" i="12"/>
  <c r="AH43" i="12"/>
  <c r="AI43" i="12"/>
  <c r="AJ43" i="12"/>
  <c r="AK43" i="12"/>
  <c r="AL43" i="12"/>
  <c r="AM43" i="12"/>
  <c r="E44" i="12"/>
  <c r="F44" i="12"/>
  <c r="G44" i="12"/>
  <c r="H44" i="12"/>
  <c r="I44" i="12"/>
  <c r="J44" i="12"/>
  <c r="K44" i="12"/>
  <c r="L44" i="12"/>
  <c r="M44" i="12"/>
  <c r="N44" i="12"/>
  <c r="O44" i="12"/>
  <c r="AB44" i="12"/>
  <c r="AN44" i="12"/>
  <c r="E45" i="12"/>
  <c r="F45" i="12"/>
  <c r="G45" i="12"/>
  <c r="H45" i="12"/>
  <c r="I45" i="12"/>
  <c r="J45" i="12"/>
  <c r="K45" i="12"/>
  <c r="K46" i="12" s="1"/>
  <c r="L45" i="12"/>
  <c r="M45" i="12"/>
  <c r="N45" i="12"/>
  <c r="O45" i="12"/>
  <c r="AB45" i="12"/>
  <c r="AN45" i="12"/>
  <c r="Q46" i="12"/>
  <c r="R46" i="12"/>
  <c r="S46" i="12"/>
  <c r="T46" i="12"/>
  <c r="U46" i="12"/>
  <c r="V46" i="12"/>
  <c r="W46" i="12"/>
  <c r="X46" i="12"/>
  <c r="Y46" i="12"/>
  <c r="Z46" i="12"/>
  <c r="AA46" i="12"/>
  <c r="AC46" i="12"/>
  <c r="AD46" i="12"/>
  <c r="AE46" i="12"/>
  <c r="AF46" i="12"/>
  <c r="AG46" i="12"/>
  <c r="AH46" i="12"/>
  <c r="AI46" i="12"/>
  <c r="AJ46" i="12"/>
  <c r="AK46" i="12"/>
  <c r="AL46" i="12"/>
  <c r="AM46" i="12"/>
  <c r="E47" i="12"/>
  <c r="F47" i="12"/>
  <c r="G47" i="12"/>
  <c r="H47" i="12"/>
  <c r="I47" i="12"/>
  <c r="J47" i="12"/>
  <c r="K47" i="12"/>
  <c r="L47" i="12"/>
  <c r="M47" i="12"/>
  <c r="N47" i="12"/>
  <c r="O47" i="12"/>
  <c r="AB47" i="12"/>
  <c r="AN47" i="12"/>
  <c r="E48" i="12"/>
  <c r="F48" i="12"/>
  <c r="G48" i="12"/>
  <c r="H48" i="12"/>
  <c r="I48" i="12"/>
  <c r="J48" i="12"/>
  <c r="K48" i="12"/>
  <c r="L48" i="12"/>
  <c r="M48" i="12"/>
  <c r="N48" i="12"/>
  <c r="O48" i="12"/>
  <c r="AB48" i="12"/>
  <c r="AN48" i="12"/>
  <c r="E49" i="12"/>
  <c r="F49" i="12"/>
  <c r="G49" i="12"/>
  <c r="H49" i="12"/>
  <c r="I49" i="12"/>
  <c r="J49" i="12"/>
  <c r="K49" i="12"/>
  <c r="L49" i="12"/>
  <c r="M49" i="12"/>
  <c r="N49" i="12"/>
  <c r="O49" i="12"/>
  <c r="AB49" i="12"/>
  <c r="AN49" i="12"/>
  <c r="E50" i="12"/>
  <c r="F50" i="12"/>
  <c r="G50" i="12"/>
  <c r="H50" i="12"/>
  <c r="I50" i="12"/>
  <c r="J50" i="12"/>
  <c r="K50" i="12"/>
  <c r="L50" i="12"/>
  <c r="M50" i="12"/>
  <c r="N50" i="12"/>
  <c r="O50" i="12"/>
  <c r="AB50" i="12"/>
  <c r="AN50" i="12"/>
  <c r="E51" i="12"/>
  <c r="F51" i="12"/>
  <c r="G51" i="12"/>
  <c r="H51" i="12"/>
  <c r="I51" i="12"/>
  <c r="J51" i="12"/>
  <c r="K51" i="12"/>
  <c r="L51" i="12"/>
  <c r="M51" i="12"/>
  <c r="N51" i="12"/>
  <c r="O51" i="12"/>
  <c r="AB51" i="12"/>
  <c r="AN51" i="12"/>
  <c r="E52" i="12"/>
  <c r="F52" i="12"/>
  <c r="G52" i="12"/>
  <c r="H52" i="12"/>
  <c r="I52" i="12"/>
  <c r="J52" i="12"/>
  <c r="K52" i="12"/>
  <c r="L52" i="12"/>
  <c r="M52" i="12"/>
  <c r="N52" i="12"/>
  <c r="O52" i="12"/>
  <c r="AB52" i="12"/>
  <c r="AN52" i="12"/>
  <c r="Q53" i="12"/>
  <c r="R53" i="12"/>
  <c r="S53" i="12"/>
  <c r="T53" i="12"/>
  <c r="U53" i="12"/>
  <c r="V53" i="12"/>
  <c r="W53" i="12"/>
  <c r="X53" i="12"/>
  <c r="Y53" i="12"/>
  <c r="Z53" i="12"/>
  <c r="AA53" i="12"/>
  <c r="AC53" i="12"/>
  <c r="AD53" i="12"/>
  <c r="AE53" i="12"/>
  <c r="AF53" i="12"/>
  <c r="AG53" i="12"/>
  <c r="AH53" i="12"/>
  <c r="AI53" i="12"/>
  <c r="AJ53" i="12"/>
  <c r="AK53" i="12"/>
  <c r="AL53" i="12"/>
  <c r="AM53" i="12"/>
  <c r="Q54" i="12"/>
  <c r="R54" i="12"/>
  <c r="S54" i="12"/>
  <c r="T54" i="12"/>
  <c r="U54" i="12"/>
  <c r="V54" i="12"/>
  <c r="W54" i="12"/>
  <c r="X54" i="12"/>
  <c r="Y54" i="12"/>
  <c r="Z54" i="12"/>
  <c r="AA54" i="12"/>
  <c r="AC54" i="12"/>
  <c r="AD54" i="12"/>
  <c r="AE54" i="12"/>
  <c r="AF54" i="12"/>
  <c r="AG54" i="12"/>
  <c r="AH54" i="12"/>
  <c r="AI54" i="12"/>
  <c r="AJ54" i="12"/>
  <c r="AK54" i="12"/>
  <c r="AL54" i="12"/>
  <c r="AM54" i="12"/>
  <c r="Q55" i="12"/>
  <c r="R55" i="12"/>
  <c r="S55" i="12"/>
  <c r="T55" i="12"/>
  <c r="U55" i="12"/>
  <c r="V55" i="12"/>
  <c r="W55" i="12"/>
  <c r="X55" i="12"/>
  <c r="Y55" i="12"/>
  <c r="Z55" i="12"/>
  <c r="AA55" i="12"/>
  <c r="AC55" i="12"/>
  <c r="AD55" i="12"/>
  <c r="AE55" i="12"/>
  <c r="AF55" i="12"/>
  <c r="AG55" i="12"/>
  <c r="AH55" i="12"/>
  <c r="AI55" i="12"/>
  <c r="AJ55" i="12"/>
  <c r="AK55" i="12"/>
  <c r="AL55" i="12"/>
  <c r="AM55" i="12"/>
  <c r="E8" i="11"/>
  <c r="F8" i="11"/>
  <c r="G8" i="11"/>
  <c r="H8" i="11"/>
  <c r="I8" i="11"/>
  <c r="J8" i="11"/>
  <c r="K8" i="11"/>
  <c r="T8" i="11"/>
  <c r="AB8" i="11"/>
  <c r="E9" i="11"/>
  <c r="F9" i="11"/>
  <c r="G9" i="11"/>
  <c r="H9" i="11"/>
  <c r="I9" i="11"/>
  <c r="J9" i="11"/>
  <c r="K9" i="11"/>
  <c r="T9" i="11"/>
  <c r="AB9" i="11"/>
  <c r="E10" i="11"/>
  <c r="F10" i="11"/>
  <c r="G10" i="11"/>
  <c r="H10" i="11"/>
  <c r="I10" i="11"/>
  <c r="J10" i="11"/>
  <c r="K10" i="11"/>
  <c r="T10" i="11"/>
  <c r="AB10" i="11"/>
  <c r="M11" i="11"/>
  <c r="N11" i="11"/>
  <c r="O11" i="11"/>
  <c r="P11" i="11"/>
  <c r="Q11" i="11"/>
  <c r="R11" i="11"/>
  <c r="S11" i="11"/>
  <c r="U11" i="11"/>
  <c r="V11" i="11"/>
  <c r="W11" i="11"/>
  <c r="X11" i="11"/>
  <c r="Y11" i="11"/>
  <c r="Z11" i="11"/>
  <c r="AA11" i="11"/>
  <c r="E12" i="11"/>
  <c r="F12" i="11"/>
  <c r="G12" i="11"/>
  <c r="H12" i="11"/>
  <c r="I12" i="11"/>
  <c r="J12" i="11"/>
  <c r="K12" i="11"/>
  <c r="T12" i="11"/>
  <c r="AB12" i="11"/>
  <c r="E13" i="11"/>
  <c r="F13" i="11"/>
  <c r="G13" i="11"/>
  <c r="H13" i="11"/>
  <c r="I13" i="11"/>
  <c r="J13" i="11"/>
  <c r="K13" i="11"/>
  <c r="T13" i="11"/>
  <c r="AB13" i="11"/>
  <c r="E14" i="11"/>
  <c r="F14" i="11"/>
  <c r="G14" i="11"/>
  <c r="H14" i="11"/>
  <c r="I14" i="11"/>
  <c r="J14" i="11"/>
  <c r="K14" i="11"/>
  <c r="T14" i="11"/>
  <c r="AB14" i="11"/>
  <c r="M15" i="11"/>
  <c r="N15" i="11"/>
  <c r="O15" i="11"/>
  <c r="P15" i="11"/>
  <c r="Q15" i="11"/>
  <c r="R15" i="11"/>
  <c r="S15" i="11"/>
  <c r="U15" i="11"/>
  <c r="V15" i="11"/>
  <c r="W15" i="11"/>
  <c r="X15" i="11"/>
  <c r="Y15" i="11"/>
  <c r="Z15" i="11"/>
  <c r="AA15" i="11"/>
  <c r="T16" i="11"/>
  <c r="AB16" i="11"/>
  <c r="E17" i="11"/>
  <c r="F17" i="11"/>
  <c r="G17" i="11"/>
  <c r="H17" i="11"/>
  <c r="I17" i="11"/>
  <c r="J17" i="11"/>
  <c r="K17" i="11"/>
  <c r="T17" i="11"/>
  <c r="AB17" i="11"/>
  <c r="M18" i="11"/>
  <c r="N18" i="11"/>
  <c r="O18" i="11"/>
  <c r="P18" i="11"/>
  <c r="Q18" i="11"/>
  <c r="R18" i="11"/>
  <c r="S18" i="11"/>
  <c r="U18" i="11"/>
  <c r="V18" i="11"/>
  <c r="W18" i="11"/>
  <c r="X18" i="11"/>
  <c r="Y18" i="11"/>
  <c r="Z18" i="11"/>
  <c r="AA18" i="11"/>
  <c r="E19" i="11"/>
  <c r="F19" i="11"/>
  <c r="G19" i="11"/>
  <c r="H19" i="11"/>
  <c r="I19" i="11"/>
  <c r="J19" i="11"/>
  <c r="K19" i="11"/>
  <c r="T19" i="11"/>
  <c r="AB19" i="11"/>
  <c r="E20" i="11"/>
  <c r="F20" i="11"/>
  <c r="G20" i="11"/>
  <c r="H20" i="11"/>
  <c r="I20" i="11"/>
  <c r="J20" i="11"/>
  <c r="K20" i="11"/>
  <c r="T20" i="11"/>
  <c r="AB20" i="11"/>
  <c r="E21" i="11"/>
  <c r="F21" i="11"/>
  <c r="G21" i="11"/>
  <c r="H21" i="11"/>
  <c r="I21" i="11"/>
  <c r="J21" i="11"/>
  <c r="K21" i="11"/>
  <c r="T21" i="11"/>
  <c r="AB21" i="11"/>
  <c r="M22" i="11"/>
  <c r="N22" i="11"/>
  <c r="O22" i="11"/>
  <c r="P22" i="11"/>
  <c r="Q22" i="11"/>
  <c r="R22" i="11"/>
  <c r="S22" i="11"/>
  <c r="U22" i="11"/>
  <c r="V22" i="11"/>
  <c r="W22" i="11"/>
  <c r="X22" i="11"/>
  <c r="Y22" i="11"/>
  <c r="Z22" i="11"/>
  <c r="AA22" i="11"/>
  <c r="E23" i="11"/>
  <c r="F23" i="11"/>
  <c r="G23" i="11"/>
  <c r="H23" i="11"/>
  <c r="I23" i="11"/>
  <c r="J23" i="11"/>
  <c r="K23" i="11"/>
  <c r="T23" i="11"/>
  <c r="AB23" i="11"/>
  <c r="E24" i="11"/>
  <c r="F24" i="11"/>
  <c r="G24" i="11"/>
  <c r="H24" i="11"/>
  <c r="I24" i="11"/>
  <c r="J24" i="11"/>
  <c r="K24" i="11"/>
  <c r="T24" i="11"/>
  <c r="AB24" i="11"/>
  <c r="E25" i="11"/>
  <c r="F25" i="11"/>
  <c r="G25" i="11"/>
  <c r="H25" i="11"/>
  <c r="I25" i="11"/>
  <c r="J25" i="11"/>
  <c r="K25" i="11"/>
  <c r="T25" i="11"/>
  <c r="AB25" i="11"/>
  <c r="E26" i="11"/>
  <c r="F26" i="11"/>
  <c r="G26" i="11"/>
  <c r="H26" i="11"/>
  <c r="I26" i="11"/>
  <c r="J26" i="11"/>
  <c r="K26" i="11"/>
  <c r="T26" i="11"/>
  <c r="AB26" i="11"/>
  <c r="M27" i="11"/>
  <c r="N27" i="11"/>
  <c r="O27" i="11"/>
  <c r="P27" i="11"/>
  <c r="Q27" i="11"/>
  <c r="R27" i="11"/>
  <c r="S27" i="11"/>
  <c r="U27" i="11"/>
  <c r="V27" i="11"/>
  <c r="W27" i="11"/>
  <c r="X27" i="11"/>
  <c r="Y27" i="11"/>
  <c r="Z27" i="11"/>
  <c r="AA27" i="11"/>
  <c r="E28" i="11"/>
  <c r="F28" i="11"/>
  <c r="G28" i="11"/>
  <c r="H28" i="11"/>
  <c r="I28" i="11"/>
  <c r="J28" i="11"/>
  <c r="K28" i="11"/>
  <c r="T28" i="11"/>
  <c r="AB28" i="11"/>
  <c r="E29" i="11"/>
  <c r="F29" i="11"/>
  <c r="G29" i="11"/>
  <c r="H29" i="11"/>
  <c r="I29" i="11"/>
  <c r="J29" i="11"/>
  <c r="K29" i="11"/>
  <c r="E30" i="11"/>
  <c r="F30" i="11"/>
  <c r="G30" i="11"/>
  <c r="H30" i="11"/>
  <c r="I30" i="11"/>
  <c r="J30" i="11"/>
  <c r="K30" i="11"/>
  <c r="T30" i="11"/>
  <c r="AB30" i="11"/>
  <c r="E31" i="11"/>
  <c r="F31" i="11"/>
  <c r="G31" i="11"/>
  <c r="H31" i="11"/>
  <c r="I31" i="11"/>
  <c r="J31" i="11"/>
  <c r="K31" i="11"/>
  <c r="T31" i="11"/>
  <c r="AB31" i="11"/>
  <c r="E32" i="11"/>
  <c r="F32" i="11"/>
  <c r="G32" i="11"/>
  <c r="H32" i="11"/>
  <c r="I32" i="11"/>
  <c r="J32" i="11"/>
  <c r="K32" i="11"/>
  <c r="E33" i="11"/>
  <c r="F33" i="11"/>
  <c r="G33" i="11"/>
  <c r="H33" i="11"/>
  <c r="I33" i="11"/>
  <c r="J33" i="11"/>
  <c r="K33" i="11"/>
  <c r="T33" i="11"/>
  <c r="AB33" i="11"/>
  <c r="M34" i="11"/>
  <c r="N34" i="11"/>
  <c r="O34" i="11"/>
  <c r="P34" i="11"/>
  <c r="Q34" i="11"/>
  <c r="R34" i="11"/>
  <c r="S34" i="11"/>
  <c r="U34" i="11"/>
  <c r="V34" i="11"/>
  <c r="W34" i="11"/>
  <c r="X34" i="11"/>
  <c r="Y34" i="11"/>
  <c r="Z34" i="11"/>
  <c r="AA34" i="11"/>
  <c r="E35" i="11"/>
  <c r="F35" i="11"/>
  <c r="G35" i="11"/>
  <c r="H35" i="11"/>
  <c r="I35" i="11"/>
  <c r="J35" i="11"/>
  <c r="K35" i="11"/>
  <c r="T35" i="11"/>
  <c r="AB35" i="11"/>
  <c r="E36" i="11"/>
  <c r="F36" i="11"/>
  <c r="G36" i="11"/>
  <c r="H36" i="11"/>
  <c r="I36" i="11"/>
  <c r="J36" i="11"/>
  <c r="K36" i="11"/>
  <c r="T36" i="11"/>
  <c r="AB36" i="11"/>
  <c r="E37" i="11"/>
  <c r="F37" i="11"/>
  <c r="G37" i="11"/>
  <c r="H37" i="11"/>
  <c r="I37" i="11"/>
  <c r="J37" i="11"/>
  <c r="K37" i="11"/>
  <c r="T37" i="11"/>
  <c r="AB37" i="11"/>
  <c r="E38" i="11"/>
  <c r="F38" i="11"/>
  <c r="G38" i="11"/>
  <c r="H38" i="11"/>
  <c r="I38" i="11"/>
  <c r="J38" i="11"/>
  <c r="K38" i="11"/>
  <c r="AB38" i="11"/>
  <c r="E39" i="11"/>
  <c r="F39" i="11"/>
  <c r="G39" i="11"/>
  <c r="H39" i="11"/>
  <c r="I39" i="11"/>
  <c r="J39" i="11"/>
  <c r="K39" i="11"/>
  <c r="AB39" i="11"/>
  <c r="M40" i="11"/>
  <c r="N40" i="11"/>
  <c r="P40" i="11"/>
  <c r="R40" i="11"/>
  <c r="S40" i="11"/>
  <c r="U40" i="11"/>
  <c r="V40" i="11"/>
  <c r="W40" i="11"/>
  <c r="X40" i="11"/>
  <c r="Y40" i="11"/>
  <c r="Z40" i="11"/>
  <c r="AA40" i="11"/>
  <c r="E41" i="11"/>
  <c r="E42" i="11" s="1"/>
  <c r="F41" i="11"/>
  <c r="G41" i="11"/>
  <c r="G42" i="11" s="1"/>
  <c r="H41" i="11"/>
  <c r="H42" i="11" s="1"/>
  <c r="I41" i="11"/>
  <c r="I42" i="11" s="1"/>
  <c r="J41" i="11"/>
  <c r="J42" i="11" s="1"/>
  <c r="K41" i="11"/>
  <c r="K42" i="11" s="1"/>
  <c r="T41" i="11"/>
  <c r="T42" i="11" s="1"/>
  <c r="AB41" i="11"/>
  <c r="AB42" i="11" s="1"/>
  <c r="M42" i="11"/>
  <c r="N42" i="11"/>
  <c r="O42" i="11"/>
  <c r="P42" i="11"/>
  <c r="Q42" i="11"/>
  <c r="R42" i="11"/>
  <c r="S42" i="11"/>
  <c r="U42" i="11"/>
  <c r="V42" i="11"/>
  <c r="W42" i="11"/>
  <c r="X42" i="11"/>
  <c r="Y42" i="11"/>
  <c r="Z42" i="11"/>
  <c r="AA42" i="11"/>
  <c r="E43" i="11"/>
  <c r="F43" i="11"/>
  <c r="G43" i="11"/>
  <c r="H43" i="11"/>
  <c r="I43" i="11"/>
  <c r="J43" i="11"/>
  <c r="K43" i="11"/>
  <c r="T43" i="11"/>
  <c r="AB43" i="11"/>
  <c r="E44" i="11"/>
  <c r="E45" i="11" s="1"/>
  <c r="F44" i="11"/>
  <c r="G44" i="11"/>
  <c r="H44" i="11"/>
  <c r="I44" i="11"/>
  <c r="J44" i="11"/>
  <c r="K44" i="11"/>
  <c r="T44" i="11"/>
  <c r="AB44" i="11"/>
  <c r="M45" i="11"/>
  <c r="N45" i="11"/>
  <c r="O45" i="11"/>
  <c r="P45" i="11"/>
  <c r="Q45" i="11"/>
  <c r="R45" i="11"/>
  <c r="S45" i="11"/>
  <c r="U45" i="11"/>
  <c r="V45" i="11"/>
  <c r="W45" i="11"/>
  <c r="X45" i="11"/>
  <c r="Y45" i="11"/>
  <c r="Z45" i="11"/>
  <c r="AA45" i="11"/>
  <c r="E46" i="11"/>
  <c r="F46" i="11"/>
  <c r="G46" i="11"/>
  <c r="H46" i="11"/>
  <c r="I46" i="11"/>
  <c r="J46" i="11"/>
  <c r="K46" i="11"/>
  <c r="T46" i="11"/>
  <c r="AB46" i="11"/>
  <c r="E47" i="11"/>
  <c r="F47" i="11"/>
  <c r="G47" i="11"/>
  <c r="H47" i="11"/>
  <c r="I47" i="11"/>
  <c r="J47" i="11"/>
  <c r="K47" i="11"/>
  <c r="T47" i="11"/>
  <c r="AB47" i="11"/>
  <c r="E48" i="11"/>
  <c r="F48" i="11"/>
  <c r="G48" i="11"/>
  <c r="H48" i="11"/>
  <c r="I48" i="11"/>
  <c r="J48" i="11"/>
  <c r="K48" i="11"/>
  <c r="T48" i="11"/>
  <c r="AB48" i="11"/>
  <c r="E49" i="11"/>
  <c r="F49" i="11"/>
  <c r="G49" i="11"/>
  <c r="H49" i="11"/>
  <c r="I49" i="11"/>
  <c r="J49" i="11"/>
  <c r="K49" i="11"/>
  <c r="T49" i="11"/>
  <c r="AB49" i="11"/>
  <c r="E50" i="11"/>
  <c r="F50" i="11"/>
  <c r="G50" i="11"/>
  <c r="H50" i="11"/>
  <c r="I50" i="11"/>
  <c r="J50" i="11"/>
  <c r="K50" i="11"/>
  <c r="T50" i="11"/>
  <c r="AB50" i="11"/>
  <c r="E51" i="11"/>
  <c r="F51" i="11"/>
  <c r="G51" i="11"/>
  <c r="H51" i="11"/>
  <c r="I51" i="11"/>
  <c r="J51" i="11"/>
  <c r="K51" i="11"/>
  <c r="T51" i="11"/>
  <c r="AB51" i="11"/>
  <c r="M52" i="11"/>
  <c r="N52" i="11"/>
  <c r="O52" i="11"/>
  <c r="P52" i="11"/>
  <c r="Q52" i="11"/>
  <c r="R52" i="11"/>
  <c r="S52" i="11"/>
  <c r="U52" i="11"/>
  <c r="V52" i="11"/>
  <c r="W52" i="11"/>
  <c r="X52" i="11"/>
  <c r="Y52" i="11"/>
  <c r="Z52" i="11"/>
  <c r="AA52" i="11"/>
  <c r="M53" i="11"/>
  <c r="N53" i="11"/>
  <c r="O53" i="11"/>
  <c r="P53" i="11"/>
  <c r="Q53" i="11"/>
  <c r="R53" i="11"/>
  <c r="S53" i="11"/>
  <c r="U53" i="11"/>
  <c r="V53" i="11"/>
  <c r="W53" i="11"/>
  <c r="X53" i="11"/>
  <c r="Y53" i="11"/>
  <c r="Z53" i="11"/>
  <c r="AA53" i="11"/>
  <c r="M54" i="11"/>
  <c r="N54" i="11"/>
  <c r="O54" i="11"/>
  <c r="P54" i="11"/>
  <c r="Q54" i="11"/>
  <c r="R54" i="11"/>
  <c r="S54" i="11"/>
  <c r="U54" i="11"/>
  <c r="V54" i="11"/>
  <c r="W54" i="11"/>
  <c r="X54" i="11"/>
  <c r="Y54" i="11"/>
  <c r="Z54" i="11"/>
  <c r="AA54" i="11"/>
  <c r="H8" i="1"/>
  <c r="I8" i="1"/>
  <c r="J8" i="1"/>
  <c r="K8" i="1"/>
  <c r="L8" i="1"/>
  <c r="M8" i="1"/>
  <c r="H9" i="1"/>
  <c r="I9" i="1"/>
  <c r="J9" i="1"/>
  <c r="K9" i="1"/>
  <c r="L9" i="1"/>
  <c r="M9" i="1"/>
  <c r="H10" i="1"/>
  <c r="I10" i="1"/>
  <c r="J10" i="1"/>
  <c r="K10" i="1"/>
  <c r="L10" i="1"/>
  <c r="M10" i="1"/>
  <c r="O11" i="1"/>
  <c r="P11" i="1"/>
  <c r="Q11" i="1"/>
  <c r="R11" i="1"/>
  <c r="S11" i="1"/>
  <c r="T11" i="1"/>
  <c r="V11" i="1"/>
  <c r="W11" i="1"/>
  <c r="X11" i="1"/>
  <c r="Y11" i="1"/>
  <c r="Z11" i="1"/>
  <c r="AA11" i="1"/>
  <c r="H12" i="1"/>
  <c r="I12" i="1"/>
  <c r="J12" i="1"/>
  <c r="K12" i="1"/>
  <c r="L12" i="1"/>
  <c r="M12" i="1"/>
  <c r="H13" i="1"/>
  <c r="I13" i="1"/>
  <c r="J13" i="1"/>
  <c r="K13" i="1"/>
  <c r="L13" i="1"/>
  <c r="M13" i="1"/>
  <c r="H14" i="1"/>
  <c r="I14" i="1"/>
  <c r="J14" i="1"/>
  <c r="K14" i="1"/>
  <c r="L14" i="1"/>
  <c r="M14" i="1"/>
  <c r="O15" i="1"/>
  <c r="P15" i="1"/>
  <c r="Q15" i="1"/>
  <c r="R15" i="1"/>
  <c r="S15" i="1"/>
  <c r="T15" i="1"/>
  <c r="V15" i="1"/>
  <c r="W15" i="1"/>
  <c r="X15" i="1"/>
  <c r="Y15" i="1"/>
  <c r="Z15" i="1"/>
  <c r="AA15" i="1"/>
  <c r="H16" i="1"/>
  <c r="I16" i="1"/>
  <c r="J16" i="1"/>
  <c r="K16" i="1"/>
  <c r="L16" i="1"/>
  <c r="M16" i="1"/>
  <c r="H17" i="1"/>
  <c r="I17" i="1"/>
  <c r="J17" i="1"/>
  <c r="K17" i="1"/>
  <c r="L17" i="1"/>
  <c r="M17" i="1"/>
  <c r="E17" i="1"/>
  <c r="O18" i="1"/>
  <c r="P18" i="1"/>
  <c r="Q18" i="1"/>
  <c r="R18" i="1"/>
  <c r="S18" i="1"/>
  <c r="T18" i="1"/>
  <c r="V18" i="1"/>
  <c r="W18" i="1"/>
  <c r="X18" i="1"/>
  <c r="Y18" i="1"/>
  <c r="Z18" i="1"/>
  <c r="AA18" i="1"/>
  <c r="H19" i="1"/>
  <c r="I19" i="1"/>
  <c r="J19" i="1"/>
  <c r="K19" i="1"/>
  <c r="L19" i="1"/>
  <c r="M19" i="1"/>
  <c r="H20" i="1"/>
  <c r="I20" i="1"/>
  <c r="J20" i="1"/>
  <c r="K20" i="1"/>
  <c r="L20" i="1"/>
  <c r="M20" i="1"/>
  <c r="H21" i="1"/>
  <c r="I21" i="1"/>
  <c r="J21" i="1"/>
  <c r="K21" i="1"/>
  <c r="L21" i="1"/>
  <c r="M21" i="1"/>
  <c r="O22" i="1"/>
  <c r="P22" i="1"/>
  <c r="Q22" i="1"/>
  <c r="R22" i="1"/>
  <c r="S22" i="1"/>
  <c r="T22" i="1"/>
  <c r="V22" i="1"/>
  <c r="W22" i="1"/>
  <c r="X22" i="1"/>
  <c r="Y22" i="1"/>
  <c r="Z22" i="1"/>
  <c r="AA22" i="1"/>
  <c r="H23" i="1"/>
  <c r="I23" i="1"/>
  <c r="J23" i="1"/>
  <c r="K23" i="1"/>
  <c r="L23" i="1"/>
  <c r="M23" i="1"/>
  <c r="H24" i="1"/>
  <c r="I24" i="1"/>
  <c r="J24" i="1"/>
  <c r="K24" i="1"/>
  <c r="L24" i="1"/>
  <c r="M24" i="1"/>
  <c r="E24" i="1"/>
  <c r="AD24" i="1" s="1"/>
  <c r="H25" i="1"/>
  <c r="I25" i="1"/>
  <c r="J25" i="1"/>
  <c r="K25" i="1"/>
  <c r="L25" i="1"/>
  <c r="M25" i="1"/>
  <c r="H26" i="1"/>
  <c r="I26" i="1"/>
  <c r="J26" i="1"/>
  <c r="K26" i="1"/>
  <c r="L26" i="1"/>
  <c r="M26" i="1"/>
  <c r="F26" i="1"/>
  <c r="O27" i="1"/>
  <c r="P27" i="1"/>
  <c r="Q27" i="1"/>
  <c r="R27" i="1"/>
  <c r="S27" i="1"/>
  <c r="T27" i="1"/>
  <c r="V27" i="1"/>
  <c r="W27" i="1"/>
  <c r="X27" i="1"/>
  <c r="Y27" i="1"/>
  <c r="Z27" i="1"/>
  <c r="AA27" i="1"/>
  <c r="H28" i="1"/>
  <c r="I28" i="1"/>
  <c r="J28" i="1"/>
  <c r="K28" i="1"/>
  <c r="L28" i="1"/>
  <c r="M28" i="1"/>
  <c r="H29" i="1"/>
  <c r="I29" i="1"/>
  <c r="J29" i="1"/>
  <c r="K29" i="1"/>
  <c r="L29" i="1"/>
  <c r="M29" i="1"/>
  <c r="H30" i="1"/>
  <c r="I30" i="1"/>
  <c r="J30" i="1"/>
  <c r="K30" i="1"/>
  <c r="L30" i="1"/>
  <c r="M30" i="1"/>
  <c r="H31" i="1"/>
  <c r="I31" i="1"/>
  <c r="J31" i="1"/>
  <c r="K31" i="1"/>
  <c r="L31" i="1"/>
  <c r="M31" i="1"/>
  <c r="H32" i="1"/>
  <c r="I32" i="1"/>
  <c r="J32" i="1"/>
  <c r="K32" i="1"/>
  <c r="L32" i="1"/>
  <c r="M32" i="1"/>
  <c r="H33" i="1"/>
  <c r="I33" i="1"/>
  <c r="J33" i="1"/>
  <c r="K33" i="1"/>
  <c r="L33" i="1"/>
  <c r="M33" i="1"/>
  <c r="O34" i="1"/>
  <c r="P34" i="1"/>
  <c r="Q34" i="1"/>
  <c r="R34" i="1"/>
  <c r="S34" i="1"/>
  <c r="T34" i="1"/>
  <c r="V34" i="1"/>
  <c r="W34" i="1"/>
  <c r="X34" i="1"/>
  <c r="Y34" i="1"/>
  <c r="Z34" i="1"/>
  <c r="AA34" i="1"/>
  <c r="H35" i="1"/>
  <c r="I35" i="1"/>
  <c r="J35" i="1"/>
  <c r="K35" i="1"/>
  <c r="L35" i="1"/>
  <c r="M35" i="1"/>
  <c r="H36" i="1"/>
  <c r="I36" i="1"/>
  <c r="J36" i="1"/>
  <c r="K36" i="1"/>
  <c r="L36" i="1"/>
  <c r="M36" i="1"/>
  <c r="H37" i="1"/>
  <c r="I37" i="1"/>
  <c r="J37" i="1"/>
  <c r="K37" i="1"/>
  <c r="L37" i="1"/>
  <c r="M37" i="1"/>
  <c r="H38" i="1"/>
  <c r="I38" i="1"/>
  <c r="J38" i="1"/>
  <c r="K38" i="1"/>
  <c r="L38" i="1"/>
  <c r="M38" i="1"/>
  <c r="F38" i="1"/>
  <c r="AE38" i="1" s="1"/>
  <c r="H39" i="1"/>
  <c r="I39" i="1"/>
  <c r="J39" i="1"/>
  <c r="K39" i="1"/>
  <c r="L39" i="1"/>
  <c r="M39" i="1"/>
  <c r="O40" i="1"/>
  <c r="P40" i="1"/>
  <c r="Q40" i="1"/>
  <c r="R40" i="1"/>
  <c r="S40" i="1"/>
  <c r="T40" i="1"/>
  <c r="V40" i="1"/>
  <c r="W40" i="1"/>
  <c r="X40" i="1"/>
  <c r="Y40" i="1"/>
  <c r="Z40" i="1"/>
  <c r="AA40" i="1"/>
  <c r="H41" i="1"/>
  <c r="H42" i="1" s="1"/>
  <c r="I41" i="1"/>
  <c r="I42" i="1" s="1"/>
  <c r="J41" i="1"/>
  <c r="J42" i="1" s="1"/>
  <c r="K41" i="1"/>
  <c r="K42" i="1" s="1"/>
  <c r="L41" i="1"/>
  <c r="L42" i="1" s="1"/>
  <c r="M41" i="1"/>
  <c r="M42" i="1" s="1"/>
  <c r="E41" i="1"/>
  <c r="E42" i="1" s="1"/>
  <c r="O42" i="1"/>
  <c r="P42" i="1"/>
  <c r="Q42" i="1"/>
  <c r="R42" i="1"/>
  <c r="S42" i="1"/>
  <c r="T42" i="1"/>
  <c r="V42" i="1"/>
  <c r="W42" i="1"/>
  <c r="X42" i="1"/>
  <c r="Y42" i="1"/>
  <c r="Z42" i="1"/>
  <c r="AA42" i="1"/>
  <c r="H43" i="1"/>
  <c r="I43" i="1"/>
  <c r="J43" i="1"/>
  <c r="K43" i="1"/>
  <c r="L43" i="1"/>
  <c r="M43" i="1"/>
  <c r="I44" i="1"/>
  <c r="J44" i="1"/>
  <c r="K44" i="1"/>
  <c r="L44" i="1"/>
  <c r="M44" i="1"/>
  <c r="O45" i="1"/>
  <c r="P45" i="1"/>
  <c r="Q45" i="1"/>
  <c r="R45" i="1"/>
  <c r="S45" i="1"/>
  <c r="T45" i="1"/>
  <c r="V45" i="1"/>
  <c r="W45" i="1"/>
  <c r="X45" i="1"/>
  <c r="Y45" i="1"/>
  <c r="Z45" i="1"/>
  <c r="AA45" i="1"/>
  <c r="H46" i="1"/>
  <c r="I46" i="1"/>
  <c r="J46" i="1"/>
  <c r="K46" i="1"/>
  <c r="L46" i="1"/>
  <c r="M46" i="1"/>
  <c r="H47" i="1"/>
  <c r="I47" i="1"/>
  <c r="J47" i="1"/>
  <c r="K47" i="1"/>
  <c r="L47" i="1"/>
  <c r="M47" i="1"/>
  <c r="E47" i="1"/>
  <c r="AD47" i="1" s="1"/>
  <c r="H48" i="1"/>
  <c r="I48" i="1"/>
  <c r="J48" i="1"/>
  <c r="K48" i="1"/>
  <c r="L48" i="1"/>
  <c r="M48" i="1"/>
  <c r="H49" i="1"/>
  <c r="I49" i="1"/>
  <c r="J49" i="1"/>
  <c r="K49" i="1"/>
  <c r="L49" i="1"/>
  <c r="M49" i="1"/>
  <c r="E49" i="1"/>
  <c r="AD49" i="1" s="1"/>
  <c r="F49" i="1"/>
  <c r="AE49" i="1" s="1"/>
  <c r="H50" i="1"/>
  <c r="I50" i="1"/>
  <c r="J50" i="1"/>
  <c r="K50" i="1"/>
  <c r="L50" i="1"/>
  <c r="M50" i="1"/>
  <c r="H51" i="1"/>
  <c r="I51" i="1"/>
  <c r="J51" i="1"/>
  <c r="K51" i="1"/>
  <c r="L51" i="1"/>
  <c r="M51" i="1"/>
  <c r="O52" i="1"/>
  <c r="P52" i="1"/>
  <c r="Q52" i="1"/>
  <c r="R52" i="1"/>
  <c r="S52" i="1"/>
  <c r="T52" i="1"/>
  <c r="V52" i="1"/>
  <c r="W52" i="1"/>
  <c r="X52" i="1"/>
  <c r="Y52" i="1"/>
  <c r="Z52" i="1"/>
  <c r="AA52" i="1"/>
  <c r="O53" i="1"/>
  <c r="P53" i="1"/>
  <c r="Q53" i="1"/>
  <c r="R53" i="1"/>
  <c r="S53" i="1"/>
  <c r="T53" i="1"/>
  <c r="V53" i="1"/>
  <c r="W53" i="1"/>
  <c r="X53" i="1"/>
  <c r="Y53" i="1"/>
  <c r="Z53" i="1"/>
  <c r="AA53" i="1"/>
  <c r="O54" i="1"/>
  <c r="P54" i="1"/>
  <c r="Q54" i="1"/>
  <c r="R54" i="1"/>
  <c r="S54" i="1"/>
  <c r="T54" i="1"/>
  <c r="V54" i="1"/>
  <c r="W54" i="1"/>
  <c r="X54" i="1"/>
  <c r="Y54" i="1"/>
  <c r="Z54" i="1"/>
  <c r="AA54" i="1"/>
  <c r="F14" i="1"/>
  <c r="E35" i="1"/>
  <c r="AD35" i="1" s="1"/>
  <c r="I46" i="13" l="1"/>
  <c r="G19" i="12"/>
  <c r="L46" i="13"/>
  <c r="E16" i="13"/>
  <c r="I28" i="12"/>
  <c r="L35" i="11"/>
  <c r="F18" i="11"/>
  <c r="K15" i="11"/>
  <c r="F50" i="1"/>
  <c r="AE50" i="1" s="1"/>
  <c r="K15" i="1"/>
  <c r="K45" i="1"/>
  <c r="F39" i="1"/>
  <c r="AE39" i="1" s="1"/>
  <c r="F30" i="1"/>
  <c r="AE30" i="1" s="1"/>
  <c r="E26" i="1"/>
  <c r="AD26" i="1" s="1"/>
  <c r="F20" i="1"/>
  <c r="AE20" i="1" s="1"/>
  <c r="M18" i="1"/>
  <c r="L18" i="1"/>
  <c r="F9" i="1"/>
  <c r="AE9" i="1" s="1"/>
  <c r="L11" i="1"/>
  <c r="F24" i="1"/>
  <c r="AE24" i="1" s="1"/>
  <c r="E30" i="1"/>
  <c r="M27" i="1"/>
  <c r="J11" i="1"/>
  <c r="AB16" i="13"/>
  <c r="H16" i="13"/>
  <c r="E12" i="13"/>
  <c r="E31" i="1"/>
  <c r="AD31" i="1" s="1"/>
  <c r="F35" i="1"/>
  <c r="G22" i="11"/>
  <c r="L14" i="11"/>
  <c r="H11" i="11"/>
  <c r="I11" i="11"/>
  <c r="M46" i="12"/>
  <c r="M16" i="13"/>
  <c r="F33" i="1"/>
  <c r="AE33" i="1" s="1"/>
  <c r="H18" i="1"/>
  <c r="E9" i="1"/>
  <c r="AD9" i="1" s="1"/>
  <c r="E46" i="13"/>
  <c r="U42" i="1"/>
  <c r="K22" i="11"/>
  <c r="I46" i="12"/>
  <c r="I19" i="13"/>
  <c r="AN16" i="13"/>
  <c r="E51" i="1"/>
  <c r="AD51" i="1" s="1"/>
  <c r="E50" i="1"/>
  <c r="G50" i="1" s="1"/>
  <c r="M22" i="1"/>
  <c r="M28" i="12"/>
  <c r="N19" i="12"/>
  <c r="F16" i="12"/>
  <c r="F12" i="12"/>
  <c r="K46" i="13"/>
  <c r="AB46" i="13"/>
  <c r="E39" i="1"/>
  <c r="F25" i="1"/>
  <c r="K18" i="1"/>
  <c r="U56" i="12"/>
  <c r="T56" i="12"/>
  <c r="E25" i="1"/>
  <c r="AD25" i="1" s="1"/>
  <c r="I41" i="13"/>
  <c r="J28" i="13"/>
  <c r="AN28" i="13"/>
  <c r="M28" i="13"/>
  <c r="E23" i="13"/>
  <c r="P15" i="13"/>
  <c r="P13" i="13"/>
  <c r="AP13" i="13" s="1"/>
  <c r="O53" i="13"/>
  <c r="K53" i="13"/>
  <c r="H46" i="13"/>
  <c r="K19" i="13"/>
  <c r="G19" i="13"/>
  <c r="L53" i="12"/>
  <c r="F46" i="12"/>
  <c r="N23" i="12"/>
  <c r="M41" i="12"/>
  <c r="P34" i="12"/>
  <c r="P33" i="12"/>
  <c r="AP33" i="12" s="1"/>
  <c r="O28" i="12"/>
  <c r="E23" i="12"/>
  <c r="O12" i="12"/>
  <c r="M58" i="11"/>
  <c r="E48" i="1"/>
  <c r="AD48" i="1" s="1"/>
  <c r="F31" i="1"/>
  <c r="N30" i="1"/>
  <c r="E43" i="1"/>
  <c r="F36" i="1"/>
  <c r="G36" i="1" s="1"/>
  <c r="I15" i="1"/>
  <c r="I52" i="1"/>
  <c r="E37" i="1"/>
  <c r="AD37" i="1" s="1"/>
  <c r="N19" i="1"/>
  <c r="F16" i="1"/>
  <c r="AE16" i="1" s="1"/>
  <c r="E12" i="1"/>
  <c r="AD12" i="1" s="1"/>
  <c r="E44" i="1"/>
  <c r="E38" i="1"/>
  <c r="F32" i="1"/>
  <c r="I22" i="1"/>
  <c r="F17" i="1"/>
  <c r="G17" i="1" s="1"/>
  <c r="H11" i="1"/>
  <c r="I45" i="11"/>
  <c r="L46" i="12"/>
  <c r="AN46" i="12"/>
  <c r="P25" i="12"/>
  <c r="AP25" i="12" s="1"/>
  <c r="P52" i="13"/>
  <c r="P49" i="13"/>
  <c r="L41" i="13"/>
  <c r="M23" i="13"/>
  <c r="F12" i="13"/>
  <c r="F44" i="1"/>
  <c r="AE44" i="1" s="1"/>
  <c r="P40" i="12"/>
  <c r="AP40" i="12" s="1"/>
  <c r="F28" i="1"/>
  <c r="AE28" i="1" s="1"/>
  <c r="E33" i="1"/>
  <c r="N32" i="1"/>
  <c r="N29" i="1"/>
  <c r="E19" i="1"/>
  <c r="J22" i="1"/>
  <c r="N17" i="1"/>
  <c r="H35" i="12"/>
  <c r="AN23" i="12"/>
  <c r="P34" i="13"/>
  <c r="N23" i="13"/>
  <c r="P10" i="13"/>
  <c r="P27" i="12"/>
  <c r="E13" i="1"/>
  <c r="AE14" i="1"/>
  <c r="U11" i="1"/>
  <c r="AB18" i="1"/>
  <c r="G49" i="1"/>
  <c r="AE35" i="1"/>
  <c r="F48" i="1"/>
  <c r="AE48" i="1" s="1"/>
  <c r="N47" i="1"/>
  <c r="N43" i="1"/>
  <c r="N35" i="1"/>
  <c r="E29" i="1"/>
  <c r="AD29" i="1" s="1"/>
  <c r="I18" i="1"/>
  <c r="O46" i="12"/>
  <c r="P36" i="12"/>
  <c r="AP36" i="12" s="1"/>
  <c r="AN28" i="12"/>
  <c r="L23" i="12"/>
  <c r="J19" i="12"/>
  <c r="N16" i="12"/>
  <c r="J16" i="12"/>
  <c r="K16" i="12"/>
  <c r="AN46" i="13"/>
  <c r="AN23" i="13"/>
  <c r="F41" i="1"/>
  <c r="L41" i="12"/>
  <c r="K40" i="1"/>
  <c r="N51" i="1"/>
  <c r="F51" i="1"/>
  <c r="AE51" i="1" s="1"/>
  <c r="P51" i="13"/>
  <c r="P50" i="13"/>
  <c r="N53" i="13"/>
  <c r="J53" i="13"/>
  <c r="F53" i="13"/>
  <c r="G53" i="13"/>
  <c r="L52" i="1"/>
  <c r="H52" i="1"/>
  <c r="M53" i="13"/>
  <c r="I53" i="13"/>
  <c r="E53" i="13"/>
  <c r="AN53" i="13"/>
  <c r="H53" i="12"/>
  <c r="N53" i="12"/>
  <c r="L48" i="11"/>
  <c r="P48" i="13"/>
  <c r="AB53" i="13"/>
  <c r="L53" i="13"/>
  <c r="H53" i="13"/>
  <c r="I52" i="11"/>
  <c r="H52" i="11"/>
  <c r="F47" i="1"/>
  <c r="K52" i="1"/>
  <c r="M52" i="1"/>
  <c r="N16" i="13"/>
  <c r="J16" i="13"/>
  <c r="F16" i="13"/>
  <c r="L16" i="13"/>
  <c r="P15" i="12"/>
  <c r="AP15" i="12" s="1"/>
  <c r="AN16" i="12"/>
  <c r="AB15" i="11"/>
  <c r="F15" i="11"/>
  <c r="AD14" i="1"/>
  <c r="G14" i="1"/>
  <c r="L15" i="1"/>
  <c r="J15" i="1"/>
  <c r="U15" i="1"/>
  <c r="N14" i="1"/>
  <c r="M15" i="1"/>
  <c r="L28" i="13"/>
  <c r="P24" i="13"/>
  <c r="H28" i="13"/>
  <c r="P24" i="12"/>
  <c r="AP24" i="12" s="1"/>
  <c r="K28" i="12"/>
  <c r="J28" i="12"/>
  <c r="G28" i="12"/>
  <c r="AB27" i="1"/>
  <c r="F23" i="1"/>
  <c r="AE23" i="1" s="1"/>
  <c r="N23" i="1"/>
  <c r="E23" i="1"/>
  <c r="U27" i="1"/>
  <c r="P40" i="13"/>
  <c r="O41" i="13"/>
  <c r="I41" i="12"/>
  <c r="E41" i="12"/>
  <c r="N39" i="1"/>
  <c r="M40" i="1"/>
  <c r="I40" i="1"/>
  <c r="M41" i="13"/>
  <c r="AB41" i="13"/>
  <c r="E40" i="11"/>
  <c r="J41" i="12"/>
  <c r="H41" i="12"/>
  <c r="K40" i="11"/>
  <c r="L38" i="11"/>
  <c r="G40" i="11"/>
  <c r="L40" i="1"/>
  <c r="N38" i="1"/>
  <c r="J40" i="1"/>
  <c r="K41" i="13"/>
  <c r="K41" i="12"/>
  <c r="G41" i="12"/>
  <c r="N41" i="12"/>
  <c r="F41" i="12"/>
  <c r="J40" i="11"/>
  <c r="L37" i="11"/>
  <c r="F40" i="11"/>
  <c r="I40" i="11"/>
  <c r="F37" i="1"/>
  <c r="AE37" i="1" s="1"/>
  <c r="N37" i="1"/>
  <c r="H40" i="1"/>
  <c r="L36" i="11"/>
  <c r="H40" i="11"/>
  <c r="AB40" i="1"/>
  <c r="AD36" i="1"/>
  <c r="U40" i="1"/>
  <c r="N36" i="1"/>
  <c r="AB35" i="13"/>
  <c r="L35" i="13"/>
  <c r="L35" i="12"/>
  <c r="N33" i="1"/>
  <c r="H35" i="13"/>
  <c r="F35" i="12"/>
  <c r="L32" i="11"/>
  <c r="E32" i="1"/>
  <c r="J35" i="13"/>
  <c r="P32" i="12"/>
  <c r="AP32" i="12" s="1"/>
  <c r="O35" i="12"/>
  <c r="N31" i="1"/>
  <c r="K34" i="1"/>
  <c r="P31" i="13"/>
  <c r="O35" i="13"/>
  <c r="M35" i="12"/>
  <c r="J35" i="12"/>
  <c r="G35" i="12"/>
  <c r="K34" i="11"/>
  <c r="T34" i="11"/>
  <c r="M34" i="1"/>
  <c r="L34" i="1"/>
  <c r="AN35" i="13"/>
  <c r="M35" i="13"/>
  <c r="P30" i="13"/>
  <c r="AB34" i="11"/>
  <c r="AB34" i="1"/>
  <c r="F29" i="1"/>
  <c r="AE29" i="1" s="1"/>
  <c r="J34" i="1"/>
  <c r="I34" i="1"/>
  <c r="H34" i="1"/>
  <c r="P29" i="12"/>
  <c r="AP29" i="12" s="1"/>
  <c r="E35" i="12"/>
  <c r="J34" i="11"/>
  <c r="AD28" i="1"/>
  <c r="U34" i="1"/>
  <c r="N28" i="1"/>
  <c r="P27" i="13"/>
  <c r="F28" i="13"/>
  <c r="E28" i="13"/>
  <c r="AP27" i="12"/>
  <c r="E28" i="12"/>
  <c r="AB28" i="12"/>
  <c r="N28" i="12"/>
  <c r="H28" i="12"/>
  <c r="T27" i="11"/>
  <c r="AE26" i="1"/>
  <c r="K27" i="1"/>
  <c r="P26" i="13"/>
  <c r="O28" i="13"/>
  <c r="K28" i="13"/>
  <c r="AB28" i="13"/>
  <c r="U56" i="13"/>
  <c r="P26" i="12"/>
  <c r="AP26" i="12" s="1"/>
  <c r="L28" i="12"/>
  <c r="R59" i="12"/>
  <c r="I55" i="12"/>
  <c r="N25" i="1"/>
  <c r="L27" i="1"/>
  <c r="H27" i="1"/>
  <c r="J27" i="1"/>
  <c r="AD59" i="13"/>
  <c r="J55" i="13"/>
  <c r="G55" i="13"/>
  <c r="AB55" i="13"/>
  <c r="F28" i="12"/>
  <c r="J27" i="11"/>
  <c r="I27" i="11"/>
  <c r="H54" i="1"/>
  <c r="N24" i="1"/>
  <c r="S55" i="1"/>
  <c r="G24" i="1"/>
  <c r="AL59" i="13"/>
  <c r="AH59" i="13"/>
  <c r="J23" i="13"/>
  <c r="N55" i="13"/>
  <c r="L23" i="13"/>
  <c r="I23" i="13"/>
  <c r="H23" i="13"/>
  <c r="AB23" i="13"/>
  <c r="P22" i="12"/>
  <c r="AP22" i="12" s="1"/>
  <c r="M23" i="12"/>
  <c r="H23" i="12"/>
  <c r="L21" i="11"/>
  <c r="H22" i="11"/>
  <c r="AB22" i="1"/>
  <c r="F21" i="1"/>
  <c r="G21" i="1" s="1"/>
  <c r="K22" i="1"/>
  <c r="N21" i="1"/>
  <c r="U54" i="1"/>
  <c r="AD21" i="1"/>
  <c r="U22" i="1"/>
  <c r="H55" i="13"/>
  <c r="K23" i="13"/>
  <c r="G23" i="13"/>
  <c r="K55" i="13"/>
  <c r="P21" i="12"/>
  <c r="AP21" i="12" s="1"/>
  <c r="F23" i="12"/>
  <c r="AG56" i="12"/>
  <c r="O23" i="12"/>
  <c r="G23" i="12"/>
  <c r="L55" i="12"/>
  <c r="F22" i="11"/>
  <c r="S58" i="11"/>
  <c r="O58" i="11"/>
  <c r="N20" i="1"/>
  <c r="L22" i="1"/>
  <c r="H22" i="1"/>
  <c r="AB54" i="1"/>
  <c r="L54" i="1"/>
  <c r="AK59" i="13"/>
  <c r="AG59" i="13"/>
  <c r="AC59" i="13"/>
  <c r="AE56" i="13"/>
  <c r="P11" i="13"/>
  <c r="AN55" i="13"/>
  <c r="E55" i="13"/>
  <c r="O12" i="13"/>
  <c r="M55" i="13"/>
  <c r="I12" i="13"/>
  <c r="AL59" i="12"/>
  <c r="AH59" i="12"/>
  <c r="AD59" i="12"/>
  <c r="AK59" i="12"/>
  <c r="AG59" i="12"/>
  <c r="AC59" i="12"/>
  <c r="L12" i="12"/>
  <c r="Y59" i="12"/>
  <c r="U59" i="12"/>
  <c r="Q59" i="12"/>
  <c r="K55" i="12"/>
  <c r="M55" i="12"/>
  <c r="Y58" i="11"/>
  <c r="U58" i="11"/>
  <c r="K11" i="11"/>
  <c r="K11" i="1"/>
  <c r="E10" i="1"/>
  <c r="M11" i="1"/>
  <c r="I54" i="1"/>
  <c r="N10" i="1"/>
  <c r="AF59" i="13"/>
  <c r="AM59" i="13"/>
  <c r="AI59" i="13"/>
  <c r="AE59" i="13"/>
  <c r="X59" i="13"/>
  <c r="T59" i="13"/>
  <c r="AA59" i="13"/>
  <c r="W59" i="13"/>
  <c r="S59" i="13"/>
  <c r="K12" i="13"/>
  <c r="Z59" i="13"/>
  <c r="U59" i="13"/>
  <c r="Q59" i="13"/>
  <c r="M12" i="13"/>
  <c r="P10" i="12"/>
  <c r="AP10" i="12" s="1"/>
  <c r="AJ59" i="12"/>
  <c r="AF59" i="12"/>
  <c r="N12" i="12"/>
  <c r="J12" i="12"/>
  <c r="AM59" i="12"/>
  <c r="AI59" i="12"/>
  <c r="AE59" i="12"/>
  <c r="AK56" i="12"/>
  <c r="X59" i="12"/>
  <c r="T59" i="12"/>
  <c r="K12" i="12"/>
  <c r="AA59" i="12"/>
  <c r="W59" i="12"/>
  <c r="S59" i="12"/>
  <c r="Y56" i="12"/>
  <c r="O55" i="12"/>
  <c r="G55" i="12"/>
  <c r="Z59" i="12"/>
  <c r="Z58" i="11"/>
  <c r="X58" i="11"/>
  <c r="L9" i="11"/>
  <c r="G11" i="11"/>
  <c r="AA58" i="11"/>
  <c r="W58" i="11"/>
  <c r="Q58" i="11"/>
  <c r="P58" i="11"/>
  <c r="R58" i="11"/>
  <c r="N58" i="11"/>
  <c r="M54" i="1"/>
  <c r="X57" i="1"/>
  <c r="AB11" i="1"/>
  <c r="Y57" i="1"/>
  <c r="AA57" i="1"/>
  <c r="Z57" i="1"/>
  <c r="V57" i="1"/>
  <c r="T57" i="1"/>
  <c r="P57" i="1"/>
  <c r="S57" i="1"/>
  <c r="R57" i="1"/>
  <c r="Q57" i="1"/>
  <c r="N9" i="1"/>
  <c r="I11" i="1"/>
  <c r="N46" i="13"/>
  <c r="J46" i="13"/>
  <c r="P45" i="13"/>
  <c r="O46" i="13"/>
  <c r="G46" i="13"/>
  <c r="Q56" i="13"/>
  <c r="G46" i="12"/>
  <c r="AB46" i="12"/>
  <c r="N46" i="12"/>
  <c r="J46" i="12"/>
  <c r="E19" i="12"/>
  <c r="K45" i="11"/>
  <c r="G45" i="11"/>
  <c r="J45" i="11"/>
  <c r="L44" i="11"/>
  <c r="F43" i="1"/>
  <c r="AE43" i="1" s="1"/>
  <c r="AB45" i="1"/>
  <c r="N44" i="1"/>
  <c r="N45" i="1" s="1"/>
  <c r="M45" i="1"/>
  <c r="L45" i="1"/>
  <c r="H45" i="1"/>
  <c r="R55" i="1"/>
  <c r="U45" i="1"/>
  <c r="AN19" i="13"/>
  <c r="AN54" i="13"/>
  <c r="M19" i="13"/>
  <c r="P18" i="13"/>
  <c r="N19" i="13"/>
  <c r="P18" i="12"/>
  <c r="AP18" i="12" s="1"/>
  <c r="AB19" i="12"/>
  <c r="H19" i="12"/>
  <c r="K19" i="12"/>
  <c r="F19" i="12"/>
  <c r="AB18" i="11"/>
  <c r="H18" i="11"/>
  <c r="L17" i="11"/>
  <c r="K18" i="11"/>
  <c r="I18" i="11"/>
  <c r="E18" i="11"/>
  <c r="P20" i="13"/>
  <c r="P20" i="12"/>
  <c r="AP20" i="12" s="1"/>
  <c r="AC56" i="12"/>
  <c r="F19" i="1"/>
  <c r="M54" i="13"/>
  <c r="AN12" i="13"/>
  <c r="J12" i="13"/>
  <c r="AB12" i="13"/>
  <c r="H12" i="13"/>
  <c r="P9" i="13"/>
  <c r="G12" i="13"/>
  <c r="AE56" i="12"/>
  <c r="X56" i="12"/>
  <c r="P9" i="12"/>
  <c r="AP9" i="12" s="1"/>
  <c r="G12" i="12"/>
  <c r="L8" i="11"/>
  <c r="N8" i="1"/>
  <c r="E8" i="1"/>
  <c r="E54" i="13"/>
  <c r="P47" i="13"/>
  <c r="F54" i="12"/>
  <c r="M53" i="12"/>
  <c r="AB52" i="11"/>
  <c r="L46" i="11"/>
  <c r="R55" i="11"/>
  <c r="AB52" i="1"/>
  <c r="F46" i="1"/>
  <c r="G46" i="1" s="1"/>
  <c r="W57" i="1"/>
  <c r="Y55" i="1"/>
  <c r="N46" i="1"/>
  <c r="AD46" i="1"/>
  <c r="U53" i="1"/>
  <c r="U52" i="1"/>
  <c r="P42" i="13"/>
  <c r="I54" i="13"/>
  <c r="AJ56" i="12"/>
  <c r="P42" i="12"/>
  <c r="AP42" i="12" s="1"/>
  <c r="O54" i="12"/>
  <c r="L43" i="12"/>
  <c r="AB42" i="1"/>
  <c r="K53" i="1"/>
  <c r="G41" i="1"/>
  <c r="AD41" i="1"/>
  <c r="N41" i="1"/>
  <c r="N42" i="1" s="1"/>
  <c r="O16" i="13"/>
  <c r="K16" i="13"/>
  <c r="P14" i="13"/>
  <c r="I16" i="13"/>
  <c r="T56" i="13"/>
  <c r="I16" i="12"/>
  <c r="E16" i="12"/>
  <c r="V59" i="12"/>
  <c r="L16" i="12"/>
  <c r="I15" i="11"/>
  <c r="E15" i="11"/>
  <c r="AE13" i="1"/>
  <c r="AJ56" i="13"/>
  <c r="AH56" i="13"/>
  <c r="H54" i="13"/>
  <c r="L54" i="13"/>
  <c r="AK56" i="13"/>
  <c r="AC56" i="13"/>
  <c r="Y56" i="13"/>
  <c r="R59" i="13"/>
  <c r="AB54" i="13"/>
  <c r="J54" i="13"/>
  <c r="F54" i="13"/>
  <c r="AI56" i="12"/>
  <c r="H54" i="12"/>
  <c r="AA56" i="12"/>
  <c r="W56" i="12"/>
  <c r="Z55" i="11"/>
  <c r="K53" i="11"/>
  <c r="Q55" i="1"/>
  <c r="I53" i="1"/>
  <c r="H19" i="13"/>
  <c r="AA56" i="13"/>
  <c r="W56" i="13"/>
  <c r="P17" i="13"/>
  <c r="J19" i="13"/>
  <c r="F19" i="13"/>
  <c r="P17" i="12"/>
  <c r="AP17" i="12" s="1"/>
  <c r="L19" i="12"/>
  <c r="M19" i="12"/>
  <c r="L54" i="12"/>
  <c r="AM56" i="12"/>
  <c r="AH56" i="12"/>
  <c r="I19" i="12"/>
  <c r="O19" i="12"/>
  <c r="G54" i="12"/>
  <c r="L16" i="11"/>
  <c r="V55" i="11"/>
  <c r="J53" i="11"/>
  <c r="J18" i="11"/>
  <c r="N16" i="1"/>
  <c r="Z55" i="1"/>
  <c r="O57" i="1"/>
  <c r="J53" i="1"/>
  <c r="U18" i="1"/>
  <c r="M53" i="1"/>
  <c r="O55" i="1"/>
  <c r="E16" i="1"/>
  <c r="J18" i="1"/>
  <c r="L53" i="1"/>
  <c r="K54" i="13"/>
  <c r="O54" i="13"/>
  <c r="I54" i="12"/>
  <c r="R56" i="12"/>
  <c r="E54" i="12"/>
  <c r="AA55" i="11"/>
  <c r="F53" i="11"/>
  <c r="U55" i="11"/>
  <c r="J15" i="11"/>
  <c r="Q55" i="11"/>
  <c r="M55" i="11"/>
  <c r="N12" i="1"/>
  <c r="AB53" i="1"/>
  <c r="V55" i="1"/>
  <c r="F12" i="1"/>
  <c r="AB15" i="1"/>
  <c r="AB54" i="12"/>
  <c r="H16" i="12"/>
  <c r="P13" i="12"/>
  <c r="AP13" i="12" s="1"/>
  <c r="AF56" i="12"/>
  <c r="AN12" i="12"/>
  <c r="S56" i="12"/>
  <c r="AB12" i="12"/>
  <c r="H55" i="12"/>
  <c r="H12" i="12"/>
  <c r="G15" i="11"/>
  <c r="G53" i="11"/>
  <c r="L13" i="11"/>
  <c r="T53" i="11"/>
  <c r="T15" i="11"/>
  <c r="H15" i="11"/>
  <c r="L12" i="11"/>
  <c r="H53" i="11"/>
  <c r="W55" i="11"/>
  <c r="AB11" i="11"/>
  <c r="N55" i="11"/>
  <c r="T11" i="11"/>
  <c r="L10" i="11"/>
  <c r="E54" i="11"/>
  <c r="J11" i="11"/>
  <c r="J54" i="11"/>
  <c r="F11" i="11"/>
  <c r="F54" i="11"/>
  <c r="AN53" i="12"/>
  <c r="AD56" i="12"/>
  <c r="AB53" i="12"/>
  <c r="P52" i="12"/>
  <c r="AP52" i="12" s="1"/>
  <c r="P49" i="12"/>
  <c r="AP49" i="12" s="1"/>
  <c r="E53" i="12"/>
  <c r="J53" i="12"/>
  <c r="J55" i="12"/>
  <c r="P48" i="12"/>
  <c r="AP48" i="12" s="1"/>
  <c r="F53" i="12"/>
  <c r="O53" i="12"/>
  <c r="K53" i="12"/>
  <c r="G53" i="12"/>
  <c r="P47" i="12"/>
  <c r="AP47" i="12" s="1"/>
  <c r="AB19" i="13"/>
  <c r="AN55" i="12"/>
  <c r="K54" i="12"/>
  <c r="AD50" i="1"/>
  <c r="J52" i="1"/>
  <c r="N50" i="1"/>
  <c r="J54" i="1"/>
  <c r="N49" i="1"/>
  <c r="K54" i="1"/>
  <c r="H34" i="11"/>
  <c r="L31" i="11"/>
  <c r="AB54" i="11"/>
  <c r="I34" i="11"/>
  <c r="I54" i="11"/>
  <c r="L30" i="11"/>
  <c r="E34" i="11"/>
  <c r="F34" i="11"/>
  <c r="L29" i="11"/>
  <c r="L28" i="11"/>
  <c r="G34" i="11"/>
  <c r="L26" i="11"/>
  <c r="F27" i="11"/>
  <c r="K54" i="11"/>
  <c r="K27" i="11"/>
  <c r="L25" i="11"/>
  <c r="G27" i="11"/>
  <c r="G54" i="11"/>
  <c r="H27" i="11"/>
  <c r="L24" i="11"/>
  <c r="AB27" i="11"/>
  <c r="L23" i="11"/>
  <c r="E27" i="11"/>
  <c r="T22" i="11"/>
  <c r="T54" i="11"/>
  <c r="L20" i="11"/>
  <c r="H54" i="11"/>
  <c r="AB22" i="11"/>
  <c r="AB53" i="11"/>
  <c r="I22" i="11"/>
  <c r="I53" i="11"/>
  <c r="E53" i="11"/>
  <c r="E22" i="11"/>
  <c r="L19" i="11"/>
  <c r="X55" i="11"/>
  <c r="S55" i="11"/>
  <c r="O55" i="11"/>
  <c r="AN54" i="12"/>
  <c r="AN19" i="12"/>
  <c r="G16" i="12"/>
  <c r="P14" i="12"/>
  <c r="AP14" i="12" s="1"/>
  <c r="AB55" i="12"/>
  <c r="E12" i="12"/>
  <c r="E55" i="12"/>
  <c r="P11" i="12"/>
  <c r="AP11" i="12" s="1"/>
  <c r="AB16" i="12"/>
  <c r="AD17" i="1"/>
  <c r="H15" i="1"/>
  <c r="N13" i="1"/>
  <c r="H53" i="1"/>
  <c r="G35" i="1"/>
  <c r="N26" i="1"/>
  <c r="X55" i="1"/>
  <c r="V58" i="11"/>
  <c r="AB45" i="11"/>
  <c r="L33" i="11"/>
  <c r="M43" i="12"/>
  <c r="M54" i="12"/>
  <c r="AN41" i="12"/>
  <c r="AB41" i="12"/>
  <c r="P39" i="12"/>
  <c r="AP39" i="12" s="1"/>
  <c r="AP38" i="12"/>
  <c r="P37" i="12"/>
  <c r="AP37" i="12" s="1"/>
  <c r="O41" i="12"/>
  <c r="AL56" i="12"/>
  <c r="AB23" i="12"/>
  <c r="Z56" i="12"/>
  <c r="V56" i="12"/>
  <c r="I35" i="13"/>
  <c r="P29" i="13"/>
  <c r="E35" i="13"/>
  <c r="I28" i="13"/>
  <c r="I55" i="13"/>
  <c r="G16" i="13"/>
  <c r="G54" i="13"/>
  <c r="N48" i="1"/>
  <c r="J45" i="1"/>
  <c r="AA55" i="1"/>
  <c r="W55" i="1"/>
  <c r="T55" i="1"/>
  <c r="P55" i="1"/>
  <c r="E11" i="11"/>
  <c r="E46" i="12"/>
  <c r="P44" i="12"/>
  <c r="AP44" i="12" s="1"/>
  <c r="F46" i="13"/>
  <c r="P44" i="13"/>
  <c r="AN41" i="13"/>
  <c r="AD56" i="13"/>
  <c r="P39" i="13"/>
  <c r="G41" i="13"/>
  <c r="P38" i="13"/>
  <c r="H41" i="13"/>
  <c r="E41" i="13"/>
  <c r="P37" i="13"/>
  <c r="N41" i="13"/>
  <c r="N54" i="13"/>
  <c r="J41" i="13"/>
  <c r="F41" i="13"/>
  <c r="P36" i="13"/>
  <c r="AG56" i="13"/>
  <c r="X56" i="13"/>
  <c r="P33" i="13"/>
  <c r="F35" i="13"/>
  <c r="G35" i="13"/>
  <c r="P32" i="13"/>
  <c r="L51" i="11"/>
  <c r="L50" i="11"/>
  <c r="E52" i="11"/>
  <c r="L47" i="11"/>
  <c r="J52" i="11"/>
  <c r="F52" i="11"/>
  <c r="F45" i="11"/>
  <c r="L43" i="11"/>
  <c r="P55" i="11"/>
  <c r="AB40" i="11"/>
  <c r="T40" i="11"/>
  <c r="L39" i="11"/>
  <c r="Y55" i="11"/>
  <c r="T18" i="11"/>
  <c r="Q56" i="12"/>
  <c r="AP34" i="12"/>
  <c r="P31" i="12"/>
  <c r="AP31" i="12" s="1"/>
  <c r="AN35" i="12"/>
  <c r="I35" i="12"/>
  <c r="P30" i="12"/>
  <c r="AP30" i="12" s="1"/>
  <c r="N35" i="12"/>
  <c r="N55" i="12"/>
  <c r="F55" i="12"/>
  <c r="P25" i="13"/>
  <c r="G28" i="13"/>
  <c r="F23" i="13"/>
  <c r="F55" i="13"/>
  <c r="P22" i="13"/>
  <c r="O23" i="13"/>
  <c r="O55" i="13"/>
  <c r="R56" i="13"/>
  <c r="L12" i="13"/>
  <c r="L55" i="13"/>
  <c r="F10" i="1"/>
  <c r="E20" i="1"/>
  <c r="I45" i="1"/>
  <c r="T52" i="11"/>
  <c r="L49" i="11"/>
  <c r="K52" i="11"/>
  <c r="G52" i="11"/>
  <c r="T45" i="11"/>
  <c r="H45" i="11"/>
  <c r="F42" i="11"/>
  <c r="L41" i="11"/>
  <c r="J22" i="11"/>
  <c r="H46" i="12"/>
  <c r="K35" i="12"/>
  <c r="AB35" i="12"/>
  <c r="P43" i="13"/>
  <c r="Z56" i="13"/>
  <c r="K35" i="13"/>
  <c r="N28" i="13"/>
  <c r="P21" i="13"/>
  <c r="S56" i="13"/>
  <c r="F8" i="1"/>
  <c r="I27" i="1"/>
  <c r="P51" i="12"/>
  <c r="AP51" i="12" s="1"/>
  <c r="P50" i="12"/>
  <c r="AP50" i="12" s="1"/>
  <c r="I53" i="12"/>
  <c r="P45" i="12"/>
  <c r="AP45" i="12" s="1"/>
  <c r="N54" i="12"/>
  <c r="J54" i="12"/>
  <c r="V59" i="13"/>
  <c r="AL56" i="13"/>
  <c r="AI56" i="13"/>
  <c r="G18" i="11"/>
  <c r="J23" i="12"/>
  <c r="K23" i="12"/>
  <c r="M12" i="12"/>
  <c r="I12" i="12"/>
  <c r="Y59" i="13"/>
  <c r="AM56" i="13"/>
  <c r="V56" i="13"/>
  <c r="N12" i="13"/>
  <c r="I23" i="12"/>
  <c r="M16" i="12"/>
  <c r="AJ59" i="13"/>
  <c r="N35" i="13"/>
  <c r="O19" i="13"/>
  <c r="L19" i="13"/>
  <c r="AF56" i="13"/>
  <c r="G33" i="1" l="1"/>
  <c r="AF49" i="1"/>
  <c r="E52" i="1"/>
  <c r="G43" i="1"/>
  <c r="AF43" i="1" s="1"/>
  <c r="AD42" i="1"/>
  <c r="G28" i="1"/>
  <c r="AF28" i="1" s="1"/>
  <c r="G30" i="1"/>
  <c r="AF30" i="1" s="1"/>
  <c r="G31" i="1"/>
  <c r="AD30" i="1"/>
  <c r="AF24" i="1"/>
  <c r="G26" i="1"/>
  <c r="G19" i="1"/>
  <c r="AF19" i="1" s="1"/>
  <c r="AD19" i="1"/>
  <c r="G9" i="1"/>
  <c r="AF9" i="1" s="1"/>
  <c r="N11" i="1"/>
  <c r="G25" i="1"/>
  <c r="AF25" i="1" s="1"/>
  <c r="AD39" i="1"/>
  <c r="G39" i="1"/>
  <c r="AF39" i="1" s="1"/>
  <c r="G13" i="1"/>
  <c r="P43" i="12"/>
  <c r="AP43" i="12" s="1"/>
  <c r="AF50" i="1"/>
  <c r="E15" i="1"/>
  <c r="AD15" i="1" s="1"/>
  <c r="AE25" i="1"/>
  <c r="F27" i="1"/>
  <c r="AD13" i="1"/>
  <c r="P16" i="13"/>
  <c r="F42" i="1"/>
  <c r="AE41" i="1"/>
  <c r="AF46" i="1"/>
  <c r="G23" i="1"/>
  <c r="G37" i="1"/>
  <c r="E40" i="1"/>
  <c r="AD40" i="1" s="1"/>
  <c r="L18" i="11"/>
  <c r="N18" i="1"/>
  <c r="F40" i="1"/>
  <c r="AE40" i="1" s="1"/>
  <c r="AD43" i="1"/>
  <c r="F34" i="1"/>
  <c r="AE34" i="1" s="1"/>
  <c r="E27" i="1"/>
  <c r="AE31" i="1"/>
  <c r="AE36" i="1"/>
  <c r="AE32" i="1"/>
  <c r="G44" i="1"/>
  <c r="N22" i="1"/>
  <c r="N40" i="1"/>
  <c r="AD33" i="1"/>
  <c r="AD38" i="1"/>
  <c r="G38" i="1"/>
  <c r="E34" i="1"/>
  <c r="F18" i="1"/>
  <c r="AE18" i="1" s="1"/>
  <c r="AE17" i="1"/>
  <c r="G48" i="1"/>
  <c r="AD44" i="1"/>
  <c r="G51" i="1"/>
  <c r="AF51" i="1" s="1"/>
  <c r="H59" i="13"/>
  <c r="P53" i="13"/>
  <c r="AE47" i="1"/>
  <c r="G47" i="1"/>
  <c r="AF47" i="1" s="1"/>
  <c r="L56" i="12"/>
  <c r="AF14" i="1"/>
  <c r="AD23" i="1"/>
  <c r="E56" i="13"/>
  <c r="P41" i="12"/>
  <c r="AP41" i="12" s="1"/>
  <c r="L40" i="11"/>
  <c r="I55" i="11"/>
  <c r="AF36" i="1"/>
  <c r="H56" i="13"/>
  <c r="AF33" i="1"/>
  <c r="G32" i="1"/>
  <c r="AD32" i="1"/>
  <c r="N34" i="1"/>
  <c r="M55" i="1"/>
  <c r="K55" i="1"/>
  <c r="M56" i="13"/>
  <c r="G29" i="1"/>
  <c r="AF29" i="1" s="1"/>
  <c r="I56" i="13"/>
  <c r="G59" i="13"/>
  <c r="P35" i="12"/>
  <c r="AP35" i="12" s="1"/>
  <c r="N59" i="13"/>
  <c r="G59" i="12"/>
  <c r="P28" i="12"/>
  <c r="AP28" i="12" s="1"/>
  <c r="I59" i="12"/>
  <c r="H57" i="1"/>
  <c r="J59" i="13"/>
  <c r="AB59" i="13"/>
  <c r="E58" i="11"/>
  <c r="AN59" i="13"/>
  <c r="P55" i="13"/>
  <c r="E59" i="13"/>
  <c r="M59" i="12"/>
  <c r="K59" i="12"/>
  <c r="L55" i="1"/>
  <c r="AF21" i="1"/>
  <c r="AE21" i="1"/>
  <c r="M59" i="13"/>
  <c r="K59" i="13"/>
  <c r="P23" i="12"/>
  <c r="AP23" i="12" s="1"/>
  <c r="L59" i="12"/>
  <c r="I58" i="11"/>
  <c r="L57" i="1"/>
  <c r="N54" i="1"/>
  <c r="O56" i="13"/>
  <c r="K55" i="11"/>
  <c r="M57" i="1"/>
  <c r="I57" i="1"/>
  <c r="AD10" i="1"/>
  <c r="N56" i="12"/>
  <c r="J59" i="12"/>
  <c r="O59" i="12"/>
  <c r="K56" i="12"/>
  <c r="H59" i="12"/>
  <c r="P46" i="13"/>
  <c r="J56" i="12"/>
  <c r="I59" i="13"/>
  <c r="G55" i="11"/>
  <c r="U55" i="1"/>
  <c r="E45" i="1"/>
  <c r="F45" i="1"/>
  <c r="H55" i="1"/>
  <c r="P19" i="12"/>
  <c r="AP19" i="12" s="1"/>
  <c r="O56" i="12"/>
  <c r="F56" i="12"/>
  <c r="F59" i="13"/>
  <c r="F22" i="1"/>
  <c r="AE22" i="1" s="1"/>
  <c r="AE19" i="1"/>
  <c r="AN56" i="13"/>
  <c r="AB56" i="13"/>
  <c r="F59" i="12"/>
  <c r="U57" i="1"/>
  <c r="E53" i="1"/>
  <c r="AD53" i="1" s="1"/>
  <c r="AD8" i="1"/>
  <c r="E11" i="1"/>
  <c r="AD11" i="1" s="1"/>
  <c r="G56" i="12"/>
  <c r="AE46" i="1"/>
  <c r="F52" i="1"/>
  <c r="K57" i="1"/>
  <c r="AD52" i="1"/>
  <c r="O59" i="13"/>
  <c r="G42" i="1"/>
  <c r="AF42" i="1" s="1"/>
  <c r="AF41" i="1"/>
  <c r="K56" i="13"/>
  <c r="K58" i="11"/>
  <c r="J57" i="1"/>
  <c r="L59" i="13"/>
  <c r="P54" i="13"/>
  <c r="J58" i="11"/>
  <c r="I55" i="1"/>
  <c r="E59" i="12"/>
  <c r="F58" i="11"/>
  <c r="J55" i="1"/>
  <c r="AD16" i="1"/>
  <c r="G16" i="1"/>
  <c r="E18" i="1"/>
  <c r="AD18" i="1" s="1"/>
  <c r="AB55" i="1"/>
  <c r="AE12" i="1"/>
  <c r="F15" i="1"/>
  <c r="AB57" i="1"/>
  <c r="G12" i="1"/>
  <c r="L45" i="11"/>
  <c r="AF35" i="1"/>
  <c r="L34" i="11"/>
  <c r="P53" i="12"/>
  <c r="AP53" i="12" s="1"/>
  <c r="G58" i="11"/>
  <c r="P55" i="12"/>
  <c r="AP55" i="12" s="1"/>
  <c r="N56" i="13"/>
  <c r="I56" i="12"/>
  <c r="L42" i="11"/>
  <c r="AD20" i="1"/>
  <c r="E54" i="1"/>
  <c r="G20" i="1"/>
  <c r="E22" i="1"/>
  <c r="AD22" i="1" s="1"/>
  <c r="L56" i="13"/>
  <c r="P28" i="13"/>
  <c r="E55" i="11"/>
  <c r="L11" i="11"/>
  <c r="AN59" i="12"/>
  <c r="L22" i="11"/>
  <c r="J55" i="11"/>
  <c r="T55" i="11"/>
  <c r="H58" i="11"/>
  <c r="H56" i="12"/>
  <c r="AN56" i="12"/>
  <c r="AE8" i="1"/>
  <c r="G8" i="1"/>
  <c r="F53" i="1"/>
  <c r="F11" i="1"/>
  <c r="M56" i="12"/>
  <c r="N59" i="12"/>
  <c r="AE10" i="1"/>
  <c r="F54" i="1"/>
  <c r="AE54" i="1" s="1"/>
  <c r="G10" i="1"/>
  <c r="P12" i="13"/>
  <c r="L52" i="11"/>
  <c r="P35" i="13"/>
  <c r="AB58" i="11"/>
  <c r="L54" i="11"/>
  <c r="L15" i="11"/>
  <c r="L53" i="11"/>
  <c r="T58" i="11"/>
  <c r="AB59" i="12"/>
  <c r="P23" i="13"/>
  <c r="F56" i="13"/>
  <c r="P41" i="13"/>
  <c r="N15" i="1"/>
  <c r="N53" i="1"/>
  <c r="P19" i="13"/>
  <c r="P46" i="12"/>
  <c r="AP46" i="12" s="1"/>
  <c r="N52" i="1"/>
  <c r="G56" i="13"/>
  <c r="AF17" i="1"/>
  <c r="P12" i="12"/>
  <c r="AP12" i="12" s="1"/>
  <c r="E56" i="12"/>
  <c r="L27" i="11"/>
  <c r="F55" i="11"/>
  <c r="AB55" i="11"/>
  <c r="H55" i="11"/>
  <c r="AB56" i="12"/>
  <c r="P16" i="12"/>
  <c r="AP16" i="12" s="1"/>
  <c r="P54" i="12"/>
  <c r="N27" i="1"/>
  <c r="AF48" i="1" l="1"/>
  <c r="AF44" i="1"/>
  <c r="G45" i="1"/>
  <c r="AF45" i="1" s="1"/>
  <c r="AF37" i="1"/>
  <c r="AF31" i="1"/>
  <c r="AE27" i="1"/>
  <c r="G27" i="1"/>
  <c r="AF27" i="1" s="1"/>
  <c r="AF23" i="1"/>
  <c r="AF26" i="1"/>
  <c r="AF13" i="1"/>
  <c r="AE42" i="1"/>
  <c r="G40" i="1"/>
  <c r="AD27" i="1"/>
  <c r="AD34" i="1"/>
  <c r="G52" i="1"/>
  <c r="AF52" i="1" s="1"/>
  <c r="AF32" i="1"/>
  <c r="G34" i="1"/>
  <c r="AF34" i="1" s="1"/>
  <c r="P59" i="13"/>
  <c r="P59" i="12"/>
  <c r="N57" i="1"/>
  <c r="E55" i="1"/>
  <c r="AD55" i="1" s="1"/>
  <c r="AD45" i="1"/>
  <c r="AE45" i="1"/>
  <c r="AE52" i="1"/>
  <c r="N55" i="1"/>
  <c r="AF16" i="1"/>
  <c r="G18" i="1"/>
  <c r="AF12" i="1"/>
  <c r="G15" i="1"/>
  <c r="AE15" i="1"/>
  <c r="L55" i="11"/>
  <c r="AP54" i="12"/>
  <c r="P56" i="13"/>
  <c r="AE53" i="1"/>
  <c r="F57" i="1"/>
  <c r="AF20" i="1"/>
  <c r="G22" i="1"/>
  <c r="AF22" i="1" s="1"/>
  <c r="P56" i="12"/>
  <c r="AP56" i="12" s="1"/>
  <c r="G54" i="1"/>
  <c r="AF54" i="1" s="1"/>
  <c r="AF10" i="1"/>
  <c r="G11" i="1"/>
  <c r="AF8" i="1"/>
  <c r="G53" i="1"/>
  <c r="AD54" i="1"/>
  <c r="E57" i="1"/>
  <c r="L58" i="11"/>
  <c r="AE11" i="1"/>
  <c r="F55" i="1"/>
  <c r="AE55" i="1" s="1"/>
  <c r="AF40" i="1" l="1"/>
  <c r="AF15" i="1"/>
  <c r="AF18" i="1"/>
  <c r="AF53" i="1"/>
  <c r="G57" i="1"/>
  <c r="G55" i="1"/>
  <c r="AF55" i="1" s="1"/>
  <c r="AF11" i="1"/>
</calcChain>
</file>

<file path=xl/sharedStrings.xml><?xml version="1.0" encoding="utf-8"?>
<sst xmlns="http://schemas.openxmlformats.org/spreadsheetml/2006/main" count="457" uniqueCount="109">
  <si>
    <t>性別</t>
    <rPh sb="0" eb="2">
      <t>セイベツ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</si>
  <si>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</si>
  <si>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</si>
  <si>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計</t>
    <rPh sb="0" eb="1">
      <t>ケイ</t>
    </rPh>
    <phoneticPr fontId="2"/>
  </si>
  <si>
    <t>以上</t>
    <rPh sb="0" eb="2">
      <t>イジョウ</t>
    </rPh>
    <phoneticPr fontId="2"/>
  </si>
  <si>
    <t>不明</t>
    <rPh sb="0" eb="2">
      <t>フメイ</t>
    </rPh>
    <phoneticPr fontId="2"/>
  </si>
  <si>
    <t>前橋市</t>
    <rPh sb="0" eb="3">
      <t>マエバシシ</t>
    </rPh>
    <phoneticPr fontId="2"/>
  </si>
  <si>
    <t>小計</t>
    <rPh sb="0" eb="2">
      <t>ショウケイ</t>
    </rPh>
    <phoneticPr fontId="2"/>
  </si>
  <si>
    <t>高崎市</t>
    <rPh sb="0" eb="3">
      <t>タカサキシ</t>
    </rPh>
    <phoneticPr fontId="2"/>
  </si>
  <si>
    <t>安中市</t>
    <rPh sb="0" eb="3">
      <t>アンナカシ</t>
    </rPh>
    <phoneticPr fontId="2"/>
  </si>
  <si>
    <t>渋川市</t>
    <rPh sb="0" eb="3">
      <t>シブカワシ</t>
    </rPh>
    <phoneticPr fontId="2"/>
  </si>
  <si>
    <t>榛東村</t>
    <rPh sb="0" eb="3">
      <t>シントウムラ</t>
    </rPh>
    <phoneticPr fontId="2"/>
  </si>
  <si>
    <t>吉岡町</t>
    <rPh sb="0" eb="3">
      <t>ヨシオカマチ</t>
    </rPh>
    <phoneticPr fontId="2"/>
  </si>
  <si>
    <t>藤岡市</t>
    <rPh sb="0" eb="3">
      <t>フジオカシ</t>
    </rPh>
    <phoneticPr fontId="2"/>
  </si>
  <si>
    <t>上野村</t>
    <rPh sb="0" eb="3">
      <t>ウエノムラ</t>
    </rPh>
    <phoneticPr fontId="2"/>
  </si>
  <si>
    <t>富岡市</t>
    <rPh sb="0" eb="3">
      <t>トミオカシ</t>
    </rPh>
    <phoneticPr fontId="2"/>
  </si>
  <si>
    <t>下仁田町</t>
    <rPh sb="0" eb="4">
      <t>シモニタマチ</t>
    </rPh>
    <phoneticPr fontId="2"/>
  </si>
  <si>
    <t>南牧村</t>
    <rPh sb="0" eb="3">
      <t>ナンモクムラ</t>
    </rPh>
    <phoneticPr fontId="2"/>
  </si>
  <si>
    <t>甘楽町</t>
    <rPh sb="0" eb="3">
      <t>カンラマチ</t>
    </rPh>
    <phoneticPr fontId="2"/>
  </si>
  <si>
    <t>中之条町</t>
    <rPh sb="0" eb="4">
      <t>ナカノジョウマチ</t>
    </rPh>
    <phoneticPr fontId="2"/>
  </si>
  <si>
    <t>長野原町</t>
    <rPh sb="0" eb="4">
      <t>ナガノハラマチ</t>
    </rPh>
    <phoneticPr fontId="2"/>
  </si>
  <si>
    <t>嬬恋村</t>
    <rPh sb="0" eb="3">
      <t>ツマゴイムラ</t>
    </rPh>
    <phoneticPr fontId="2"/>
  </si>
  <si>
    <t>草津町</t>
    <rPh sb="0" eb="3">
      <t>クサツマチ</t>
    </rPh>
    <phoneticPr fontId="2"/>
  </si>
  <si>
    <t>高山村</t>
    <rPh sb="0" eb="3">
      <t>タカヤマムラ</t>
    </rPh>
    <phoneticPr fontId="2"/>
  </si>
  <si>
    <t>沼田市</t>
    <rPh sb="0" eb="3">
      <t>ヌマタシ</t>
    </rPh>
    <phoneticPr fontId="2"/>
  </si>
  <si>
    <t>片品村</t>
    <rPh sb="0" eb="3">
      <t>カタシナムラ</t>
    </rPh>
    <phoneticPr fontId="2"/>
  </si>
  <si>
    <t>川場村</t>
    <rPh sb="0" eb="3">
      <t>カワバムラ</t>
    </rPh>
    <phoneticPr fontId="2"/>
  </si>
  <si>
    <t>昭和村</t>
    <rPh sb="0" eb="3">
      <t>ショウワムラ</t>
    </rPh>
    <phoneticPr fontId="2"/>
  </si>
  <si>
    <t>伊勢崎市</t>
    <rPh sb="0" eb="4">
      <t>イセサキシ</t>
    </rPh>
    <phoneticPr fontId="2"/>
  </si>
  <si>
    <t>玉村町</t>
    <rPh sb="0" eb="3">
      <t>タマムラマチ</t>
    </rPh>
    <phoneticPr fontId="2"/>
  </si>
  <si>
    <t>桐生市</t>
    <rPh sb="0" eb="2">
      <t>キリュウ</t>
    </rPh>
    <rPh sb="2" eb="3">
      <t>シ</t>
    </rPh>
    <phoneticPr fontId="2"/>
  </si>
  <si>
    <t>太田市</t>
    <rPh sb="0" eb="3">
      <t>オオタシ</t>
    </rPh>
    <phoneticPr fontId="2"/>
  </si>
  <si>
    <t>館林市</t>
    <rPh sb="0" eb="3">
      <t>タテバヤシシ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</si>
  <si>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</si>
  <si>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</si>
  <si>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4">
      <t>チヨダマチ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</si>
  <si>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</si>
  <si>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</si>
  <si>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</si>
  <si>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</si>
  <si>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県計</t>
    <rPh sb="0" eb="1">
      <t>ケン</t>
    </rPh>
    <rPh sb="1" eb="2">
      <t>ケイ</t>
    </rPh>
    <phoneticPr fontId="2"/>
  </si>
  <si>
    <t>～</t>
    <phoneticPr fontId="2"/>
  </si>
  <si>
    <t>市町村名</t>
    <rPh sb="0" eb="3">
      <t>シチョウソン</t>
    </rPh>
    <rPh sb="3" eb="4">
      <t>メイ</t>
    </rPh>
    <phoneticPr fontId="2"/>
  </si>
  <si>
    <t>高崎安中</t>
    <rPh sb="0" eb="2">
      <t>タカサキ</t>
    </rPh>
    <rPh sb="2" eb="4">
      <t>アンナカ</t>
    </rPh>
    <phoneticPr fontId="2"/>
  </si>
  <si>
    <t>渋川</t>
    <rPh sb="0" eb="2">
      <t>シブカワ</t>
    </rPh>
    <phoneticPr fontId="2"/>
  </si>
  <si>
    <t>藤岡</t>
    <rPh sb="0" eb="2">
      <t>フジオカ</t>
    </rPh>
    <phoneticPr fontId="2"/>
  </si>
  <si>
    <t>富岡</t>
    <rPh sb="0" eb="2">
      <t>トミオカ</t>
    </rPh>
    <phoneticPr fontId="2"/>
  </si>
  <si>
    <t>伊勢崎</t>
    <rPh sb="0" eb="3">
      <t>イセサキ</t>
    </rPh>
    <phoneticPr fontId="2"/>
  </si>
  <si>
    <t>桐生</t>
    <rPh sb="0" eb="2">
      <t>キリュウ</t>
    </rPh>
    <phoneticPr fontId="2"/>
  </si>
  <si>
    <t>太田</t>
    <rPh sb="0" eb="2">
      <t>オオタ</t>
    </rPh>
    <phoneticPr fontId="2"/>
  </si>
  <si>
    <t>館林</t>
    <rPh sb="0" eb="2">
      <t>タテバヤシ</t>
    </rPh>
    <phoneticPr fontId="2"/>
  </si>
  <si>
    <t>対象者の年齢（男性）</t>
    <rPh sb="0" eb="3">
      <t>タイショウシャ</t>
    </rPh>
    <rPh sb="4" eb="6">
      <t>ネンレイ</t>
    </rPh>
    <rPh sb="7" eb="9">
      <t>ダンセイ</t>
    </rPh>
    <phoneticPr fontId="2"/>
  </si>
  <si>
    <t>対象者の年齢（女性）</t>
    <rPh sb="0" eb="3">
      <t>タイショウシャ</t>
    </rPh>
    <rPh sb="4" eb="6">
      <t>ネンレイ</t>
    </rPh>
    <rPh sb="7" eb="9">
      <t>ジョセイ</t>
    </rPh>
    <phoneticPr fontId="2"/>
  </si>
  <si>
    <t>合計</t>
    <rPh sb="0" eb="2">
      <t>ゴウケイ</t>
    </rPh>
    <phoneticPr fontId="2"/>
  </si>
  <si>
    <t>全体</t>
    <rPh sb="0" eb="2">
      <t>ゼンタイ</t>
    </rPh>
    <phoneticPr fontId="2"/>
  </si>
  <si>
    <t>ほとんど病気もなく健康である。</t>
    <rPh sb="4" eb="6">
      <t>ビョウキ</t>
    </rPh>
    <rPh sb="9" eb="11">
      <t>ケンコウ</t>
    </rPh>
    <phoneticPr fontId="2"/>
  </si>
  <si>
    <t>何らかの障害や慢性の病気はあるが、日常生活に支障はなく、交通機関等を利用してひとりで外出する。</t>
    <rPh sb="0" eb="1">
      <t>ナン</t>
    </rPh>
    <rPh sb="4" eb="6">
      <t>ショウガイ</t>
    </rPh>
    <rPh sb="7" eb="9">
      <t>マンセイ</t>
    </rPh>
    <rPh sb="10" eb="12">
      <t>ビョウキ</t>
    </rPh>
    <rPh sb="17" eb="19">
      <t>ニチジョウ</t>
    </rPh>
    <rPh sb="19" eb="21">
      <t>セイカツ</t>
    </rPh>
    <rPh sb="22" eb="24">
      <t>シショウ</t>
    </rPh>
    <rPh sb="28" eb="30">
      <t>コウツウ</t>
    </rPh>
    <rPh sb="30" eb="32">
      <t>キカン</t>
    </rPh>
    <rPh sb="32" eb="33">
      <t>トウ</t>
    </rPh>
    <rPh sb="34" eb="36">
      <t>リヨウ</t>
    </rPh>
    <rPh sb="42" eb="44">
      <t>ガイシュツ</t>
    </rPh>
    <phoneticPr fontId="2"/>
  </si>
  <si>
    <t>何らかの障害や慢性の病気はあるが、日常生活に支障はなく、隣近所へなら外出する。</t>
    <rPh sb="0" eb="1">
      <t>ナン</t>
    </rPh>
    <rPh sb="4" eb="6">
      <t>ショウガイ</t>
    </rPh>
    <rPh sb="7" eb="9">
      <t>マンセイ</t>
    </rPh>
    <rPh sb="10" eb="12">
      <t>ビョウキ</t>
    </rPh>
    <rPh sb="17" eb="19">
      <t>ニチジョウ</t>
    </rPh>
    <rPh sb="19" eb="21">
      <t>セイカツ</t>
    </rPh>
    <rPh sb="22" eb="24">
      <t>シショウ</t>
    </rPh>
    <rPh sb="28" eb="29">
      <t>トナリ</t>
    </rPh>
    <rPh sb="29" eb="31">
      <t>キンジョ</t>
    </rPh>
    <rPh sb="34" eb="36">
      <t>ガイシュツ</t>
    </rPh>
    <phoneticPr fontId="2"/>
  </si>
  <si>
    <t>家の中での生活はおおむね支障はないが、介助により外出する。</t>
    <rPh sb="0" eb="1">
      <t>イエ</t>
    </rPh>
    <rPh sb="2" eb="3">
      <t>ナカ</t>
    </rPh>
    <rPh sb="5" eb="7">
      <t>セイカツ</t>
    </rPh>
    <rPh sb="12" eb="14">
      <t>シショウ</t>
    </rPh>
    <rPh sb="19" eb="21">
      <t>カイジョ</t>
    </rPh>
    <rPh sb="24" eb="26">
      <t>ガイシュツ</t>
    </rPh>
    <phoneticPr fontId="2"/>
  </si>
  <si>
    <t>家の中での生活はおおむね支障はないが、寝たり起きたりで、介助なしには外出できず外出頻度も少ない。</t>
    <rPh sb="0" eb="1">
      <t>イエ</t>
    </rPh>
    <rPh sb="2" eb="3">
      <t>ナカ</t>
    </rPh>
    <rPh sb="5" eb="7">
      <t>セイカツ</t>
    </rPh>
    <rPh sb="12" eb="14">
      <t>シショウ</t>
    </rPh>
    <rPh sb="19" eb="20">
      <t>ネ</t>
    </rPh>
    <rPh sb="22" eb="23">
      <t>オ</t>
    </rPh>
    <rPh sb="28" eb="30">
      <t>カイジョ</t>
    </rPh>
    <rPh sb="34" eb="36">
      <t>ガイシュツ</t>
    </rPh>
    <rPh sb="39" eb="41">
      <t>ガイシュツ</t>
    </rPh>
    <rPh sb="41" eb="43">
      <t>ヒンド</t>
    </rPh>
    <rPh sb="44" eb="45">
      <t>スク</t>
    </rPh>
    <phoneticPr fontId="2"/>
  </si>
  <si>
    <t>家の中での生活にも何らかの介助が必要で、寝ていることが多い。</t>
    <rPh sb="0" eb="1">
      <t>イエ</t>
    </rPh>
    <rPh sb="2" eb="3">
      <t>ナカ</t>
    </rPh>
    <rPh sb="5" eb="7">
      <t>セイカツ</t>
    </rPh>
    <rPh sb="9" eb="10">
      <t>ナン</t>
    </rPh>
    <rPh sb="13" eb="15">
      <t>カイジョ</t>
    </rPh>
    <rPh sb="16" eb="18">
      <t>ヒツヨウ</t>
    </rPh>
    <rPh sb="20" eb="21">
      <t>ネ</t>
    </rPh>
    <rPh sb="27" eb="28">
      <t>オオ</t>
    </rPh>
    <phoneticPr fontId="2"/>
  </si>
  <si>
    <t>健康状態（全体）</t>
    <rPh sb="0" eb="2">
      <t>ケンコウ</t>
    </rPh>
    <rPh sb="2" eb="4">
      <t>ジョウタイ</t>
    </rPh>
    <rPh sb="5" eb="7">
      <t>ゼンタイ</t>
    </rPh>
    <phoneticPr fontId="2"/>
  </si>
  <si>
    <t>健康状態（男性）</t>
    <rPh sb="0" eb="2">
      <t>ケンコウ</t>
    </rPh>
    <rPh sb="2" eb="4">
      <t>ジョウタイ</t>
    </rPh>
    <rPh sb="5" eb="7">
      <t>ダンセイ</t>
    </rPh>
    <phoneticPr fontId="2"/>
  </si>
  <si>
    <t>健康状態（女性）</t>
    <rPh sb="0" eb="2">
      <t>ケンコウ</t>
    </rPh>
    <rPh sb="2" eb="4">
      <t>ジョウタイ</t>
    </rPh>
    <rPh sb="5" eb="7">
      <t>ジョセイ</t>
    </rPh>
    <phoneticPr fontId="2"/>
  </si>
  <si>
    <t>神流町</t>
    <rPh sb="0" eb="2">
      <t>カンナ</t>
    </rPh>
    <rPh sb="2" eb="3">
      <t>マチ</t>
    </rPh>
    <phoneticPr fontId="2"/>
  </si>
  <si>
    <t>東吾妻町</t>
    <rPh sb="0" eb="1">
      <t>ヒガシ</t>
    </rPh>
    <rPh sb="1" eb="4">
      <t>アガツママチ</t>
    </rPh>
    <phoneticPr fontId="2"/>
  </si>
  <si>
    <t>みなかみ町</t>
    <rPh sb="4" eb="5">
      <t>マチ</t>
    </rPh>
    <phoneticPr fontId="2"/>
  </si>
  <si>
    <t>みどり市</t>
    <rPh sb="3" eb="4">
      <t>シ</t>
    </rPh>
    <phoneticPr fontId="2"/>
  </si>
  <si>
    <t>日常生活や地域のことで不安に感じることはありますか（全体）</t>
    <rPh sb="0" eb="2">
      <t>ニチジョウ</t>
    </rPh>
    <rPh sb="2" eb="4">
      <t>セイカツ</t>
    </rPh>
    <rPh sb="5" eb="7">
      <t>チイキ</t>
    </rPh>
    <rPh sb="11" eb="13">
      <t>フアン</t>
    </rPh>
    <rPh sb="14" eb="15">
      <t>カン</t>
    </rPh>
    <rPh sb="26" eb="28">
      <t>ゼンタイ</t>
    </rPh>
    <phoneticPr fontId="2"/>
  </si>
  <si>
    <t>日常生活や地域のことで不安に感じることはありますか（男性）</t>
    <rPh sb="0" eb="2">
      <t>ニチジョウ</t>
    </rPh>
    <rPh sb="2" eb="4">
      <t>セイカツ</t>
    </rPh>
    <rPh sb="5" eb="7">
      <t>チイキ</t>
    </rPh>
    <rPh sb="11" eb="13">
      <t>フアン</t>
    </rPh>
    <rPh sb="14" eb="15">
      <t>カン</t>
    </rPh>
    <rPh sb="26" eb="28">
      <t>ダンセイ</t>
    </rPh>
    <phoneticPr fontId="2"/>
  </si>
  <si>
    <t>日常生活や地域のことで不安に感じることはありますか（女性）</t>
    <rPh sb="0" eb="2">
      <t>ニチジョウ</t>
    </rPh>
    <rPh sb="2" eb="4">
      <t>セイカツ</t>
    </rPh>
    <rPh sb="5" eb="7">
      <t>チイキ</t>
    </rPh>
    <rPh sb="11" eb="13">
      <t>フアン</t>
    </rPh>
    <rPh sb="14" eb="15">
      <t>カン</t>
    </rPh>
    <rPh sb="26" eb="28">
      <t>ジョセイ</t>
    </rPh>
    <phoneticPr fontId="2"/>
  </si>
  <si>
    <t>健康に関すること</t>
    <rPh sb="0" eb="2">
      <t>ケンコウ</t>
    </rPh>
    <rPh sb="3" eb="4">
      <t>カン</t>
    </rPh>
    <phoneticPr fontId="2"/>
  </si>
  <si>
    <t>体調をくずした時の身の回りのこと</t>
    <rPh sb="0" eb="2">
      <t>タイチョウ</t>
    </rPh>
    <rPh sb="7" eb="8">
      <t>トキ</t>
    </rPh>
    <rPh sb="9" eb="10">
      <t>ミ</t>
    </rPh>
    <rPh sb="11" eb="12">
      <t>マワ</t>
    </rPh>
    <phoneticPr fontId="2"/>
  </si>
  <si>
    <t>出かける時の交通手段のこと</t>
    <rPh sb="0" eb="1">
      <t>デ</t>
    </rPh>
    <rPh sb="4" eb="5">
      <t>トキ</t>
    </rPh>
    <rPh sb="6" eb="8">
      <t>コウツウ</t>
    </rPh>
    <rPh sb="8" eb="10">
      <t>シュダン</t>
    </rPh>
    <phoneticPr fontId="2"/>
  </si>
  <si>
    <t>災害時のこと</t>
    <rPh sb="0" eb="2">
      <t>サイガイ</t>
    </rPh>
    <rPh sb="2" eb="3">
      <t>ジ</t>
    </rPh>
    <phoneticPr fontId="2"/>
  </si>
  <si>
    <t>防犯についてのこと</t>
    <rPh sb="0" eb="2">
      <t>ボウハン</t>
    </rPh>
    <phoneticPr fontId="2"/>
  </si>
  <si>
    <t>金銭面でのこと</t>
    <rPh sb="0" eb="2">
      <t>キンセン</t>
    </rPh>
    <rPh sb="2" eb="3">
      <t>メン</t>
    </rPh>
    <phoneticPr fontId="2"/>
  </si>
  <si>
    <t>身近に相談相手がいないこと</t>
    <rPh sb="0" eb="2">
      <t>ミジカ</t>
    </rPh>
    <rPh sb="3" eb="5">
      <t>ソウダン</t>
    </rPh>
    <rPh sb="5" eb="7">
      <t>アイテ</t>
    </rPh>
    <phoneticPr fontId="2"/>
  </si>
  <si>
    <t>人との付き合いがうまくいっていないこと</t>
    <rPh sb="0" eb="1">
      <t>ヒト</t>
    </rPh>
    <rPh sb="3" eb="4">
      <t>ツ</t>
    </rPh>
    <rPh sb="5" eb="6">
      <t>ア</t>
    </rPh>
    <phoneticPr fontId="2"/>
  </si>
  <si>
    <t>特にない</t>
    <rPh sb="0" eb="1">
      <t>トク</t>
    </rPh>
    <phoneticPr fontId="2"/>
  </si>
  <si>
    <t>その他</t>
    <rPh sb="2" eb="3">
      <t>タ</t>
    </rPh>
    <phoneticPr fontId="2"/>
  </si>
  <si>
    <t>無回答</t>
    <rPh sb="0" eb="1">
      <t>ム</t>
    </rPh>
    <rPh sb="1" eb="3">
      <t>カイトウ</t>
    </rPh>
    <phoneticPr fontId="2"/>
  </si>
  <si>
    <t>相談できる人はいますか（全体）</t>
    <rPh sb="0" eb="2">
      <t>ソウダン</t>
    </rPh>
    <rPh sb="5" eb="6">
      <t>ヒト</t>
    </rPh>
    <rPh sb="12" eb="14">
      <t>ゼンタイ</t>
    </rPh>
    <phoneticPr fontId="2"/>
  </si>
  <si>
    <t>相談できる人はいますか（男性）</t>
    <rPh sb="0" eb="2">
      <t>ソウダン</t>
    </rPh>
    <rPh sb="5" eb="6">
      <t>ヒト</t>
    </rPh>
    <rPh sb="12" eb="14">
      <t>ダンセイ</t>
    </rPh>
    <phoneticPr fontId="2"/>
  </si>
  <si>
    <t>相談できる人はいますか（女性）</t>
    <rPh sb="0" eb="2">
      <t>ソウダン</t>
    </rPh>
    <rPh sb="5" eb="6">
      <t>ヒト</t>
    </rPh>
    <rPh sb="12" eb="14">
      <t>ジョセイ</t>
    </rPh>
    <phoneticPr fontId="2"/>
  </si>
  <si>
    <t>子ども</t>
    <rPh sb="0" eb="1">
      <t>コ</t>
    </rPh>
    <phoneticPr fontId="2"/>
  </si>
  <si>
    <t>兄弟・姉妹</t>
    <rPh sb="0" eb="2">
      <t>キョウダイ</t>
    </rPh>
    <rPh sb="3" eb="5">
      <t>シマイ</t>
    </rPh>
    <phoneticPr fontId="2"/>
  </si>
  <si>
    <t>親族</t>
    <rPh sb="0" eb="2">
      <t>シンゾク</t>
    </rPh>
    <phoneticPr fontId="2"/>
  </si>
  <si>
    <t>隣近所の人</t>
    <rPh sb="0" eb="1">
      <t>トナリ</t>
    </rPh>
    <rPh sb="1" eb="3">
      <t>キンジョ</t>
    </rPh>
    <rPh sb="4" eb="5">
      <t>ヒト</t>
    </rPh>
    <phoneticPr fontId="2"/>
  </si>
  <si>
    <t>友人・知人</t>
    <rPh sb="0" eb="2">
      <t>ユウジン</t>
    </rPh>
    <rPh sb="3" eb="5">
      <t>チジン</t>
    </rPh>
    <phoneticPr fontId="2"/>
  </si>
  <si>
    <t>民生委員など地区の委員</t>
    <rPh sb="0" eb="2">
      <t>ミンセイ</t>
    </rPh>
    <rPh sb="2" eb="4">
      <t>イイン</t>
    </rPh>
    <rPh sb="6" eb="8">
      <t>チク</t>
    </rPh>
    <rPh sb="9" eb="11">
      <t>イイン</t>
    </rPh>
    <phoneticPr fontId="2"/>
  </si>
  <si>
    <t>市町村担当職員</t>
    <rPh sb="0" eb="3">
      <t>シチョウソン</t>
    </rPh>
    <rPh sb="3" eb="5">
      <t>タントウ</t>
    </rPh>
    <rPh sb="5" eb="7">
      <t>ショクイン</t>
    </rPh>
    <phoneticPr fontId="2"/>
  </si>
  <si>
    <t>地域包括支援センター・高齢者総合相談センター</t>
    <rPh sb="0" eb="2">
      <t>チイキ</t>
    </rPh>
    <rPh sb="2" eb="4">
      <t>ホウカツ</t>
    </rPh>
    <rPh sb="4" eb="6">
      <t>シエン</t>
    </rPh>
    <rPh sb="11" eb="14">
      <t>コウレイシャ</t>
    </rPh>
    <rPh sb="14" eb="16">
      <t>ソウゴウ</t>
    </rPh>
    <rPh sb="16" eb="18">
      <t>ソウダン</t>
    </rPh>
    <phoneticPr fontId="2"/>
  </si>
  <si>
    <t>相談できる人はいない</t>
    <rPh sb="0" eb="2">
      <t>ソウダン</t>
    </rPh>
    <rPh sb="5" eb="6">
      <t>ヒト</t>
    </rPh>
    <phoneticPr fontId="2"/>
  </si>
  <si>
    <t>地域</t>
    <rPh sb="0" eb="2">
      <t>チイキ</t>
    </rPh>
    <phoneticPr fontId="2"/>
  </si>
  <si>
    <t>吾妻</t>
    <rPh sb="0" eb="2">
      <t>アガツマ</t>
    </rPh>
    <phoneticPr fontId="2"/>
  </si>
  <si>
    <t>利根
沼田</t>
    <rPh sb="0" eb="2">
      <t>トネ</t>
    </rPh>
    <rPh sb="3" eb="5">
      <t>ヌマタ</t>
    </rPh>
    <phoneticPr fontId="2"/>
  </si>
  <si>
    <t>７０歳以上
人口</t>
    <rPh sb="2" eb="3">
      <t>サイ</t>
    </rPh>
    <rPh sb="3" eb="5">
      <t>イジョウ</t>
    </rPh>
    <rPh sb="6" eb="8">
      <t>ジンコウ</t>
    </rPh>
    <phoneticPr fontId="2"/>
  </si>
  <si>
    <t>７０歳以上
ひとり暮らし人口</t>
    <rPh sb="2" eb="3">
      <t>サイ</t>
    </rPh>
    <rPh sb="3" eb="5">
      <t>イジョウ</t>
    </rPh>
    <rPh sb="9" eb="10">
      <t>ク</t>
    </rPh>
    <rPh sb="12" eb="14">
      <t>ジンコウ</t>
    </rPh>
    <phoneticPr fontId="2"/>
  </si>
  <si>
    <t>７０歳以上
ひとり暮らし人口割合</t>
    <rPh sb="2" eb="3">
      <t>サイ</t>
    </rPh>
    <rPh sb="3" eb="5">
      <t>イジョウ</t>
    </rPh>
    <rPh sb="9" eb="10">
      <t>ク</t>
    </rPh>
    <rPh sb="12" eb="14">
      <t>ジンコウ</t>
    </rPh>
    <rPh sb="14" eb="16">
      <t>ワリアイ</t>
    </rPh>
    <phoneticPr fontId="2"/>
  </si>
  <si>
    <t>（※複数回答あり）</t>
    <rPh sb="2" eb="4">
      <t>フクスウ</t>
    </rPh>
    <rPh sb="4" eb="6">
      <t>カイトウ</t>
    </rPh>
    <phoneticPr fontId="11"/>
  </si>
  <si>
    <t>令和４年度ひとり暮らし高齢者基礎調査集計表（性別・年齢別対象者数）</t>
    <rPh sb="8" eb="9">
      <t>ク</t>
    </rPh>
    <rPh sb="11" eb="14">
      <t>コウレイシャ</t>
    </rPh>
    <rPh sb="14" eb="16">
      <t>キソ</t>
    </rPh>
    <rPh sb="16" eb="18">
      <t>チョウサ</t>
    </rPh>
    <rPh sb="18" eb="21">
      <t>シュウケイヒョウ</t>
    </rPh>
    <rPh sb="22" eb="24">
      <t>セイベツ</t>
    </rPh>
    <rPh sb="25" eb="28">
      <t>ネンレイベツ</t>
    </rPh>
    <rPh sb="28" eb="31">
      <t>タイショウシャ</t>
    </rPh>
    <rPh sb="31" eb="32">
      <t>スウ</t>
    </rPh>
    <phoneticPr fontId="2"/>
  </si>
  <si>
    <t>令和４年度ひとり暮らし高齢者基礎調査集計表（健康状態）</t>
    <rPh sb="8" eb="9">
      <t>ク</t>
    </rPh>
    <rPh sb="11" eb="14">
      <t>コウレイシャ</t>
    </rPh>
    <rPh sb="14" eb="16">
      <t>キソ</t>
    </rPh>
    <rPh sb="16" eb="18">
      <t>チョウサ</t>
    </rPh>
    <rPh sb="18" eb="21">
      <t>シュウケイヒョウ</t>
    </rPh>
    <rPh sb="22" eb="24">
      <t>ケンコウ</t>
    </rPh>
    <rPh sb="24" eb="26">
      <t>ジョウタイ</t>
    </rPh>
    <phoneticPr fontId="2"/>
  </si>
  <si>
    <t>令和４年度ひとり暮らし高齢者基礎調査集計表（日常生活や地域のことで不安に感じることはありますか）</t>
    <rPh sb="8" eb="9">
      <t>ク</t>
    </rPh>
    <rPh sb="11" eb="14">
      <t>コウレイシャ</t>
    </rPh>
    <rPh sb="14" eb="16">
      <t>キソ</t>
    </rPh>
    <rPh sb="16" eb="18">
      <t>チョウサ</t>
    </rPh>
    <rPh sb="18" eb="20">
      <t>シュウケイ</t>
    </rPh>
    <rPh sb="20" eb="21">
      <t>オモテ</t>
    </rPh>
    <rPh sb="22" eb="24">
      <t>ニチジョウ</t>
    </rPh>
    <rPh sb="24" eb="26">
      <t>セイカツ</t>
    </rPh>
    <rPh sb="27" eb="29">
      <t>チイキ</t>
    </rPh>
    <rPh sb="33" eb="35">
      <t>フアン</t>
    </rPh>
    <rPh sb="36" eb="37">
      <t>カン</t>
    </rPh>
    <phoneticPr fontId="2"/>
  </si>
  <si>
    <t>令和４年度ひとり暮らし高齢者基礎調査集計表（相談できる人はいますか）</t>
    <rPh sb="8" eb="9">
      <t>ク</t>
    </rPh>
    <rPh sb="11" eb="14">
      <t>コウレイシャ</t>
    </rPh>
    <rPh sb="14" eb="16">
      <t>キソ</t>
    </rPh>
    <rPh sb="16" eb="18">
      <t>チョウサ</t>
    </rPh>
    <rPh sb="18" eb="20">
      <t>シュウケイ</t>
    </rPh>
    <rPh sb="20" eb="21">
      <t>オモテ</t>
    </rPh>
    <rPh sb="22" eb="24">
      <t>ソウダン</t>
    </rPh>
    <rPh sb="27" eb="28">
      <t>ヒト</t>
    </rPh>
    <phoneticPr fontId="2"/>
  </si>
  <si>
    <t>県計割合</t>
  </si>
  <si>
    <t>令和４年度ひとり暮らし高齢者基礎調査集計表（対７０歳以上人口比率）</t>
    <rPh sb="8" eb="9">
      <t>ク</t>
    </rPh>
    <rPh sb="11" eb="14">
      <t>コウレイシャ</t>
    </rPh>
    <rPh sb="14" eb="16">
      <t>キソ</t>
    </rPh>
    <rPh sb="16" eb="18">
      <t>チョウサ</t>
    </rPh>
    <rPh sb="18" eb="21">
      <t>シュウケイヒョウ</t>
    </rPh>
    <rPh sb="22" eb="23">
      <t>タイ</t>
    </rPh>
    <rPh sb="25" eb="26">
      <t>サイ</t>
    </rPh>
    <rPh sb="26" eb="28">
      <t>イジョウ</t>
    </rPh>
    <rPh sb="28" eb="30">
      <t>ジンコウ</t>
    </rPh>
    <rPh sb="30" eb="32">
      <t>ヒリツ</t>
    </rPh>
    <phoneticPr fontId="2"/>
  </si>
  <si>
    <t>注）７０歳以上人口は「群馬県年齢別人口統計調査」（令和４年１０月１日現在）</t>
    <rPh sb="0" eb="1">
      <t>チュウ</t>
    </rPh>
    <rPh sb="4" eb="5">
      <t>サイ</t>
    </rPh>
    <rPh sb="5" eb="7">
      <t>イジョウ</t>
    </rPh>
    <rPh sb="7" eb="9">
      <t>ジンコウ</t>
    </rPh>
    <rPh sb="11" eb="14">
      <t>グンマケン</t>
    </rPh>
    <rPh sb="14" eb="17">
      <t>ネンレイベツ</t>
    </rPh>
    <rPh sb="17" eb="19">
      <t>ジンコウ</t>
    </rPh>
    <rPh sb="19" eb="21">
      <t>トウケイ</t>
    </rPh>
    <rPh sb="21" eb="23">
      <t>チョウサ</t>
    </rPh>
    <rPh sb="25" eb="27">
      <t>レイワ</t>
    </rPh>
    <rPh sb="28" eb="29">
      <t>ネン</t>
    </rPh>
    <rPh sb="31" eb="32">
      <t>ガツ</t>
    </rPh>
    <rPh sb="33" eb="34">
      <t>ヒ</t>
    </rPh>
    <rPh sb="34" eb="36">
      <t>ゲンザイ</t>
    </rPh>
    <phoneticPr fontId="2"/>
  </si>
  <si>
    <t>県計割合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</si>
</sst>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#,##0_ "/>
    <numFmt numFmtId="178" formatCode="#,##0.0_ "/>
    <numFmt numFmtId="179" formatCode="0.0%"/>
  </numFmts>
  <fonts count="1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3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</cellStyleXfs>
  <cellXfs count="841">
    <xf numFmtId="0" fontId="0" fillId="0" borderId="0" xfId="0" applyFont="1"/>
    <xf numFmtId="177" fontId="4" fillId="0" borderId="0" xfId="2" applyNumberFormat="1" applyFont="1" applyBorder="1" applyAlignment="1">
      <alignment horizontal="center" vertical="center"/>
    </xf>
    <xf numFmtId="177" fontId="4" fillId="0" borderId="0" xfId="2" applyNumberFormat="1" applyFont="1" applyBorder="1" applyAlignment="1">
      <alignment horizontal="distributed" vertical="center"/>
    </xf>
    <xf numFmtId="177" fontId="4" fillId="0" borderId="0" xfId="2" applyNumberFormat="1" applyFont="1" applyBorder="1" applyAlignment="1">
      <alignment horizontal="left" vertical="center"/>
    </xf>
    <xf numFmtId="177" fontId="4" fillId="0" borderId="0" xfId="2" applyNumberFormat="1" applyFont="1" applyBorder="1" applyAlignment="1">
      <alignment vertical="center"/>
    </xf>
    <xf numFmtId="177" fontId="4" fillId="0" borderId="0" xfId="2" applyNumberFormat="1" applyFont="1" applyBorder="1" applyAlignment="1">
      <alignment horizontal="left"/>
    </xf>
    <xf numFmtId="177" fontId="4" fillId="0" borderId="0" xfId="2" applyNumberFormat="1" applyFont="1" applyBorder="1"/>
    <xf numFmtId="177" fontId="4" fillId="0" borderId="0" xfId="2" applyNumberFormat="1" applyFont="1" applyFill="1" applyBorder="1"/>
    <xf numFmtId="177" fontId="4" fillId="0" borderId="0" xfId="2" applyNumberFormat="1" applyFont="1" applyBorder="1" applyAlignment="1">
      <alignment shrinkToFit="1"/>
    </xf>
    <xf numFmtId="177" fontId="4" fillId="0" borderId="0" xfId="2" applyNumberFormat="1" applyFont="1" applyFill="1" applyBorder="1" applyAlignment="1">
      <alignment shrinkToFit="1"/>
    </xf>
    <xf numFmtId="38" fontId="8" fillId="0" borderId="1" xfId="2" applyFont="1" applyBorder="1" applyAlignment="1">
      <alignment horizontal="right" vertical="center" shrinkToFit="1"/>
    </xf>
    <xf numFmtId="38" fontId="8" fillId="0" borderId="2" xfId="2" applyFont="1" applyBorder="1" applyAlignment="1">
      <alignment vertical="center" shrinkToFit="1"/>
    </xf>
    <xf numFmtId="38" fontId="8" fillId="0" borderId="2" xfId="2" applyFont="1" applyBorder="1" applyAlignment="1" applyProtection="1">
      <alignment vertical="center" shrinkToFit="1"/>
      <protection locked="0"/>
    </xf>
    <xf numFmtId="38" fontId="8" fillId="0" borderId="3" xfId="2" applyFont="1" applyBorder="1" applyAlignment="1" applyProtection="1">
      <alignment vertical="center" shrinkToFit="1"/>
      <protection locked="0"/>
    </xf>
    <xf numFmtId="38" fontId="8" fillId="0" borderId="4" xfId="2" applyFont="1" applyBorder="1" applyAlignment="1" applyProtection="1">
      <alignment vertical="center" shrinkToFit="1"/>
      <protection locked="0"/>
    </xf>
    <xf numFmtId="177" fontId="4" fillId="0" borderId="0" xfId="2" applyNumberFormat="1" applyFont="1" applyBorder="1" applyAlignment="1">
      <alignment horizontal="center" vertical="center" shrinkToFit="1"/>
    </xf>
    <xf numFmtId="38" fontId="8" fillId="0" borderId="2" xfId="2" applyFont="1" applyBorder="1" applyAlignment="1">
      <alignment horizontal="right" vertical="center" shrinkToFit="1"/>
    </xf>
    <xf numFmtId="38" fontId="8" fillId="0" borderId="5" xfId="2" applyFont="1" applyBorder="1" applyAlignment="1">
      <alignment horizontal="right" vertical="center" shrinkToFit="1"/>
    </xf>
    <xf numFmtId="0" fontId="4" fillId="0" borderId="6" xfId="2" applyNumberFormat="1" applyFont="1" applyBorder="1" applyAlignment="1">
      <alignment horizontal="center" vertical="center"/>
    </xf>
    <xf numFmtId="0" fontId="4" fillId="0" borderId="7" xfId="2" applyNumberFormat="1" applyFont="1" applyBorder="1" applyAlignment="1">
      <alignment horizontal="center" vertical="center"/>
    </xf>
    <xf numFmtId="0" fontId="4" fillId="0" borderId="8" xfId="2" applyNumberFormat="1" applyFont="1" applyBorder="1" applyAlignment="1">
      <alignment horizontal="center" vertical="center"/>
    </xf>
    <xf numFmtId="0" fontId="4" fillId="0" borderId="9" xfId="2" applyNumberFormat="1" applyFont="1" applyBorder="1" applyAlignment="1">
      <alignment horizontal="center" vertical="center"/>
    </xf>
    <xf numFmtId="177" fontId="6" fillId="0" borderId="0" xfId="2" applyNumberFormat="1" applyFont="1" applyFill="1" applyBorder="1" applyAlignment="1">
      <alignment horizontal="left" vertical="center"/>
    </xf>
    <xf numFmtId="177" fontId="4" fillId="0" borderId="0" xfId="2" applyNumberFormat="1" applyFont="1" applyFill="1" applyBorder="1" applyAlignment="1">
      <alignment horizontal="distributed" vertical="center"/>
    </xf>
    <xf numFmtId="177" fontId="7" fillId="0" borderId="0" xfId="2" applyNumberFormat="1" applyFont="1" applyFill="1" applyBorder="1" applyAlignment="1">
      <alignment horizontal="left" vertical="center"/>
    </xf>
    <xf numFmtId="177" fontId="4" fillId="0" borderId="0" xfId="2" applyNumberFormat="1" applyFont="1" applyFill="1" applyBorder="1" applyAlignment="1">
      <alignment horizontal="left" vertical="center"/>
    </xf>
    <xf numFmtId="177" fontId="4" fillId="0" borderId="0" xfId="2" applyNumberFormat="1" applyFont="1" applyFill="1" applyBorder="1" applyAlignment="1">
      <alignment vertical="center"/>
    </xf>
    <xf numFmtId="177" fontId="4" fillId="0" borderId="0" xfId="2" applyNumberFormat="1" applyFont="1" applyFill="1" applyBorder="1" applyAlignment="1">
      <alignment horizontal="left"/>
    </xf>
    <xf numFmtId="177" fontId="3" fillId="0" borderId="0" xfId="2" applyNumberFormat="1" applyFont="1" applyFill="1" applyBorder="1" applyAlignment="1">
      <alignment horizontal="left" vertical="center"/>
    </xf>
    <xf numFmtId="0" fontId="8" fillId="0" borderId="10" xfId="2" applyNumberFormat="1" applyFont="1" applyFill="1" applyBorder="1" applyAlignment="1">
      <alignment horizontal="center" vertical="center"/>
    </xf>
    <xf numFmtId="0" fontId="8" fillId="0" borderId="6" xfId="2" applyNumberFormat="1" applyFont="1" applyFill="1" applyBorder="1" applyAlignment="1">
      <alignment horizontal="center" vertical="center"/>
    </xf>
    <xf numFmtId="0" fontId="8" fillId="0" borderId="11" xfId="2" applyNumberFormat="1" applyFont="1" applyFill="1" applyBorder="1" applyAlignment="1">
      <alignment horizontal="center" vertical="center"/>
    </xf>
    <xf numFmtId="0" fontId="8" fillId="0" borderId="8" xfId="2" applyNumberFormat="1" applyFont="1" applyFill="1" applyBorder="1" applyAlignment="1">
      <alignment horizontal="center" vertical="center"/>
    </xf>
    <xf numFmtId="0" fontId="8" fillId="0" borderId="12" xfId="2" applyNumberFormat="1" applyFont="1" applyFill="1" applyBorder="1" applyAlignment="1">
      <alignment horizontal="center" vertical="center"/>
    </xf>
    <xf numFmtId="0" fontId="4" fillId="0" borderId="13" xfId="2" applyNumberFormat="1" applyFont="1" applyFill="1" applyBorder="1" applyAlignment="1">
      <alignment horizontal="center" vertical="center"/>
    </xf>
    <xf numFmtId="0" fontId="4" fillId="0" borderId="6" xfId="2" applyNumberFormat="1" applyFont="1" applyFill="1" applyBorder="1" applyAlignment="1">
      <alignment horizontal="center" vertical="center"/>
    </xf>
    <xf numFmtId="0" fontId="4" fillId="0" borderId="7" xfId="2" applyNumberFormat="1" applyFont="1" applyFill="1" applyBorder="1" applyAlignment="1">
      <alignment horizontal="center" vertical="center"/>
    </xf>
    <xf numFmtId="0" fontId="4" fillId="0" borderId="12" xfId="2" applyNumberFormat="1" applyFont="1" applyFill="1" applyBorder="1" applyAlignment="1">
      <alignment horizontal="center" vertical="center"/>
    </xf>
    <xf numFmtId="0" fontId="4" fillId="0" borderId="11" xfId="2" applyNumberFormat="1" applyFont="1" applyFill="1" applyBorder="1" applyAlignment="1">
      <alignment horizontal="center" vertical="center"/>
    </xf>
    <xf numFmtId="38" fontId="8" fillId="0" borderId="14" xfId="2" applyFont="1" applyFill="1" applyBorder="1" applyAlignment="1">
      <alignment vertical="center" shrinkToFit="1"/>
    </xf>
    <xf numFmtId="38" fontId="8" fillId="0" borderId="15" xfId="2" applyFont="1" applyFill="1" applyBorder="1" applyAlignment="1">
      <alignment vertical="center" shrinkToFit="1"/>
    </xf>
    <xf numFmtId="38" fontId="8" fillId="0" borderId="16" xfId="2" applyFont="1" applyFill="1" applyBorder="1" applyAlignment="1">
      <alignment vertical="center" shrinkToFit="1"/>
    </xf>
    <xf numFmtId="38" fontId="8" fillId="0" borderId="15" xfId="2" applyFont="1" applyFill="1" applyBorder="1" applyAlignment="1" applyProtection="1">
      <alignment vertical="center" shrinkToFit="1"/>
      <protection locked="0"/>
    </xf>
    <xf numFmtId="38" fontId="8" fillId="0" borderId="17" xfId="2" applyFont="1" applyFill="1" applyBorder="1" applyAlignment="1" applyProtection="1">
      <alignment vertical="center" shrinkToFit="1"/>
      <protection locked="0"/>
    </xf>
    <xf numFmtId="38" fontId="8" fillId="0" borderId="18" xfId="2" applyFont="1" applyFill="1" applyBorder="1" applyAlignment="1" applyProtection="1">
      <alignment vertical="center" shrinkToFit="1"/>
      <protection locked="0"/>
    </xf>
    <xf numFmtId="38" fontId="8" fillId="0" borderId="19" xfId="2" applyFont="1" applyFill="1" applyBorder="1" applyAlignment="1">
      <alignment vertical="center" shrinkToFit="1"/>
    </xf>
    <xf numFmtId="38" fontId="8" fillId="0" borderId="20" xfId="2" applyFont="1" applyFill="1" applyBorder="1" applyAlignment="1">
      <alignment vertical="center" shrinkToFit="1"/>
    </xf>
    <xf numFmtId="38" fontId="8" fillId="0" borderId="21" xfId="2" applyFont="1" applyFill="1" applyBorder="1" applyAlignment="1">
      <alignment vertical="center" shrinkToFit="1"/>
    </xf>
    <xf numFmtId="38" fontId="8" fillId="0" borderId="20" xfId="2" applyFont="1" applyFill="1" applyBorder="1" applyAlignment="1" applyProtection="1">
      <alignment vertical="center" shrinkToFit="1"/>
      <protection locked="0"/>
    </xf>
    <xf numFmtId="38" fontId="8" fillId="0" borderId="22" xfId="2" applyFont="1" applyFill="1" applyBorder="1" applyAlignment="1" applyProtection="1">
      <alignment vertical="center" shrinkToFit="1"/>
      <protection locked="0"/>
    </xf>
    <xf numFmtId="38" fontId="8" fillId="0" borderId="23" xfId="2" applyFont="1" applyFill="1" applyBorder="1" applyAlignment="1">
      <alignment vertical="center" shrinkToFit="1"/>
    </xf>
    <xf numFmtId="38" fontId="8" fillId="0" borderId="24" xfId="2" applyFont="1" applyFill="1" applyBorder="1" applyAlignment="1">
      <alignment vertical="center" shrinkToFit="1"/>
    </xf>
    <xf numFmtId="38" fontId="8" fillId="0" borderId="23" xfId="2" applyFont="1" applyFill="1" applyBorder="1" applyAlignment="1" applyProtection="1">
      <alignment vertical="center" shrinkToFit="1"/>
      <protection locked="0"/>
    </xf>
    <xf numFmtId="38" fontId="8" fillId="0" borderId="25" xfId="2" applyFont="1" applyFill="1" applyBorder="1" applyAlignment="1" applyProtection="1">
      <alignment vertical="center" shrinkToFit="1"/>
      <protection locked="0"/>
    </xf>
    <xf numFmtId="38" fontId="8" fillId="0" borderId="26" xfId="2" applyFont="1" applyFill="1" applyBorder="1" applyAlignment="1" applyProtection="1">
      <alignment vertical="center" shrinkToFit="1"/>
      <protection locked="0"/>
    </xf>
    <xf numFmtId="38" fontId="8" fillId="0" borderId="27" xfId="2" applyFont="1" applyFill="1" applyBorder="1" applyAlignment="1" applyProtection="1">
      <alignment vertical="center" shrinkToFit="1"/>
      <protection locked="0"/>
    </xf>
    <xf numFmtId="38" fontId="8" fillId="0" borderId="28" xfId="2" applyFont="1" applyFill="1" applyBorder="1" applyAlignment="1">
      <alignment vertical="center" shrinkToFit="1"/>
    </xf>
    <xf numFmtId="38" fontId="8" fillId="0" borderId="29" xfId="2" applyFont="1" applyFill="1" applyBorder="1" applyAlignment="1">
      <alignment vertical="center" shrinkToFit="1"/>
    </xf>
    <xf numFmtId="38" fontId="8" fillId="0" borderId="30" xfId="2" applyFont="1" applyFill="1" applyBorder="1" applyAlignment="1">
      <alignment vertical="center" shrinkToFit="1"/>
    </xf>
    <xf numFmtId="38" fontId="8" fillId="0" borderId="29" xfId="2" applyFont="1" applyFill="1" applyBorder="1" applyAlignment="1" applyProtection="1">
      <alignment vertical="center" shrinkToFit="1"/>
      <protection locked="0"/>
    </xf>
    <xf numFmtId="38" fontId="8" fillId="0" borderId="31" xfId="2" applyFont="1" applyFill="1" applyBorder="1" applyAlignment="1" applyProtection="1">
      <alignment vertical="center" shrinkToFit="1"/>
      <protection locked="0"/>
    </xf>
    <xf numFmtId="38" fontId="8" fillId="0" borderId="32" xfId="2" applyFont="1" applyFill="1" applyBorder="1" applyAlignment="1">
      <alignment vertical="center" shrinkToFit="1"/>
    </xf>
    <xf numFmtId="38" fontId="8" fillId="0" borderId="25" xfId="2" applyFont="1" applyFill="1" applyBorder="1" applyAlignment="1">
      <alignment vertical="center" shrinkToFit="1"/>
    </xf>
    <xf numFmtId="38" fontId="8" fillId="0" borderId="33" xfId="2" applyFont="1" applyFill="1" applyBorder="1" applyAlignment="1">
      <alignment vertical="center" shrinkToFit="1"/>
    </xf>
    <xf numFmtId="38" fontId="8" fillId="0" borderId="34" xfId="2" applyFont="1" applyFill="1" applyBorder="1" applyAlignment="1" applyProtection="1">
      <alignment vertical="center" shrinkToFit="1"/>
      <protection locked="0"/>
    </xf>
    <xf numFmtId="38" fontId="8" fillId="0" borderId="35" xfId="2" applyFont="1" applyFill="1" applyBorder="1" applyAlignment="1" applyProtection="1">
      <alignment vertical="center" shrinkToFit="1"/>
      <protection locked="0"/>
    </xf>
    <xf numFmtId="38" fontId="8" fillId="0" borderId="36" xfId="2" applyFont="1" applyFill="1" applyBorder="1" applyAlignment="1">
      <alignment vertical="center" shrinkToFit="1"/>
    </xf>
    <xf numFmtId="38" fontId="8" fillId="0" borderId="37" xfId="2" applyFont="1" applyFill="1" applyBorder="1" applyAlignment="1">
      <alignment vertical="center" shrinkToFit="1"/>
    </xf>
    <xf numFmtId="38" fontId="8" fillId="0" borderId="38" xfId="2" applyFont="1" applyFill="1" applyBorder="1" applyAlignment="1">
      <alignment vertical="center" shrinkToFit="1"/>
    </xf>
    <xf numFmtId="38" fontId="8" fillId="0" borderId="39" xfId="2" applyFont="1" applyFill="1" applyBorder="1" applyAlignment="1">
      <alignment vertical="center" shrinkToFit="1"/>
    </xf>
    <xf numFmtId="38" fontId="8" fillId="0" borderId="40" xfId="2" applyFont="1" applyFill="1" applyBorder="1" applyAlignment="1">
      <alignment vertical="center" shrinkToFit="1"/>
    </xf>
    <xf numFmtId="38" fontId="8" fillId="0" borderId="41" xfId="2" applyFont="1" applyFill="1" applyBorder="1" applyAlignment="1" applyProtection="1">
      <alignment vertical="center" shrinkToFit="1"/>
      <protection locked="0"/>
    </xf>
    <xf numFmtId="38" fontId="8" fillId="0" borderId="22" xfId="2" applyFont="1" applyFill="1" applyBorder="1" applyAlignment="1">
      <alignment vertical="center" shrinkToFit="1"/>
    </xf>
    <xf numFmtId="38" fontId="8" fillId="0" borderId="37" xfId="2" applyFont="1" applyFill="1" applyBorder="1" applyAlignment="1" applyProtection="1">
      <alignment vertical="center" shrinkToFit="1"/>
      <protection locked="0"/>
    </xf>
    <xf numFmtId="38" fontId="8" fillId="0" borderId="39" xfId="2" applyFont="1" applyFill="1" applyBorder="1" applyAlignment="1" applyProtection="1">
      <alignment vertical="center" shrinkToFit="1"/>
      <protection locked="0"/>
    </xf>
    <xf numFmtId="38" fontId="8" fillId="0" borderId="40" xfId="2" applyFont="1" applyFill="1" applyBorder="1" applyAlignment="1" applyProtection="1">
      <alignment vertical="center" shrinkToFit="1"/>
      <protection locked="0"/>
    </xf>
    <xf numFmtId="38" fontId="8" fillId="0" borderId="42" xfId="2" applyFont="1" applyFill="1" applyBorder="1" applyAlignment="1">
      <alignment vertical="center" shrinkToFit="1"/>
    </xf>
    <xf numFmtId="38" fontId="8" fillId="0" borderId="43" xfId="2" applyFont="1" applyFill="1" applyBorder="1" applyAlignment="1">
      <alignment vertical="center" shrinkToFit="1"/>
    </xf>
    <xf numFmtId="38" fontId="8" fillId="0" borderId="44" xfId="2" applyFont="1" applyFill="1" applyBorder="1" applyAlignment="1">
      <alignment vertical="center" shrinkToFit="1"/>
    </xf>
    <xf numFmtId="38" fontId="8" fillId="0" borderId="45" xfId="2" applyFont="1" applyFill="1" applyBorder="1" applyAlignment="1" applyProtection="1">
      <alignment vertical="center" shrinkToFit="1"/>
      <protection locked="0"/>
    </xf>
    <xf numFmtId="38" fontId="8" fillId="0" borderId="46" xfId="2" applyFont="1" applyFill="1" applyBorder="1" applyAlignment="1" applyProtection="1">
      <alignment vertical="center" shrinkToFit="1"/>
      <protection locked="0"/>
    </xf>
    <xf numFmtId="38" fontId="8" fillId="0" borderId="47" xfId="2" applyFont="1" applyFill="1" applyBorder="1" applyAlignment="1">
      <alignment vertical="center" shrinkToFit="1"/>
    </xf>
    <xf numFmtId="38" fontId="8" fillId="0" borderId="48" xfId="2" applyFont="1" applyFill="1" applyBorder="1" applyAlignment="1">
      <alignment vertical="center" shrinkToFit="1"/>
    </xf>
    <xf numFmtId="38" fontId="8" fillId="0" borderId="49" xfId="2" applyFont="1" applyFill="1" applyBorder="1" applyAlignment="1">
      <alignment vertical="center" shrinkToFit="1"/>
    </xf>
    <xf numFmtId="38" fontId="8" fillId="0" borderId="50" xfId="2" applyFont="1" applyFill="1" applyBorder="1" applyAlignment="1">
      <alignment vertical="center" shrinkToFit="1"/>
    </xf>
    <xf numFmtId="38" fontId="8" fillId="0" borderId="49" xfId="2" applyFont="1" applyFill="1" applyBorder="1" applyAlignment="1" applyProtection="1">
      <alignment vertical="center" shrinkToFit="1"/>
      <protection locked="0"/>
    </xf>
    <xf numFmtId="38" fontId="8" fillId="0" borderId="51" xfId="2" applyFont="1" applyFill="1" applyBorder="1" applyAlignment="1" applyProtection="1">
      <alignment vertical="center" shrinkToFit="1"/>
      <protection locked="0"/>
    </xf>
    <xf numFmtId="38" fontId="8" fillId="0" borderId="52" xfId="2" applyFont="1" applyFill="1" applyBorder="1" applyAlignment="1" applyProtection="1">
      <alignment vertical="center" shrinkToFit="1"/>
      <protection locked="0"/>
    </xf>
    <xf numFmtId="38" fontId="8" fillId="0" borderId="47" xfId="2" applyFont="1" applyFill="1" applyBorder="1" applyAlignment="1" applyProtection="1">
      <alignment vertical="center" shrinkToFit="1"/>
      <protection locked="0"/>
    </xf>
    <xf numFmtId="38" fontId="8" fillId="0" borderId="14" xfId="2" applyFont="1" applyFill="1" applyBorder="1" applyAlignment="1">
      <alignment horizontal="right" vertical="center" shrinkToFit="1"/>
    </xf>
    <xf numFmtId="38" fontId="8" fillId="0" borderId="23" xfId="2" applyFont="1" applyFill="1" applyBorder="1" applyAlignment="1">
      <alignment horizontal="right" vertical="center" shrinkToFit="1"/>
    </xf>
    <xf numFmtId="38" fontId="8" fillId="0" borderId="53" xfId="2" applyFont="1" applyFill="1" applyBorder="1" applyAlignment="1">
      <alignment horizontal="right" vertical="center" shrinkToFit="1"/>
    </xf>
    <xf numFmtId="38" fontId="8" fillId="0" borderId="15" xfId="2" applyFont="1" applyFill="1" applyBorder="1" applyAlignment="1">
      <alignment horizontal="right" vertical="center" shrinkToFit="1"/>
    </xf>
    <xf numFmtId="38" fontId="8" fillId="0" borderId="54" xfId="2" applyFont="1" applyFill="1" applyBorder="1" applyAlignment="1">
      <alignment horizontal="right" vertical="center" shrinkToFit="1"/>
    </xf>
    <xf numFmtId="38" fontId="8" fillId="0" borderId="27" xfId="2" applyFont="1" applyFill="1" applyBorder="1" applyAlignment="1">
      <alignment horizontal="right" vertical="center" shrinkToFit="1"/>
    </xf>
    <xf numFmtId="38" fontId="8" fillId="0" borderId="28" xfId="2" applyFont="1" applyFill="1" applyBorder="1" applyAlignment="1">
      <alignment horizontal="right" vertical="center" shrinkToFit="1"/>
    </xf>
    <xf numFmtId="38" fontId="8" fillId="0" borderId="29" xfId="2" applyFont="1" applyFill="1" applyBorder="1" applyAlignment="1">
      <alignment horizontal="right" vertical="center" shrinkToFit="1"/>
    </xf>
    <xf numFmtId="38" fontId="8" fillId="0" borderId="55" xfId="2" applyFont="1" applyFill="1" applyBorder="1" applyAlignment="1">
      <alignment horizontal="right" vertical="center" shrinkToFit="1"/>
    </xf>
    <xf numFmtId="38" fontId="8" fillId="0" borderId="41" xfId="2" applyFont="1" applyFill="1" applyBorder="1" applyAlignment="1">
      <alignment horizontal="right" vertical="center" shrinkToFit="1"/>
    </xf>
    <xf numFmtId="38" fontId="8" fillId="0" borderId="31" xfId="2" applyFont="1" applyFill="1" applyBorder="1" applyAlignment="1">
      <alignment horizontal="right" vertical="center" shrinkToFit="1"/>
    </xf>
    <xf numFmtId="177" fontId="7" fillId="0" borderId="0" xfId="2" applyNumberFormat="1" applyFont="1" applyFill="1" applyBorder="1" applyAlignment="1">
      <alignment horizontal="left"/>
    </xf>
    <xf numFmtId="177" fontId="7" fillId="0" borderId="0" xfId="2" applyNumberFormat="1" applyFont="1" applyFill="1" applyBorder="1" applyAlignment="1">
      <alignment vertical="center"/>
    </xf>
    <xf numFmtId="0" fontId="8" fillId="0" borderId="13" xfId="2" applyNumberFormat="1" applyFont="1" applyFill="1" applyBorder="1" applyAlignment="1">
      <alignment horizontal="center" vertical="center"/>
    </xf>
    <xf numFmtId="38" fontId="8" fillId="0" borderId="56" xfId="2" applyFont="1" applyFill="1" applyBorder="1" applyAlignment="1">
      <alignment vertical="center" shrinkToFit="1"/>
    </xf>
    <xf numFmtId="38" fontId="8" fillId="0" borderId="57" xfId="2" applyFont="1" applyFill="1" applyBorder="1" applyAlignment="1">
      <alignment vertical="center" shrinkToFit="1"/>
    </xf>
    <xf numFmtId="38" fontId="8" fillId="0" borderId="58" xfId="2" applyFont="1" applyFill="1" applyBorder="1" applyAlignment="1">
      <alignment vertical="center" shrinkToFit="1"/>
    </xf>
    <xf numFmtId="38" fontId="8" fillId="0" borderId="59" xfId="2" applyFont="1" applyFill="1" applyBorder="1" applyAlignment="1" applyProtection="1">
      <alignment vertical="center" shrinkToFit="1"/>
      <protection locked="0"/>
    </xf>
    <xf numFmtId="38" fontId="8" fillId="0" borderId="60" xfId="2" applyFont="1" applyFill="1" applyBorder="1" applyAlignment="1">
      <alignment vertical="center" shrinkToFit="1"/>
    </xf>
    <xf numFmtId="38" fontId="8" fillId="0" borderId="61" xfId="2" applyFont="1" applyFill="1" applyBorder="1" applyAlignment="1">
      <alignment vertical="center" shrinkToFit="1"/>
    </xf>
    <xf numFmtId="38" fontId="8" fillId="0" borderId="62" xfId="2" applyFont="1" applyFill="1" applyBorder="1" applyAlignment="1" applyProtection="1">
      <alignment vertical="center" shrinkToFit="1"/>
      <protection locked="0"/>
    </xf>
    <xf numFmtId="38" fontId="8" fillId="0" borderId="63" xfId="2" applyFont="1" applyFill="1" applyBorder="1" applyAlignment="1">
      <alignment vertical="center" shrinkToFit="1"/>
    </xf>
    <xf numFmtId="38" fontId="8" fillId="0" borderId="54" xfId="2" applyFont="1" applyFill="1" applyBorder="1" applyAlignment="1" applyProtection="1">
      <alignment vertical="center" shrinkToFit="1"/>
      <protection locked="0"/>
    </xf>
    <xf numFmtId="38" fontId="8" fillId="0" borderId="64" xfId="2" applyFont="1" applyFill="1" applyBorder="1" applyAlignment="1">
      <alignment vertical="center" shrinkToFit="1"/>
    </xf>
    <xf numFmtId="38" fontId="8" fillId="0" borderId="65" xfId="2" applyFont="1" applyFill="1" applyBorder="1" applyAlignment="1">
      <alignment vertical="center" shrinkToFit="1"/>
    </xf>
    <xf numFmtId="3" fontId="4" fillId="0" borderId="66" xfId="2" applyNumberFormat="1" applyFont="1" applyFill="1" applyBorder="1" applyAlignment="1" applyProtection="1">
      <alignment vertical="center" shrinkToFit="1"/>
      <protection locked="0"/>
    </xf>
    <xf numFmtId="3" fontId="4" fillId="0" borderId="15" xfId="2" applyNumberFormat="1" applyFont="1" applyFill="1" applyBorder="1" applyAlignment="1" applyProtection="1">
      <alignment vertical="center" shrinkToFit="1"/>
      <protection locked="0"/>
    </xf>
    <xf numFmtId="3" fontId="4" fillId="0" borderId="23" xfId="2" applyNumberFormat="1" applyFont="1" applyFill="1" applyBorder="1" applyAlignment="1" applyProtection="1">
      <alignment vertical="center" shrinkToFit="1"/>
      <protection locked="0"/>
    </xf>
    <xf numFmtId="3" fontId="4" fillId="0" borderId="67" xfId="2" applyNumberFormat="1" applyFont="1" applyFill="1" applyBorder="1" applyAlignment="1" applyProtection="1">
      <alignment vertical="center" shrinkToFit="1"/>
      <protection locked="0"/>
    </xf>
    <xf numFmtId="3" fontId="4" fillId="0" borderId="19" xfId="2" applyNumberFormat="1" applyFont="1" applyFill="1" applyBorder="1" applyAlignment="1" applyProtection="1">
      <alignment vertical="center" shrinkToFit="1"/>
      <protection locked="0"/>
    </xf>
    <xf numFmtId="3" fontId="4" fillId="0" borderId="68" xfId="2" applyNumberFormat="1" applyFont="1" applyFill="1" applyBorder="1" applyAlignment="1" applyProtection="1">
      <alignment vertical="center" shrinkToFit="1"/>
      <protection locked="0"/>
    </xf>
    <xf numFmtId="3" fontId="4" fillId="0" borderId="69" xfId="2" applyNumberFormat="1" applyFont="1" applyFill="1" applyBorder="1" applyAlignment="1" applyProtection="1">
      <alignment vertical="center" shrinkToFit="1"/>
      <protection locked="0"/>
    </xf>
    <xf numFmtId="3" fontId="4" fillId="0" borderId="20" xfId="2" applyNumberFormat="1" applyFont="1" applyFill="1" applyBorder="1" applyAlignment="1" applyProtection="1">
      <alignment vertical="center" shrinkToFit="1"/>
      <protection locked="0"/>
    </xf>
    <xf numFmtId="3" fontId="4" fillId="0" borderId="70" xfId="2" applyNumberFormat="1" applyFont="1" applyFill="1" applyBorder="1" applyAlignment="1" applyProtection="1">
      <alignment vertical="center" shrinkToFit="1"/>
      <protection locked="0"/>
    </xf>
    <xf numFmtId="3" fontId="4" fillId="0" borderId="21" xfId="2" applyNumberFormat="1" applyFont="1" applyFill="1" applyBorder="1" applyAlignment="1" applyProtection="1">
      <alignment vertical="center" shrinkToFit="1"/>
      <protection locked="0"/>
    </xf>
    <xf numFmtId="3" fontId="4" fillId="0" borderId="71" xfId="2" applyNumberFormat="1" applyFont="1" applyFill="1" applyBorder="1" applyAlignment="1" applyProtection="1">
      <alignment vertical="center" shrinkToFit="1"/>
      <protection locked="0"/>
    </xf>
    <xf numFmtId="3" fontId="4" fillId="0" borderId="72" xfId="2" applyNumberFormat="1" applyFont="1" applyFill="1" applyBorder="1" applyAlignment="1" applyProtection="1">
      <alignment vertical="center" shrinkToFit="1"/>
      <protection locked="0"/>
    </xf>
    <xf numFmtId="3" fontId="4" fillId="0" borderId="73" xfId="2" applyNumberFormat="1" applyFont="1" applyFill="1" applyBorder="1" applyAlignment="1" applyProtection="1">
      <alignment vertical="center" shrinkToFit="1"/>
      <protection locked="0"/>
    </xf>
    <xf numFmtId="3" fontId="4" fillId="0" borderId="29" xfId="2" applyNumberFormat="1" applyFont="1" applyFill="1" applyBorder="1" applyAlignment="1" applyProtection="1">
      <alignment vertical="center" shrinkToFit="1"/>
      <protection locked="0"/>
    </xf>
    <xf numFmtId="3" fontId="4" fillId="0" borderId="55" xfId="2" applyNumberFormat="1" applyFont="1" applyFill="1" applyBorder="1" applyAlignment="1" applyProtection="1">
      <alignment vertical="center" shrinkToFit="1"/>
      <protection locked="0"/>
    </xf>
    <xf numFmtId="3" fontId="4" fillId="0" borderId="74" xfId="2" applyNumberFormat="1" applyFont="1" applyFill="1" applyBorder="1" applyAlignment="1" applyProtection="1">
      <alignment vertical="center" shrinkToFit="1"/>
      <protection locked="0"/>
    </xf>
    <xf numFmtId="3" fontId="4" fillId="0" borderId="39" xfId="2" applyNumberFormat="1" applyFont="1" applyFill="1" applyBorder="1" applyAlignment="1" applyProtection="1">
      <alignment vertical="center" shrinkToFit="1"/>
      <protection locked="0"/>
    </xf>
    <xf numFmtId="3" fontId="4" fillId="0" borderId="75" xfId="2" applyNumberFormat="1" applyFont="1" applyFill="1" applyBorder="1" applyAlignment="1" applyProtection="1">
      <alignment vertical="center" shrinkToFit="1"/>
      <protection locked="0"/>
    </xf>
    <xf numFmtId="3" fontId="4" fillId="0" borderId="76" xfId="2" applyNumberFormat="1" applyFont="1" applyFill="1" applyBorder="1" applyAlignment="1" applyProtection="1">
      <alignment vertical="center" shrinkToFit="1"/>
      <protection locked="0"/>
    </xf>
    <xf numFmtId="3" fontId="4" fillId="0" borderId="77" xfId="2" applyNumberFormat="1" applyFont="1" applyFill="1" applyBorder="1" applyAlignment="1" applyProtection="1">
      <alignment vertical="center" shrinkToFit="1"/>
      <protection locked="0"/>
    </xf>
    <xf numFmtId="3" fontId="4" fillId="0" borderId="78" xfId="2" applyNumberFormat="1" applyFont="1" applyFill="1" applyBorder="1" applyAlignment="1" applyProtection="1">
      <alignment vertical="center" shrinkToFit="1"/>
      <protection locked="0"/>
    </xf>
    <xf numFmtId="3" fontId="4" fillId="0" borderId="79" xfId="2" applyNumberFormat="1" applyFont="1" applyFill="1" applyBorder="1" applyAlignment="1" applyProtection="1">
      <alignment vertical="center" shrinkToFit="1"/>
      <protection locked="0"/>
    </xf>
    <xf numFmtId="3" fontId="4" fillId="0" borderId="80" xfId="2" applyNumberFormat="1" applyFont="1" applyFill="1" applyBorder="1" applyAlignment="1" applyProtection="1">
      <alignment vertical="center" shrinkToFit="1"/>
      <protection locked="0"/>
    </xf>
    <xf numFmtId="3" fontId="4" fillId="0" borderId="10" xfId="2" applyNumberFormat="1" applyFont="1" applyFill="1" applyBorder="1" applyAlignment="1" applyProtection="1">
      <alignment vertical="center" shrinkToFit="1"/>
      <protection locked="0"/>
    </xf>
    <xf numFmtId="3" fontId="4" fillId="0" borderId="81" xfId="2" applyNumberFormat="1" applyFont="1" applyFill="1" applyBorder="1" applyAlignment="1" applyProtection="1">
      <alignment vertical="center" shrinkToFit="1"/>
      <protection locked="0"/>
    </xf>
    <xf numFmtId="3" fontId="4" fillId="0" borderId="82" xfId="2" applyNumberFormat="1" applyFont="1" applyFill="1" applyBorder="1" applyAlignment="1" applyProtection="1">
      <alignment vertical="center" shrinkToFit="1"/>
      <protection locked="0"/>
    </xf>
    <xf numFmtId="3" fontId="4" fillId="0" borderId="83" xfId="2" applyNumberFormat="1" applyFont="1" applyFill="1" applyBorder="1" applyAlignment="1" applyProtection="1">
      <alignment vertical="center" shrinkToFit="1"/>
      <protection locked="0"/>
    </xf>
    <xf numFmtId="3" fontId="4" fillId="0" borderId="25" xfId="2" applyNumberFormat="1" applyFont="1" applyFill="1" applyBorder="1" applyAlignment="1" applyProtection="1">
      <alignment vertical="center" shrinkToFit="1"/>
      <protection locked="0"/>
    </xf>
    <xf numFmtId="3" fontId="4" fillId="0" borderId="84" xfId="2" applyNumberFormat="1" applyFont="1" applyFill="1" applyBorder="1" applyAlignment="1" applyProtection="1">
      <alignment vertical="center" shrinkToFit="1"/>
      <protection locked="0"/>
    </xf>
    <xf numFmtId="3" fontId="4" fillId="0" borderId="85" xfId="2" applyNumberFormat="1" applyFont="1" applyFill="1" applyBorder="1" applyAlignment="1" applyProtection="1">
      <alignment vertical="center" shrinkToFit="1"/>
      <protection locked="0"/>
    </xf>
    <xf numFmtId="3" fontId="4" fillId="0" borderId="86" xfId="2" applyNumberFormat="1" applyFont="1" applyFill="1" applyBorder="1" applyAlignment="1" applyProtection="1">
      <alignment vertical="center" shrinkToFit="1"/>
      <protection locked="0"/>
    </xf>
    <xf numFmtId="3" fontId="4" fillId="0" borderId="53" xfId="2" applyNumberFormat="1" applyFont="1" applyFill="1" applyBorder="1" applyAlignment="1" applyProtection="1">
      <alignment vertical="center" shrinkToFit="1"/>
      <protection locked="0"/>
    </xf>
    <xf numFmtId="3" fontId="4" fillId="0" borderId="87" xfId="2" applyNumberFormat="1" applyFont="1" applyFill="1" applyBorder="1" applyAlignment="1" applyProtection="1">
      <alignment vertical="center" shrinkToFit="1"/>
      <protection locked="0"/>
    </xf>
    <xf numFmtId="3" fontId="4" fillId="0" borderId="46" xfId="2" applyNumberFormat="1" applyFont="1" applyFill="1" applyBorder="1" applyAlignment="1" applyProtection="1">
      <alignment vertical="center" shrinkToFit="1"/>
      <protection locked="0"/>
    </xf>
    <xf numFmtId="3" fontId="4" fillId="0" borderId="16" xfId="2" applyNumberFormat="1" applyFont="1" applyFill="1" applyBorder="1" applyAlignment="1" applyProtection="1">
      <alignment vertical="center" shrinkToFit="1"/>
      <protection locked="0"/>
    </xf>
    <xf numFmtId="3" fontId="4" fillId="0" borderId="2" xfId="2" applyNumberFormat="1" applyFont="1" applyFill="1" applyBorder="1" applyAlignment="1" applyProtection="1">
      <alignment vertical="center" shrinkToFit="1"/>
      <protection locked="0"/>
    </xf>
    <xf numFmtId="3" fontId="4" fillId="0" borderId="5" xfId="2" applyNumberFormat="1" applyFont="1" applyFill="1" applyBorder="1" applyAlignment="1" applyProtection="1">
      <alignment vertical="center" shrinkToFit="1"/>
      <protection locked="0"/>
    </xf>
    <xf numFmtId="3" fontId="4" fillId="0" borderId="88" xfId="2" applyNumberFormat="1" applyFont="1" applyFill="1" applyBorder="1" applyAlignment="1" applyProtection="1">
      <alignment vertical="center" shrinkToFit="1"/>
      <protection locked="0"/>
    </xf>
    <xf numFmtId="3" fontId="4" fillId="0" borderId="89" xfId="2" applyNumberFormat="1" applyFont="1" applyFill="1" applyBorder="1" applyAlignment="1" applyProtection="1">
      <alignment vertical="center" shrinkToFit="1"/>
      <protection locked="0"/>
    </xf>
    <xf numFmtId="0" fontId="4" fillId="0" borderId="0" xfId="2" applyNumberFormat="1" applyFont="1" applyFill="1" applyBorder="1" applyAlignment="1" applyProtection="1">
      <alignment horizontal="center" vertical="center"/>
      <protection locked="0"/>
    </xf>
    <xf numFmtId="0" fontId="4" fillId="0" borderId="90" xfId="2" applyNumberFormat="1" applyFont="1" applyFill="1" applyBorder="1" applyAlignment="1">
      <alignment horizontal="center" vertical="center"/>
    </xf>
    <xf numFmtId="0" fontId="4" fillId="0" borderId="25" xfId="2" applyNumberFormat="1" applyFont="1" applyFill="1" applyBorder="1" applyAlignment="1" applyProtection="1">
      <alignment horizontal="center" vertical="center"/>
      <protection locked="0"/>
    </xf>
    <xf numFmtId="0" fontId="4" fillId="0" borderId="37" xfId="2" applyNumberFormat="1" applyFont="1" applyFill="1" applyBorder="1" applyAlignment="1" applyProtection="1">
      <alignment horizontal="center" vertical="center"/>
      <protection locked="0"/>
    </xf>
    <xf numFmtId="0" fontId="4" fillId="0" borderId="0" xfId="2" applyNumberFormat="1" applyFont="1" applyFill="1" applyBorder="1" applyAlignment="1">
      <alignment horizontal="center" vertical="center" textRotation="255"/>
    </xf>
    <xf numFmtId="0" fontId="4" fillId="0" borderId="37" xfId="2" applyNumberFormat="1" applyFont="1" applyFill="1" applyBorder="1" applyAlignment="1">
      <alignment horizontal="center" vertical="center" textRotation="255"/>
    </xf>
    <xf numFmtId="0" fontId="4" fillId="0" borderId="0" xfId="2" applyNumberFormat="1" applyFont="1" applyFill="1" applyBorder="1" applyAlignment="1">
      <alignment horizontal="center" vertical="center"/>
    </xf>
    <xf numFmtId="0" fontId="4" fillId="0" borderId="37" xfId="2" applyNumberFormat="1" applyFont="1" applyFill="1" applyBorder="1" applyAlignment="1">
      <alignment horizontal="center" vertical="center"/>
    </xf>
    <xf numFmtId="0" fontId="4" fillId="0" borderId="78" xfId="2" applyNumberFormat="1" applyFont="1" applyFill="1" applyBorder="1" applyAlignment="1">
      <alignment horizontal="center" vertical="center"/>
    </xf>
    <xf numFmtId="3" fontId="8" fillId="0" borderId="56" xfId="2" applyNumberFormat="1" applyFont="1" applyFill="1" applyBorder="1" applyAlignment="1">
      <alignment vertical="center"/>
    </xf>
    <xf numFmtId="3" fontId="8" fillId="0" borderId="15" xfId="2" applyNumberFormat="1" applyFont="1" applyFill="1" applyBorder="1" applyAlignment="1">
      <alignment vertical="center"/>
    </xf>
    <xf numFmtId="3" fontId="8" fillId="0" borderId="15" xfId="2" applyNumberFormat="1" applyFont="1" applyFill="1" applyBorder="1" applyAlignment="1" applyProtection="1">
      <alignment vertical="center"/>
      <protection locked="0"/>
    </xf>
    <xf numFmtId="3" fontId="8" fillId="0" borderId="18" xfId="2" applyNumberFormat="1" applyFont="1" applyFill="1" applyBorder="1" applyAlignment="1" applyProtection="1">
      <alignment vertical="center"/>
      <protection locked="0"/>
    </xf>
    <xf numFmtId="3" fontId="8" fillId="0" borderId="35" xfId="2" applyNumberFormat="1" applyFont="1" applyFill="1" applyBorder="1" applyAlignment="1" applyProtection="1">
      <alignment vertical="center"/>
      <protection locked="0"/>
    </xf>
    <xf numFmtId="3" fontId="4" fillId="0" borderId="91" xfId="2" applyNumberFormat="1" applyFont="1" applyFill="1" applyBorder="1" applyAlignment="1" applyProtection="1">
      <alignment vertical="center"/>
      <protection locked="0"/>
    </xf>
    <xf numFmtId="3" fontId="8" fillId="0" borderId="57" xfId="2" applyNumberFormat="1" applyFont="1" applyFill="1" applyBorder="1" applyAlignment="1">
      <alignment vertical="center"/>
    </xf>
    <xf numFmtId="3" fontId="8" fillId="0" borderId="20" xfId="2" applyNumberFormat="1" applyFont="1" applyFill="1" applyBorder="1" applyAlignment="1">
      <alignment vertical="center"/>
    </xf>
    <xf numFmtId="3" fontId="8" fillId="0" borderId="20" xfId="2" applyNumberFormat="1" applyFont="1" applyFill="1" applyBorder="1" applyAlignment="1" applyProtection="1">
      <alignment vertical="center"/>
      <protection locked="0"/>
    </xf>
    <xf numFmtId="3" fontId="8" fillId="0" borderId="22" xfId="2" applyNumberFormat="1" applyFont="1" applyFill="1" applyBorder="1" applyAlignment="1" applyProtection="1">
      <alignment vertical="center"/>
      <protection locked="0"/>
    </xf>
    <xf numFmtId="3" fontId="8" fillId="0" borderId="46" xfId="2" applyNumberFormat="1" applyFont="1" applyFill="1" applyBorder="1" applyAlignment="1" applyProtection="1">
      <alignment vertical="center"/>
      <protection locked="0"/>
    </xf>
    <xf numFmtId="3" fontId="4" fillId="0" borderId="57" xfId="2" applyNumberFormat="1" applyFont="1" applyFill="1" applyBorder="1" applyAlignment="1">
      <alignment vertical="center"/>
    </xf>
    <xf numFmtId="3" fontId="4" fillId="0" borderId="20" xfId="2" applyNumberFormat="1" applyFont="1" applyFill="1" applyBorder="1" applyAlignment="1">
      <alignment vertical="center"/>
    </xf>
    <xf numFmtId="3" fontId="4" fillId="0" borderId="20" xfId="2" applyNumberFormat="1" applyFont="1" applyFill="1" applyBorder="1" applyAlignment="1" applyProtection="1">
      <alignment vertical="center"/>
      <protection locked="0"/>
    </xf>
    <xf numFmtId="3" fontId="4" fillId="0" borderId="68" xfId="2" applyNumberFormat="1" applyFont="1" applyFill="1" applyBorder="1" applyAlignment="1" applyProtection="1">
      <alignment vertical="center"/>
      <protection locked="0"/>
    </xf>
    <xf numFmtId="3" fontId="4" fillId="0" borderId="92" xfId="2" applyNumberFormat="1" applyFont="1" applyFill="1" applyBorder="1" applyAlignment="1" applyProtection="1">
      <alignment vertical="center"/>
      <protection locked="0"/>
    </xf>
    <xf numFmtId="3" fontId="8" fillId="0" borderId="58" xfId="2" applyNumberFormat="1" applyFont="1" applyFill="1" applyBorder="1" applyAlignment="1">
      <alignment vertical="center"/>
    </xf>
    <xf numFmtId="3" fontId="8" fillId="0" borderId="23" xfId="2" applyNumberFormat="1" applyFont="1" applyFill="1" applyBorder="1" applyAlignment="1">
      <alignment vertical="center"/>
    </xf>
    <xf numFmtId="3" fontId="8" fillId="0" borderId="23" xfId="2" applyNumberFormat="1" applyFont="1" applyFill="1" applyBorder="1" applyAlignment="1" applyProtection="1">
      <alignment vertical="center"/>
      <protection locked="0"/>
    </xf>
    <xf numFmtId="3" fontId="8" fillId="0" borderId="54" xfId="2" applyNumberFormat="1" applyFont="1" applyFill="1" applyBorder="1" applyAlignment="1" applyProtection="1">
      <alignment vertical="center"/>
      <protection locked="0"/>
    </xf>
    <xf numFmtId="3" fontId="8" fillId="0" borderId="27" xfId="2" applyNumberFormat="1" applyFont="1" applyFill="1" applyBorder="1" applyAlignment="1" applyProtection="1">
      <alignment vertical="center"/>
      <protection locked="0"/>
    </xf>
    <xf numFmtId="3" fontId="8" fillId="0" borderId="60" xfId="2" applyNumberFormat="1" applyFont="1" applyFill="1" applyBorder="1" applyAlignment="1">
      <alignment vertical="center"/>
    </xf>
    <xf numFmtId="3" fontId="8" fillId="0" borderId="29" xfId="2" applyNumberFormat="1" applyFont="1" applyFill="1" applyBorder="1" applyAlignment="1">
      <alignment vertical="center"/>
    </xf>
    <xf numFmtId="3" fontId="8" fillId="0" borderId="29" xfId="2" applyNumberFormat="1" applyFont="1" applyFill="1" applyBorder="1" applyAlignment="1" applyProtection="1">
      <alignment vertical="center"/>
      <protection locked="0"/>
    </xf>
    <xf numFmtId="3" fontId="8" fillId="0" borderId="41" xfId="2" applyNumberFormat="1" applyFont="1" applyFill="1" applyBorder="1" applyAlignment="1" applyProtection="1">
      <alignment vertical="center"/>
      <protection locked="0"/>
    </xf>
    <xf numFmtId="3" fontId="8" fillId="0" borderId="31" xfId="2" applyNumberFormat="1" applyFont="1" applyFill="1" applyBorder="1" applyAlignment="1" applyProtection="1">
      <alignment vertical="center"/>
      <protection locked="0"/>
    </xf>
    <xf numFmtId="3" fontId="4" fillId="0" borderId="59" xfId="2" applyNumberFormat="1" applyFont="1" applyFill="1" applyBorder="1" applyAlignment="1" applyProtection="1">
      <alignment vertical="center"/>
      <protection locked="0"/>
    </xf>
    <xf numFmtId="3" fontId="8" fillId="0" borderId="61" xfId="2" applyNumberFormat="1" applyFont="1" applyFill="1" applyBorder="1" applyAlignment="1">
      <alignment vertical="center"/>
    </xf>
    <xf numFmtId="3" fontId="8" fillId="0" borderId="25" xfId="2" applyNumberFormat="1" applyFont="1" applyFill="1" applyBorder="1" applyAlignment="1">
      <alignment vertical="center"/>
    </xf>
    <xf numFmtId="3" fontId="8" fillId="0" borderId="25" xfId="2" applyNumberFormat="1" applyFont="1" applyFill="1" applyBorder="1" applyAlignment="1" applyProtection="1">
      <alignment vertical="center"/>
      <protection locked="0"/>
    </xf>
    <xf numFmtId="3" fontId="8" fillId="0" borderId="26" xfId="2" applyNumberFormat="1" applyFont="1" applyFill="1" applyBorder="1" applyAlignment="1" applyProtection="1">
      <alignment vertical="center"/>
      <protection locked="0"/>
    </xf>
    <xf numFmtId="3" fontId="8" fillId="0" borderId="45" xfId="2" applyNumberFormat="1" applyFont="1" applyFill="1" applyBorder="1" applyAlignment="1" applyProtection="1">
      <alignment vertical="center"/>
      <protection locked="0"/>
    </xf>
    <xf numFmtId="3" fontId="4" fillId="0" borderId="93" xfId="2" applyNumberFormat="1" applyFont="1" applyFill="1" applyBorder="1" applyAlignment="1" applyProtection="1">
      <alignment vertical="center"/>
      <protection locked="0"/>
    </xf>
    <xf numFmtId="3" fontId="8" fillId="0" borderId="63" xfId="2" applyNumberFormat="1" applyFont="1" applyFill="1" applyBorder="1" applyAlignment="1">
      <alignment vertical="center"/>
    </xf>
    <xf numFmtId="3" fontId="8" fillId="0" borderId="37" xfId="2" applyNumberFormat="1" applyFont="1" applyFill="1" applyBorder="1" applyAlignment="1">
      <alignment vertical="center"/>
    </xf>
    <xf numFmtId="3" fontId="8" fillId="0" borderId="47" xfId="2" applyNumberFormat="1" applyFont="1" applyFill="1" applyBorder="1" applyAlignment="1">
      <alignment vertical="center"/>
    </xf>
    <xf numFmtId="3" fontId="8" fillId="0" borderId="94" xfId="2" applyNumberFormat="1" applyFont="1" applyFill="1" applyBorder="1" applyAlignment="1">
      <alignment vertical="center"/>
    </xf>
    <xf numFmtId="3" fontId="4" fillId="0" borderId="95" xfId="2" applyNumberFormat="1" applyFont="1" applyFill="1" applyBorder="1" applyAlignment="1" applyProtection="1">
      <alignment vertical="center"/>
      <protection locked="0"/>
    </xf>
    <xf numFmtId="3" fontId="8" fillId="0" borderId="19" xfId="2" applyNumberFormat="1" applyFont="1" applyFill="1" applyBorder="1" applyAlignment="1">
      <alignment vertical="center"/>
    </xf>
    <xf numFmtId="3" fontId="8" fillId="0" borderId="81" xfId="2" applyNumberFormat="1" applyFont="1" applyFill="1" applyBorder="1" applyAlignment="1">
      <alignment vertical="center"/>
    </xf>
    <xf numFmtId="3" fontId="8" fillId="0" borderId="92" xfId="2" applyNumberFormat="1" applyFont="1" applyFill="1" applyBorder="1" applyAlignment="1">
      <alignment vertical="center"/>
    </xf>
    <xf numFmtId="3" fontId="4" fillId="0" borderId="19" xfId="2" applyNumberFormat="1" applyFont="1" applyFill="1" applyBorder="1" applyAlignment="1">
      <alignment vertical="center"/>
    </xf>
    <xf numFmtId="3" fontId="4" fillId="0" borderId="81" xfId="2" applyNumberFormat="1" applyFont="1" applyFill="1" applyBorder="1" applyAlignment="1">
      <alignment vertical="center"/>
    </xf>
    <xf numFmtId="3" fontId="4" fillId="0" borderId="92" xfId="2" applyNumberFormat="1" applyFont="1" applyFill="1" applyBorder="1" applyAlignment="1">
      <alignment vertical="center"/>
    </xf>
    <xf numFmtId="3" fontId="8" fillId="0" borderId="37" xfId="2" applyNumberFormat="1" applyFont="1" applyFill="1" applyBorder="1" applyAlignment="1" applyProtection="1">
      <alignment vertical="center"/>
      <protection locked="0"/>
    </xf>
    <xf numFmtId="3" fontId="8" fillId="0" borderId="47" xfId="2" applyNumberFormat="1" applyFont="1" applyFill="1" applyBorder="1" applyAlignment="1" applyProtection="1">
      <alignment vertical="center"/>
      <protection locked="0"/>
    </xf>
    <xf numFmtId="3" fontId="8" fillId="0" borderId="34" xfId="2" applyNumberFormat="1" applyFont="1" applyFill="1" applyBorder="1" applyAlignment="1" applyProtection="1">
      <alignment vertical="center"/>
      <protection locked="0"/>
    </xf>
    <xf numFmtId="3" fontId="8" fillId="0" borderId="22" xfId="2" applyNumberFormat="1" applyFont="1" applyFill="1" applyBorder="1" applyAlignment="1">
      <alignment vertical="center"/>
    </xf>
    <xf numFmtId="3" fontId="4" fillId="0" borderId="21" xfId="2" applyNumberFormat="1" applyFont="1" applyFill="1" applyBorder="1" applyAlignment="1">
      <alignment vertical="center"/>
    </xf>
    <xf numFmtId="3" fontId="8" fillId="0" borderId="64" xfId="2" applyNumberFormat="1" applyFont="1" applyFill="1" applyBorder="1" applyAlignment="1">
      <alignment vertical="center"/>
    </xf>
    <xf numFmtId="3" fontId="8" fillId="0" borderId="39" xfId="2" applyNumberFormat="1" applyFont="1" applyFill="1" applyBorder="1" applyAlignment="1">
      <alignment vertical="center"/>
    </xf>
    <xf numFmtId="3" fontId="8" fillId="0" borderId="39" xfId="2" applyNumberFormat="1" applyFont="1" applyFill="1" applyBorder="1" applyAlignment="1" applyProtection="1">
      <alignment vertical="center"/>
      <protection locked="0"/>
    </xf>
    <xf numFmtId="3" fontId="8" fillId="0" borderId="40" xfId="2" applyNumberFormat="1" applyFont="1" applyFill="1" applyBorder="1" applyAlignment="1" applyProtection="1">
      <alignment vertical="center"/>
      <protection locked="0"/>
    </xf>
    <xf numFmtId="3" fontId="8" fillId="0" borderId="46" xfId="2" applyNumberFormat="1" applyFont="1" applyFill="1" applyBorder="1" applyAlignment="1">
      <alignment vertical="center"/>
    </xf>
    <xf numFmtId="3" fontId="4" fillId="0" borderId="62" xfId="2" applyNumberFormat="1" applyFont="1" applyFill="1" applyBorder="1" applyAlignment="1" applyProtection="1">
      <alignment vertical="center"/>
      <protection locked="0"/>
    </xf>
    <xf numFmtId="3" fontId="4" fillId="0" borderId="77" xfId="2" applyNumberFormat="1" applyFont="1" applyFill="1" applyBorder="1" applyAlignment="1">
      <alignment vertical="center"/>
    </xf>
    <xf numFmtId="3" fontId="4" fillId="0" borderId="80" xfId="2" applyNumberFormat="1" applyFont="1" applyFill="1" applyBorder="1" applyAlignment="1">
      <alignment vertical="center"/>
    </xf>
    <xf numFmtId="3" fontId="4" fillId="0" borderId="96" xfId="2" applyNumberFormat="1" applyFont="1" applyFill="1" applyBorder="1" applyAlignment="1" applyProtection="1">
      <alignment vertical="center"/>
      <protection locked="0"/>
    </xf>
    <xf numFmtId="3" fontId="8" fillId="0" borderId="65" xfId="2" applyNumberFormat="1" applyFont="1" applyFill="1" applyBorder="1" applyAlignment="1">
      <alignment vertical="center"/>
    </xf>
    <xf numFmtId="3" fontId="8" fillId="0" borderId="49" xfId="2" applyNumberFormat="1" applyFont="1" applyFill="1" applyBorder="1" applyAlignment="1">
      <alignment vertical="center"/>
    </xf>
    <xf numFmtId="3" fontId="8" fillId="0" borderId="49" xfId="2" applyNumberFormat="1" applyFont="1" applyFill="1" applyBorder="1" applyAlignment="1" applyProtection="1">
      <alignment vertical="center"/>
      <protection locked="0"/>
    </xf>
    <xf numFmtId="3" fontId="8" fillId="0" borderId="51" xfId="2" applyNumberFormat="1" applyFont="1" applyFill="1" applyBorder="1" applyAlignment="1" applyProtection="1">
      <alignment vertical="center"/>
      <protection locked="0"/>
    </xf>
    <xf numFmtId="3" fontId="8" fillId="0" borderId="94" xfId="2" applyNumberFormat="1" applyFont="1" applyFill="1" applyBorder="1" applyAlignment="1" applyProtection="1">
      <alignment vertical="center"/>
      <protection locked="0"/>
    </xf>
    <xf numFmtId="3" fontId="8" fillId="0" borderId="14" xfId="2" applyNumberFormat="1" applyFont="1" applyFill="1" applyBorder="1" applyAlignment="1">
      <alignment horizontal="right" vertical="center" shrinkToFit="1"/>
    </xf>
    <xf numFmtId="3" fontId="8" fillId="0" borderId="15" xfId="2" applyNumberFormat="1" applyFont="1" applyFill="1" applyBorder="1" applyAlignment="1">
      <alignment horizontal="right" vertical="center" shrinkToFit="1"/>
    </xf>
    <xf numFmtId="3" fontId="8" fillId="0" borderId="53" xfId="2" applyNumberFormat="1" applyFont="1" applyFill="1" applyBorder="1" applyAlignment="1">
      <alignment horizontal="right" vertical="center" shrinkToFit="1"/>
    </xf>
    <xf numFmtId="3" fontId="8" fillId="0" borderId="97" xfId="2" applyNumberFormat="1" applyFont="1" applyFill="1" applyBorder="1" applyAlignment="1">
      <alignment horizontal="right" vertical="center" shrinkToFit="1"/>
    </xf>
    <xf numFmtId="3" fontId="4" fillId="0" borderId="14" xfId="2" applyNumberFormat="1" applyFont="1" applyFill="1" applyBorder="1" applyAlignment="1">
      <alignment horizontal="right" vertical="center" shrinkToFit="1"/>
    </xf>
    <xf numFmtId="3" fontId="4" fillId="0" borderId="15" xfId="2" applyNumberFormat="1" applyFont="1" applyFill="1" applyBorder="1" applyAlignment="1">
      <alignment horizontal="right" vertical="center" shrinkToFit="1"/>
    </xf>
    <xf numFmtId="3" fontId="4" fillId="0" borderId="18" xfId="2" applyNumberFormat="1" applyFont="1" applyFill="1" applyBorder="1" applyAlignment="1">
      <alignment horizontal="right" vertical="center" shrinkToFit="1"/>
    </xf>
    <xf numFmtId="3" fontId="4" fillId="0" borderId="53" xfId="2" applyNumberFormat="1" applyFont="1" applyFill="1" applyBorder="1" applyAlignment="1">
      <alignment horizontal="right" vertical="center" shrinkToFit="1"/>
    </xf>
    <xf numFmtId="3" fontId="4" fillId="0" borderId="56" xfId="2" applyNumberFormat="1" applyFont="1" applyFill="1" applyBorder="1" applyAlignment="1">
      <alignment horizontal="right" vertical="center" shrinkToFit="1"/>
    </xf>
    <xf numFmtId="3" fontId="4" fillId="0" borderId="97" xfId="2" applyNumberFormat="1" applyFont="1" applyFill="1" applyBorder="1" applyAlignment="1">
      <alignment horizontal="right" vertical="center" shrinkToFit="1"/>
    </xf>
    <xf numFmtId="3" fontId="8" fillId="0" borderId="28" xfId="2" applyNumberFormat="1" applyFont="1" applyFill="1" applyBorder="1" applyAlignment="1">
      <alignment horizontal="right" vertical="center" shrinkToFit="1"/>
    </xf>
    <xf numFmtId="3" fontId="8" fillId="0" borderId="29" xfId="2" applyNumberFormat="1" applyFont="1" applyFill="1" applyBorder="1" applyAlignment="1">
      <alignment horizontal="right" vertical="center" shrinkToFit="1"/>
    </xf>
    <xf numFmtId="3" fontId="8" fillId="0" borderId="55" xfId="2" applyNumberFormat="1" applyFont="1" applyFill="1" applyBorder="1" applyAlignment="1">
      <alignment horizontal="right" vertical="center" shrinkToFit="1"/>
    </xf>
    <xf numFmtId="3" fontId="8" fillId="0" borderId="59" xfId="2" applyNumberFormat="1" applyFont="1" applyFill="1" applyBorder="1" applyAlignment="1">
      <alignment horizontal="right" vertical="center" shrinkToFit="1"/>
    </xf>
    <xf numFmtId="3" fontId="4" fillId="0" borderId="28" xfId="2" applyNumberFormat="1" applyFont="1" applyFill="1" applyBorder="1" applyAlignment="1">
      <alignment horizontal="right" vertical="center" shrinkToFit="1"/>
    </xf>
    <xf numFmtId="3" fontId="4" fillId="0" borderId="29" xfId="2" applyNumberFormat="1" applyFont="1" applyFill="1" applyBorder="1" applyAlignment="1">
      <alignment horizontal="right" vertical="center" shrinkToFit="1"/>
    </xf>
    <xf numFmtId="3" fontId="4" fillId="0" borderId="55" xfId="2" applyNumberFormat="1" applyFont="1" applyFill="1" applyBorder="1" applyAlignment="1">
      <alignment horizontal="right" vertical="center" shrinkToFit="1"/>
    </xf>
    <xf numFmtId="3" fontId="4" fillId="0" borderId="59" xfId="2" applyNumberFormat="1" applyFont="1" applyFill="1" applyBorder="1" applyAlignment="1">
      <alignment horizontal="right" vertical="center" shrinkToFit="1"/>
    </xf>
    <xf numFmtId="3" fontId="8" fillId="0" borderId="1" xfId="2" applyNumberFormat="1" applyFont="1" applyFill="1" applyBorder="1" applyAlignment="1">
      <alignment horizontal="right" vertical="center" shrinkToFit="1"/>
    </xf>
    <xf numFmtId="3" fontId="8" fillId="0" borderId="2" xfId="2" applyNumberFormat="1" applyFont="1" applyFill="1" applyBorder="1" applyAlignment="1">
      <alignment vertical="center"/>
    </xf>
    <xf numFmtId="3" fontId="8" fillId="0" borderId="2" xfId="2" applyNumberFormat="1" applyFont="1" applyFill="1" applyBorder="1" applyAlignment="1" applyProtection="1">
      <alignment vertical="center"/>
      <protection locked="0"/>
    </xf>
    <xf numFmtId="3" fontId="8" fillId="0" borderId="3" xfId="2" applyNumberFormat="1" applyFont="1" applyFill="1" applyBorder="1" applyAlignment="1" applyProtection="1">
      <alignment vertical="center"/>
      <protection locked="0"/>
    </xf>
    <xf numFmtId="3" fontId="8" fillId="0" borderId="4" xfId="2" applyNumberFormat="1" applyFont="1" applyFill="1" applyBorder="1" applyAlignment="1" applyProtection="1">
      <alignment vertical="center"/>
      <protection locked="0"/>
    </xf>
    <xf numFmtId="3" fontId="4" fillId="0" borderId="98" xfId="2" applyNumberFormat="1" applyFont="1" applyFill="1" applyBorder="1" applyAlignment="1">
      <alignment vertical="center"/>
    </xf>
    <xf numFmtId="3" fontId="4" fillId="0" borderId="2" xfId="2" applyNumberFormat="1" applyFont="1" applyFill="1" applyBorder="1" applyAlignment="1">
      <alignment vertical="center"/>
    </xf>
    <xf numFmtId="3" fontId="4" fillId="0" borderId="2" xfId="2" applyNumberFormat="1" applyFont="1" applyFill="1" applyBorder="1" applyAlignment="1" applyProtection="1">
      <alignment vertical="center"/>
      <protection locked="0"/>
    </xf>
    <xf numFmtId="3" fontId="4" fillId="0" borderId="99" xfId="2" applyNumberFormat="1" applyFont="1" applyFill="1" applyBorder="1" applyAlignment="1" applyProtection="1">
      <alignment vertical="center"/>
      <protection locked="0"/>
    </xf>
    <xf numFmtId="3" fontId="4" fillId="0" borderId="100" xfId="2" applyNumberFormat="1" applyFont="1" applyFill="1" applyBorder="1" applyAlignment="1" applyProtection="1">
      <alignment vertical="center"/>
      <protection locked="0"/>
    </xf>
    <xf numFmtId="38" fontId="8" fillId="0" borderId="54" xfId="2" applyFont="1" applyFill="1" applyBorder="1" applyAlignment="1">
      <alignment vertical="center" shrinkToFit="1"/>
    </xf>
    <xf numFmtId="38" fontId="8" fillId="0" borderId="27" xfId="2" applyFont="1" applyFill="1" applyBorder="1" applyAlignment="1">
      <alignment vertical="center" shrinkToFit="1"/>
    </xf>
    <xf numFmtId="38" fontId="8" fillId="0" borderId="41" xfId="2" applyFont="1" applyFill="1" applyBorder="1" applyAlignment="1">
      <alignment vertical="center" shrinkToFit="1"/>
    </xf>
    <xf numFmtId="38" fontId="8" fillId="0" borderId="31" xfId="2" applyFont="1" applyFill="1" applyBorder="1" applyAlignment="1">
      <alignment vertical="center" shrinkToFit="1"/>
    </xf>
    <xf numFmtId="38" fontId="8" fillId="0" borderId="1" xfId="2" applyFont="1" applyBorder="1" applyAlignment="1">
      <alignment vertical="center" shrinkToFit="1"/>
    </xf>
    <xf numFmtId="38" fontId="12" fillId="0" borderId="56" xfId="2" applyFont="1" applyFill="1" applyBorder="1" applyAlignment="1">
      <alignment vertical="center" shrinkToFit="1"/>
    </xf>
    <xf numFmtId="38" fontId="12" fillId="0" borderId="15" xfId="2" applyFont="1" applyFill="1" applyBorder="1" applyAlignment="1">
      <alignment vertical="center" shrinkToFit="1"/>
    </xf>
    <xf numFmtId="38" fontId="12" fillId="0" borderId="97" xfId="2" applyFont="1" applyFill="1" applyBorder="1" applyAlignment="1" applyProtection="1">
      <alignment vertical="center" shrinkToFit="1"/>
      <protection locked="0"/>
    </xf>
    <xf numFmtId="38" fontId="12" fillId="0" borderId="91" xfId="2" applyFont="1" applyBorder="1" applyAlignment="1" applyProtection="1">
      <alignment vertical="center" shrinkToFit="1"/>
      <protection locked="0"/>
    </xf>
    <xf numFmtId="38" fontId="12" fillId="0" borderId="57" xfId="2" applyFont="1" applyFill="1" applyBorder="1" applyAlignment="1">
      <alignment vertical="center" shrinkToFit="1"/>
    </xf>
    <xf numFmtId="38" fontId="12" fillId="0" borderId="20" xfId="2" applyFont="1" applyFill="1" applyBorder="1" applyAlignment="1">
      <alignment vertical="center" shrinkToFit="1"/>
    </xf>
    <xf numFmtId="38" fontId="12" fillId="0" borderId="20" xfId="2" applyFont="1" applyFill="1" applyBorder="1" applyAlignment="1" applyProtection="1">
      <alignment vertical="center" shrinkToFit="1"/>
      <protection locked="0"/>
    </xf>
    <xf numFmtId="38" fontId="12" fillId="0" borderId="68" xfId="2" applyFont="1" applyFill="1" applyBorder="1" applyAlignment="1" applyProtection="1">
      <alignment vertical="center" shrinkToFit="1"/>
      <protection locked="0"/>
    </xf>
    <xf numFmtId="38" fontId="12" fillId="0" borderId="92" xfId="2" applyFont="1" applyFill="1" applyBorder="1" applyAlignment="1" applyProtection="1">
      <alignment vertical="center" shrinkToFit="1"/>
      <protection locked="0"/>
    </xf>
    <xf numFmtId="38" fontId="12" fillId="0" borderId="92" xfId="2" applyFont="1" applyBorder="1" applyAlignment="1" applyProtection="1">
      <alignment vertical="center" shrinkToFit="1"/>
      <protection locked="0"/>
    </xf>
    <xf numFmtId="38" fontId="12" fillId="0" borderId="91" xfId="2" applyFont="1" applyFill="1" applyBorder="1" applyAlignment="1" applyProtection="1">
      <alignment vertical="center" shrinkToFit="1"/>
      <protection locked="0"/>
    </xf>
    <xf numFmtId="38" fontId="12" fillId="0" borderId="29" xfId="2" applyFont="1" applyFill="1" applyBorder="1" applyAlignment="1">
      <alignment vertical="center" shrinkToFit="1"/>
    </xf>
    <xf numFmtId="38" fontId="12" fillId="0" borderId="59" xfId="2" applyFont="1" applyFill="1" applyBorder="1" applyAlignment="1" applyProtection="1">
      <alignment vertical="center" shrinkToFit="1"/>
      <protection locked="0"/>
    </xf>
    <xf numFmtId="38" fontId="12" fillId="0" borderId="93" xfId="2" applyFont="1" applyFill="1" applyBorder="1" applyAlignment="1" applyProtection="1">
      <alignment vertical="center" shrinkToFit="1"/>
      <protection locked="0"/>
    </xf>
    <xf numFmtId="38" fontId="12" fillId="0" borderId="93" xfId="2" applyFont="1" applyBorder="1" applyAlignment="1" applyProtection="1">
      <alignment vertical="center" shrinkToFit="1"/>
      <protection locked="0"/>
    </xf>
    <xf numFmtId="38" fontId="12" fillId="0" borderId="95" xfId="2" applyFont="1" applyFill="1" applyBorder="1" applyAlignment="1" applyProtection="1">
      <alignment vertical="center" shrinkToFit="1"/>
      <protection locked="0"/>
    </xf>
    <xf numFmtId="38" fontId="12" fillId="0" borderId="95" xfId="2" applyFont="1" applyBorder="1" applyAlignment="1" applyProtection="1">
      <alignment vertical="center" shrinkToFit="1"/>
      <protection locked="0"/>
    </xf>
    <xf numFmtId="38" fontId="12" fillId="0" borderId="18" xfId="2" applyFont="1" applyFill="1" applyBorder="1" applyAlignment="1">
      <alignment vertical="center" shrinkToFit="1"/>
    </xf>
    <xf numFmtId="38" fontId="12" fillId="0" borderId="19" xfId="2" applyFont="1" applyFill="1" applyBorder="1" applyAlignment="1">
      <alignment vertical="center" shrinkToFit="1"/>
    </xf>
    <xf numFmtId="38" fontId="12" fillId="0" borderId="92" xfId="2" applyFont="1" applyFill="1" applyBorder="1" applyAlignment="1">
      <alignment vertical="center" shrinkToFit="1"/>
    </xf>
    <xf numFmtId="38" fontId="12" fillId="0" borderId="92" xfId="2" applyFont="1" applyBorder="1" applyAlignment="1">
      <alignment vertical="center" shrinkToFit="1"/>
    </xf>
    <xf numFmtId="38" fontId="12" fillId="0" borderId="21" xfId="2" applyFont="1" applyFill="1" applyBorder="1" applyAlignment="1">
      <alignment vertical="center" shrinkToFit="1"/>
    </xf>
    <xf numFmtId="38" fontId="12" fillId="0" borderId="62" xfId="2" applyFont="1" applyFill="1" applyBorder="1" applyAlignment="1" applyProtection="1">
      <alignment vertical="center" shrinkToFit="1"/>
      <protection locked="0"/>
    </xf>
    <xf numFmtId="38" fontId="12" fillId="0" borderId="62" xfId="2" applyFont="1" applyBorder="1" applyAlignment="1" applyProtection="1">
      <alignment vertical="center" shrinkToFit="1"/>
      <protection locked="0"/>
    </xf>
    <xf numFmtId="38" fontId="12" fillId="0" borderId="77" xfId="2" applyFont="1" applyFill="1" applyBorder="1" applyAlignment="1">
      <alignment vertical="center" shrinkToFit="1"/>
    </xf>
    <xf numFmtId="38" fontId="12" fillId="0" borderId="80" xfId="2" applyFont="1" applyFill="1" applyBorder="1" applyAlignment="1">
      <alignment vertical="center" shrinkToFit="1"/>
    </xf>
    <xf numFmtId="38" fontId="12" fillId="0" borderId="96" xfId="2" applyFont="1" applyFill="1" applyBorder="1" applyAlignment="1" applyProtection="1">
      <alignment vertical="center" shrinkToFit="1"/>
      <protection locked="0"/>
    </xf>
    <xf numFmtId="38" fontId="12" fillId="0" borderId="96" xfId="2" applyFont="1" applyBorder="1" applyAlignment="1" applyProtection="1">
      <alignment vertical="center" shrinkToFit="1"/>
      <protection locked="0"/>
    </xf>
    <xf numFmtId="38" fontId="12" fillId="0" borderId="59" xfId="2" applyFont="1" applyBorder="1" applyAlignment="1" applyProtection="1">
      <alignment vertical="center" shrinkToFit="1"/>
      <protection locked="0"/>
    </xf>
    <xf numFmtId="38" fontId="12" fillId="0" borderId="85" xfId="2" applyFont="1" applyFill="1" applyBorder="1" applyAlignment="1">
      <alignment vertical="center" shrinkToFit="1"/>
    </xf>
    <xf numFmtId="38" fontId="12" fillId="0" borderId="20" xfId="2" applyFont="1" applyBorder="1" applyAlignment="1" applyProtection="1">
      <alignment vertical="center" shrinkToFit="1"/>
      <protection locked="0"/>
    </xf>
    <xf numFmtId="38" fontId="12" fillId="0" borderId="81" xfId="2" applyFont="1" applyBorder="1" applyAlignment="1" applyProtection="1">
      <alignment vertical="center" shrinkToFit="1"/>
      <protection locked="0"/>
    </xf>
    <xf numFmtId="38" fontId="12" fillId="0" borderId="14" xfId="2" applyFont="1" applyFill="1" applyBorder="1" applyAlignment="1">
      <alignment vertical="center" shrinkToFit="1"/>
    </xf>
    <xf numFmtId="38" fontId="12" fillId="0" borderId="53" xfId="2" applyFont="1" applyFill="1" applyBorder="1" applyAlignment="1">
      <alignment vertical="center" shrinkToFit="1"/>
    </xf>
    <xf numFmtId="38" fontId="12" fillId="0" borderId="15" xfId="2" applyFont="1" applyBorder="1" applyAlignment="1">
      <alignment vertical="center" shrinkToFit="1"/>
    </xf>
    <xf numFmtId="38" fontId="12" fillId="0" borderId="97" xfId="2" applyFont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38" fontId="12" fillId="0" borderId="59" xfId="2" applyFont="1" applyFill="1" applyBorder="1" applyAlignment="1">
      <alignment vertical="center" shrinkToFit="1"/>
    </xf>
    <xf numFmtId="38" fontId="12" fillId="0" borderId="29" xfId="2" applyFont="1" applyBorder="1" applyAlignment="1">
      <alignment vertical="center" shrinkToFit="1"/>
    </xf>
    <xf numFmtId="38" fontId="12" fillId="0" borderId="30" xfId="2" applyFont="1" applyBorder="1" applyAlignment="1">
      <alignment vertical="center" shrinkToFit="1"/>
    </xf>
    <xf numFmtId="38" fontId="12" fillId="0" borderId="59" xfId="2" applyFont="1" applyBorder="1" applyAlignment="1">
      <alignment vertical="center" shrinkToFit="1"/>
    </xf>
    <xf numFmtId="38" fontId="12" fillId="0" borderId="98" xfId="2" applyFont="1" applyBorder="1" applyAlignment="1">
      <alignment vertical="center" shrinkToFit="1"/>
    </xf>
    <xf numFmtId="38" fontId="12" fillId="0" borderId="2" xfId="2" applyFont="1" applyBorder="1" applyAlignment="1">
      <alignment vertical="center" shrinkToFit="1"/>
    </xf>
    <xf numFmtId="38" fontId="12" fillId="0" borderId="2" xfId="2" applyFont="1" applyBorder="1" applyAlignment="1" applyProtection="1">
      <alignment vertical="center" shrinkToFit="1"/>
      <protection locked="0"/>
    </xf>
    <xf numFmtId="38" fontId="12" fillId="0" borderId="100" xfId="2" applyFont="1" applyBorder="1" applyAlignment="1" applyProtection="1">
      <alignment vertical="center" shrinkToFit="1"/>
      <protection locked="0"/>
    </xf>
    <xf numFmtId="38" fontId="12" fillId="0" borderId="89" xfId="2" applyFont="1" applyBorder="1" applyAlignment="1" applyProtection="1">
      <alignment vertical="center" shrinkToFit="1"/>
      <protection locked="0"/>
    </xf>
    <xf numFmtId="177" fontId="4" fillId="0" borderId="12" xfId="2" applyNumberFormat="1" applyFont="1" applyFill="1" applyBorder="1" applyAlignment="1">
      <alignment horizontal="center" vertical="center"/>
    </xf>
    <xf numFmtId="38" fontId="12" fillId="0" borderId="81" xfId="2" applyFont="1" applyFill="1" applyBorder="1" applyAlignment="1">
      <alignment vertical="center" shrinkToFit="1"/>
    </xf>
    <xf numFmtId="38" fontId="12" fillId="0" borderId="20" xfId="2" applyFont="1" applyBorder="1" applyAlignment="1">
      <alignment vertical="center" shrinkToFit="1"/>
    </xf>
    <xf numFmtId="38" fontId="12" fillId="0" borderId="14" xfId="2" applyFont="1" applyFill="1" applyBorder="1" applyAlignment="1">
      <alignment horizontal="right" vertical="center" shrinkToFit="1"/>
    </xf>
    <xf numFmtId="38" fontId="12" fillId="0" borderId="15" xfId="2" applyFont="1" applyFill="1" applyBorder="1" applyAlignment="1">
      <alignment horizontal="right" vertical="center" shrinkToFit="1"/>
    </xf>
    <xf numFmtId="38" fontId="12" fillId="0" borderId="53" xfId="2" applyFont="1" applyFill="1" applyBorder="1" applyAlignment="1">
      <alignment horizontal="right" vertical="center" shrinkToFit="1"/>
    </xf>
    <xf numFmtId="38" fontId="12" fillId="0" borderId="18" xfId="2" applyFont="1" applyFill="1" applyBorder="1" applyAlignment="1">
      <alignment horizontal="right" vertical="center" shrinkToFit="1"/>
    </xf>
    <xf numFmtId="38" fontId="12" fillId="0" borderId="56" xfId="2" applyFont="1" applyFill="1" applyBorder="1" applyAlignment="1">
      <alignment horizontal="right" vertical="center" shrinkToFit="1"/>
    </xf>
    <xf numFmtId="38" fontId="12" fillId="0" borderId="16" xfId="2" applyFont="1" applyFill="1" applyBorder="1" applyAlignment="1">
      <alignment horizontal="right" vertical="center" shrinkToFit="1"/>
    </xf>
    <xf numFmtId="38" fontId="12" fillId="0" borderId="15" xfId="2" applyFont="1" applyBorder="1" applyAlignment="1">
      <alignment horizontal="right" vertical="center" shrinkToFit="1"/>
    </xf>
    <xf numFmtId="38" fontId="12" fillId="0" borderId="97" xfId="2" applyFont="1" applyBorder="1" applyAlignment="1">
      <alignment horizontal="right" vertical="center" shrinkToFit="1"/>
    </xf>
    <xf numFmtId="38" fontId="12" fillId="0" borderId="28" xfId="2" applyFont="1" applyFill="1" applyBorder="1" applyAlignment="1">
      <alignment horizontal="right" vertical="center" shrinkToFit="1"/>
    </xf>
    <xf numFmtId="38" fontId="12" fillId="0" borderId="29" xfId="2" applyFont="1" applyFill="1" applyBorder="1" applyAlignment="1">
      <alignment horizontal="right" vertical="center" shrinkToFit="1"/>
    </xf>
    <xf numFmtId="38" fontId="12" fillId="0" borderId="55" xfId="2" applyFont="1" applyFill="1" applyBorder="1" applyAlignment="1">
      <alignment horizontal="right" vertical="center" shrinkToFit="1"/>
    </xf>
    <xf numFmtId="38" fontId="12" fillId="0" borderId="59" xfId="2" applyFont="1" applyFill="1" applyBorder="1" applyAlignment="1">
      <alignment horizontal="right" vertical="center" shrinkToFit="1"/>
    </xf>
    <xf numFmtId="38" fontId="12" fillId="0" borderId="60" xfId="2" applyFont="1" applyFill="1" applyBorder="1" applyAlignment="1">
      <alignment horizontal="right" vertical="center" shrinkToFit="1"/>
    </xf>
    <xf numFmtId="38" fontId="12" fillId="0" borderId="29" xfId="2" applyFont="1" applyBorder="1" applyAlignment="1">
      <alignment horizontal="right" vertical="center" shrinkToFit="1"/>
    </xf>
    <xf numFmtId="38" fontId="12" fillId="0" borderId="30" xfId="2" applyFont="1" applyBorder="1" applyAlignment="1">
      <alignment horizontal="right" vertical="center" shrinkToFit="1"/>
    </xf>
    <xf numFmtId="38" fontId="12" fillId="0" borderId="59" xfId="2" applyFont="1" applyBorder="1" applyAlignment="1">
      <alignment horizontal="right" vertical="center" shrinkToFit="1"/>
    </xf>
    <xf numFmtId="38" fontId="12" fillId="0" borderId="89" xfId="2" applyFont="1" applyBorder="1" applyAlignment="1">
      <alignment vertical="center" shrinkToFit="1"/>
    </xf>
    <xf numFmtId="3" fontId="4" fillId="4" borderId="23" xfId="2" applyNumberFormat="1" applyFont="1" applyFill="1" applyBorder="1" applyAlignment="1" applyProtection="1">
      <alignment vertical="center" shrinkToFit="1"/>
      <protection locked="0"/>
    </xf>
    <xf numFmtId="3" fontId="4" fillId="4" borderId="101" xfId="2" applyNumberFormat="1" applyFont="1" applyFill="1" applyBorder="1" applyAlignment="1" applyProtection="1">
      <alignment vertical="center" shrinkToFit="1"/>
      <protection locked="0"/>
    </xf>
    <xf numFmtId="3" fontId="4" fillId="4" borderId="15" xfId="2" applyNumberFormat="1" applyFont="1" applyFill="1" applyBorder="1" applyAlignment="1" applyProtection="1">
      <alignment vertical="center" shrinkToFit="1"/>
      <protection locked="0"/>
    </xf>
    <xf numFmtId="3" fontId="4" fillId="4" borderId="6" xfId="2" applyNumberFormat="1" applyFont="1" applyFill="1" applyBorder="1" applyAlignment="1" applyProtection="1">
      <alignment vertical="center" shrinkToFit="1"/>
      <protection locked="0"/>
    </xf>
    <xf numFmtId="3" fontId="4" fillId="4" borderId="17" xfId="2" applyNumberFormat="1" applyFont="1" applyFill="1" applyBorder="1" applyAlignment="1" applyProtection="1">
      <alignment vertical="center" shrinkToFit="1"/>
      <protection locked="0"/>
    </xf>
    <xf numFmtId="3" fontId="4" fillId="4" borderId="102" xfId="2" applyNumberFormat="1" applyFont="1" applyFill="1" applyBorder="1" applyAlignment="1" applyProtection="1">
      <alignment vertical="center" shrinkToFit="1"/>
      <protection locked="0"/>
    </xf>
    <xf numFmtId="3" fontId="4" fillId="4" borderId="103" xfId="2" applyNumberFormat="1" applyFont="1" applyFill="1" applyBorder="1" applyAlignment="1" applyProtection="1">
      <alignment vertical="center" shrinkToFit="1"/>
      <protection locked="0"/>
    </xf>
    <xf numFmtId="3" fontId="4" fillId="4" borderId="104" xfId="2" applyNumberFormat="1" applyFont="1" applyFill="1" applyBorder="1" applyAlignment="1" applyProtection="1">
      <alignment vertical="center" shrinkToFit="1"/>
      <protection locked="0"/>
    </xf>
    <xf numFmtId="3" fontId="4" fillId="4" borderId="29" xfId="2" applyNumberFormat="1" applyFont="1" applyFill="1" applyBorder="1" applyAlignment="1" applyProtection="1">
      <alignment vertical="center" shrinkToFit="1"/>
      <protection locked="0"/>
    </xf>
    <xf numFmtId="3" fontId="4" fillId="4" borderId="39" xfId="2" applyNumberFormat="1" applyFont="1" applyFill="1" applyBorder="1" applyAlignment="1" applyProtection="1">
      <alignment vertical="center" shrinkToFit="1"/>
      <protection locked="0"/>
    </xf>
    <xf numFmtId="3" fontId="4" fillId="4" borderId="105" xfId="2" applyNumberFormat="1" applyFont="1" applyFill="1" applyBorder="1" applyAlignment="1" applyProtection="1">
      <alignment vertical="center" shrinkToFit="1"/>
      <protection locked="0"/>
    </xf>
    <xf numFmtId="3" fontId="4" fillId="4" borderId="106" xfId="2" applyNumberFormat="1" applyFont="1" applyFill="1" applyBorder="1" applyAlignment="1" applyProtection="1">
      <alignment vertical="center" shrinkToFit="1"/>
      <protection locked="0"/>
    </xf>
    <xf numFmtId="3" fontId="4" fillId="4" borderId="107" xfId="2" applyNumberFormat="1" applyFont="1" applyFill="1" applyBorder="1" applyAlignment="1" applyProtection="1">
      <alignment vertical="center" shrinkToFit="1"/>
      <protection locked="0"/>
    </xf>
    <xf numFmtId="3" fontId="4" fillId="4" borderId="82" xfId="2" applyNumberFormat="1" applyFont="1" applyFill="1" applyBorder="1" applyAlignment="1" applyProtection="1">
      <alignment vertical="center" shrinkToFit="1"/>
      <protection locked="0"/>
    </xf>
    <xf numFmtId="3" fontId="4" fillId="4" borderId="25" xfId="2" applyNumberFormat="1" applyFont="1" applyFill="1" applyBorder="1" applyAlignment="1" applyProtection="1">
      <alignment vertical="center" shrinkToFit="1"/>
      <protection locked="0"/>
    </xf>
    <xf numFmtId="3" fontId="4" fillId="4" borderId="108" xfId="2" applyNumberFormat="1" applyFont="1" applyFill="1" applyBorder="1" applyAlignment="1" applyProtection="1">
      <alignment vertical="center" shrinkToFit="1"/>
      <protection locked="0"/>
    </xf>
    <xf numFmtId="3" fontId="4" fillId="4" borderId="44" xfId="2" applyNumberFormat="1" applyFont="1" applyFill="1" applyBorder="1" applyAlignment="1" applyProtection="1">
      <alignment vertical="center" shrinkToFit="1"/>
      <protection locked="0"/>
    </xf>
    <xf numFmtId="3" fontId="4" fillId="4" borderId="75" xfId="2" applyNumberFormat="1" applyFont="1" applyFill="1" applyBorder="1" applyAlignment="1" applyProtection="1">
      <alignment vertical="center" shrinkToFit="1"/>
      <protection locked="0"/>
    </xf>
    <xf numFmtId="3" fontId="4" fillId="4" borderId="58" xfId="2" applyNumberFormat="1" applyFont="1" applyFill="1" applyBorder="1" applyAlignment="1">
      <alignment vertical="center"/>
    </xf>
    <xf numFmtId="3" fontId="4" fillId="4" borderId="23" xfId="2" applyNumberFormat="1" applyFont="1" applyFill="1" applyBorder="1" applyAlignment="1">
      <alignment vertical="center"/>
    </xf>
    <xf numFmtId="3" fontId="4" fillId="4" borderId="37" xfId="2" applyNumberFormat="1" applyFont="1" applyFill="1" applyBorder="1" applyAlignment="1">
      <alignment vertical="center"/>
    </xf>
    <xf numFmtId="3" fontId="4" fillId="4" borderId="23" xfId="2" applyNumberFormat="1" applyFont="1" applyFill="1" applyBorder="1" applyAlignment="1" applyProtection="1">
      <alignment vertical="center"/>
      <protection locked="0"/>
    </xf>
    <xf numFmtId="3" fontId="4" fillId="4" borderId="101" xfId="2" applyNumberFormat="1" applyFont="1" applyFill="1" applyBorder="1" applyAlignment="1" applyProtection="1">
      <alignment vertical="center"/>
      <protection locked="0"/>
    </xf>
    <xf numFmtId="3" fontId="4" fillId="4" borderId="60" xfId="2" applyNumberFormat="1" applyFont="1" applyFill="1" applyBorder="1" applyAlignment="1">
      <alignment vertical="center"/>
    </xf>
    <xf numFmtId="3" fontId="4" fillId="4" borderId="29" xfId="2" applyNumberFormat="1" applyFont="1" applyFill="1" applyBorder="1" applyAlignment="1">
      <alignment vertical="center"/>
    </xf>
    <xf numFmtId="3" fontId="4" fillId="4" borderId="29" xfId="2" applyNumberFormat="1" applyFont="1" applyFill="1" applyBorder="1" applyAlignment="1" applyProtection="1">
      <alignment vertical="center"/>
      <protection locked="0"/>
    </xf>
    <xf numFmtId="3" fontId="4" fillId="4" borderId="102" xfId="2" applyNumberFormat="1" applyFont="1" applyFill="1" applyBorder="1" applyAlignment="1" applyProtection="1">
      <alignment vertical="center"/>
      <protection locked="0"/>
    </xf>
    <xf numFmtId="3" fontId="4" fillId="4" borderId="61" xfId="2" applyNumberFormat="1" applyFont="1" applyFill="1" applyBorder="1" applyAlignment="1">
      <alignment vertical="center"/>
    </xf>
    <xf numFmtId="3" fontId="4" fillId="4" borderId="25" xfId="2" applyNumberFormat="1" applyFont="1" applyFill="1" applyBorder="1" applyAlignment="1">
      <alignment vertical="center"/>
    </xf>
    <xf numFmtId="3" fontId="4" fillId="4" borderId="25" xfId="2" applyNumberFormat="1" applyFont="1" applyFill="1" applyBorder="1" applyAlignment="1" applyProtection="1">
      <alignment vertical="center"/>
      <protection locked="0"/>
    </xf>
    <xf numFmtId="3" fontId="4" fillId="4" borderId="103" xfId="2" applyNumberFormat="1" applyFont="1" applyFill="1" applyBorder="1" applyAlignment="1" applyProtection="1">
      <alignment vertical="center"/>
      <protection locked="0"/>
    </xf>
    <xf numFmtId="3" fontId="4" fillId="4" borderId="63" xfId="2" applyNumberFormat="1" applyFont="1" applyFill="1" applyBorder="1" applyAlignment="1">
      <alignment vertical="center"/>
    </xf>
    <xf numFmtId="3" fontId="4" fillId="4" borderId="38" xfId="2" applyNumberFormat="1" applyFont="1" applyFill="1" applyBorder="1" applyAlignment="1">
      <alignment vertical="center"/>
    </xf>
    <xf numFmtId="3" fontId="4" fillId="4" borderId="36" xfId="2" applyNumberFormat="1" applyFont="1" applyFill="1" applyBorder="1" applyAlignment="1">
      <alignment vertical="center"/>
    </xf>
    <xf numFmtId="3" fontId="4" fillId="4" borderId="109" xfId="2" applyNumberFormat="1" applyFont="1" applyFill="1" applyBorder="1" applyAlignment="1">
      <alignment vertical="center"/>
    </xf>
    <xf numFmtId="3" fontId="4" fillId="4" borderId="0" xfId="2" applyNumberFormat="1" applyFont="1" applyFill="1" applyBorder="1" applyAlignment="1">
      <alignment vertical="center"/>
    </xf>
    <xf numFmtId="3" fontId="4" fillId="4" borderId="56" xfId="2" applyNumberFormat="1" applyFont="1" applyFill="1" applyBorder="1" applyAlignment="1">
      <alignment vertical="center"/>
    </xf>
    <xf numFmtId="3" fontId="4" fillId="4" borderId="15" xfId="2" applyNumberFormat="1" applyFont="1" applyFill="1" applyBorder="1" applyAlignment="1">
      <alignment vertical="center"/>
    </xf>
    <xf numFmtId="3" fontId="4" fillId="4" borderId="15" xfId="2" applyNumberFormat="1" applyFont="1" applyFill="1" applyBorder="1" applyAlignment="1" applyProtection="1">
      <alignment vertical="center"/>
      <protection locked="0"/>
    </xf>
    <xf numFmtId="3" fontId="4" fillId="4" borderId="17" xfId="2" applyNumberFormat="1" applyFont="1" applyFill="1" applyBorder="1" applyAlignment="1" applyProtection="1">
      <alignment vertical="center"/>
      <protection locked="0"/>
    </xf>
    <xf numFmtId="3" fontId="4" fillId="4" borderId="39" xfId="2" applyNumberFormat="1" applyFont="1" applyFill="1" applyBorder="1" applyAlignment="1" applyProtection="1">
      <alignment vertical="center"/>
      <protection locked="0"/>
    </xf>
    <xf numFmtId="3" fontId="4" fillId="4" borderId="104" xfId="2" applyNumberFormat="1" applyFont="1" applyFill="1" applyBorder="1" applyAlignment="1" applyProtection="1">
      <alignment vertical="center"/>
      <protection locked="0"/>
    </xf>
    <xf numFmtId="3" fontId="4" fillId="4" borderId="64" xfId="2" applyNumberFormat="1" applyFont="1" applyFill="1" applyBorder="1" applyAlignment="1">
      <alignment vertical="center"/>
    </xf>
    <xf numFmtId="3" fontId="4" fillId="4" borderId="44" xfId="2" applyNumberFormat="1" applyFont="1" applyFill="1" applyBorder="1" applyAlignment="1">
      <alignment vertical="center"/>
    </xf>
    <xf numFmtId="3" fontId="4" fillId="4" borderId="44" xfId="2" applyNumberFormat="1" applyFont="1" applyFill="1" applyBorder="1" applyAlignment="1" applyProtection="1">
      <alignment vertical="center"/>
      <protection locked="0"/>
    </xf>
    <xf numFmtId="3" fontId="4" fillId="4" borderId="75" xfId="2" applyNumberFormat="1" applyFont="1" applyFill="1" applyBorder="1" applyAlignment="1" applyProtection="1">
      <alignment vertical="center"/>
      <protection locked="0"/>
    </xf>
    <xf numFmtId="3" fontId="4" fillId="4" borderId="49" xfId="2" applyNumberFormat="1" applyFont="1" applyFill="1" applyBorder="1" applyAlignment="1" applyProtection="1">
      <alignment vertical="center"/>
      <protection locked="0"/>
    </xf>
    <xf numFmtId="3" fontId="4" fillId="4" borderId="110" xfId="2" applyNumberFormat="1" applyFont="1" applyFill="1" applyBorder="1" applyAlignment="1" applyProtection="1">
      <alignment vertical="center"/>
      <protection locked="0"/>
    </xf>
    <xf numFmtId="38" fontId="12" fillId="4" borderId="56" xfId="2" applyFont="1" applyFill="1" applyBorder="1" applyAlignment="1">
      <alignment vertical="center" shrinkToFit="1"/>
    </xf>
    <xf numFmtId="38" fontId="12" fillId="4" borderId="15" xfId="2" applyFont="1" applyFill="1" applyBorder="1" applyAlignment="1">
      <alignment vertical="center" shrinkToFit="1"/>
    </xf>
    <xf numFmtId="38" fontId="12" fillId="4" borderId="15" xfId="2" applyFont="1" applyFill="1" applyBorder="1" applyAlignment="1" applyProtection="1">
      <alignment vertical="center" shrinkToFit="1"/>
      <protection locked="0"/>
    </xf>
    <xf numFmtId="38" fontId="12" fillId="4" borderId="17" xfId="2" applyFont="1" applyFill="1" applyBorder="1" applyAlignment="1" applyProtection="1">
      <alignment vertical="center" shrinkToFit="1"/>
      <protection locked="0"/>
    </xf>
    <xf numFmtId="38" fontId="12" fillId="4" borderId="111" xfId="2" applyFont="1" applyFill="1" applyBorder="1" applyAlignment="1" applyProtection="1">
      <alignment vertical="center" shrinkToFit="1"/>
      <protection locked="0"/>
    </xf>
    <xf numFmtId="38" fontId="12" fillId="4" borderId="58" xfId="2" applyFont="1" applyFill="1" applyBorder="1" applyAlignment="1">
      <alignment vertical="center" shrinkToFit="1"/>
    </xf>
    <xf numFmtId="38" fontId="12" fillId="4" borderId="23" xfId="2" applyFont="1" applyFill="1" applyBorder="1" applyAlignment="1">
      <alignment vertical="center" shrinkToFit="1"/>
    </xf>
    <xf numFmtId="38" fontId="12" fillId="4" borderId="23" xfId="2" applyFont="1" applyFill="1" applyBorder="1" applyAlignment="1" applyProtection="1">
      <alignment vertical="center" shrinkToFit="1"/>
      <protection locked="0"/>
    </xf>
    <xf numFmtId="38" fontId="12" fillId="4" borderId="101" xfId="2" applyFont="1" applyFill="1" applyBorder="1" applyAlignment="1" applyProtection="1">
      <alignment vertical="center" shrinkToFit="1"/>
      <protection locked="0"/>
    </xf>
    <xf numFmtId="38" fontId="12" fillId="4" borderId="60" xfId="2" applyFont="1" applyFill="1" applyBorder="1" applyAlignment="1">
      <alignment vertical="center" shrinkToFit="1"/>
    </xf>
    <xf numFmtId="38" fontId="12" fillId="4" borderId="29" xfId="2" applyFont="1" applyFill="1" applyBorder="1" applyAlignment="1">
      <alignment vertical="center" shrinkToFit="1"/>
    </xf>
    <xf numFmtId="38" fontId="12" fillId="4" borderId="29" xfId="2" applyFont="1" applyFill="1" applyBorder="1" applyAlignment="1" applyProtection="1">
      <alignment vertical="center" shrinkToFit="1"/>
      <protection locked="0"/>
    </xf>
    <xf numFmtId="38" fontId="12" fillId="4" borderId="102" xfId="2" applyFont="1" applyFill="1" applyBorder="1" applyAlignment="1" applyProtection="1">
      <alignment vertical="center" shrinkToFit="1"/>
      <protection locked="0"/>
    </xf>
    <xf numFmtId="38" fontId="12" fillId="4" borderId="61" xfId="2" applyFont="1" applyFill="1" applyBorder="1" applyAlignment="1">
      <alignment vertical="center" shrinkToFit="1"/>
    </xf>
    <xf numFmtId="38" fontId="12" fillId="4" borderId="25" xfId="2" applyFont="1" applyFill="1" applyBorder="1" applyAlignment="1">
      <alignment vertical="center" shrinkToFit="1"/>
    </xf>
    <xf numFmtId="38" fontId="12" fillId="4" borderId="25" xfId="2" applyFont="1" applyFill="1" applyBorder="1" applyAlignment="1" applyProtection="1">
      <alignment vertical="center" shrinkToFit="1"/>
      <protection locked="0"/>
    </xf>
    <xf numFmtId="38" fontId="12" fillId="4" borderId="103" xfId="2" applyFont="1" applyFill="1" applyBorder="1" applyAlignment="1" applyProtection="1">
      <alignment vertical="center" shrinkToFit="1"/>
      <protection locked="0"/>
    </xf>
    <xf numFmtId="38" fontId="12" fillId="4" borderId="53" xfId="2" applyFont="1" applyFill="1" applyBorder="1" applyAlignment="1" applyProtection="1">
      <alignment vertical="center" shrinkToFit="1"/>
      <protection locked="0"/>
    </xf>
    <xf numFmtId="38" fontId="12" fillId="4" borderId="55" xfId="2" applyFont="1" applyFill="1" applyBorder="1" applyAlignment="1" applyProtection="1">
      <alignment vertical="center" shrinkToFit="1"/>
      <protection locked="0"/>
    </xf>
    <xf numFmtId="38" fontId="12" fillId="4" borderId="86" xfId="2" applyFont="1" applyFill="1" applyBorder="1" applyAlignment="1" applyProtection="1">
      <alignment vertical="center" shrinkToFit="1"/>
      <protection locked="0"/>
    </xf>
    <xf numFmtId="38" fontId="12" fillId="4" borderId="63" xfId="2" applyFont="1" applyFill="1" applyBorder="1" applyAlignment="1">
      <alignment vertical="center" shrinkToFit="1"/>
    </xf>
    <xf numFmtId="38" fontId="12" fillId="4" borderId="38" xfId="2" applyFont="1" applyFill="1" applyBorder="1" applyAlignment="1">
      <alignment vertical="center" shrinkToFit="1"/>
    </xf>
    <xf numFmtId="38" fontId="12" fillId="4" borderId="37" xfId="2" applyFont="1" applyFill="1" applyBorder="1" applyAlignment="1">
      <alignment vertical="center" shrinkToFit="1"/>
    </xf>
    <xf numFmtId="38" fontId="12" fillId="4" borderId="36" xfId="2" applyFont="1" applyFill="1" applyBorder="1" applyAlignment="1">
      <alignment vertical="center" shrinkToFit="1"/>
    </xf>
    <xf numFmtId="38" fontId="12" fillId="4" borderId="109" xfId="2" applyFont="1" applyFill="1" applyBorder="1" applyAlignment="1">
      <alignment vertical="center" shrinkToFit="1"/>
    </xf>
    <xf numFmtId="38" fontId="12" fillId="4" borderId="18" xfId="2" applyFont="1" applyFill="1" applyBorder="1" applyAlignment="1">
      <alignment vertical="center" shrinkToFit="1"/>
    </xf>
    <xf numFmtId="0" fontId="13" fillId="4" borderId="29" xfId="0" applyFont="1" applyFill="1" applyBorder="1" applyAlignment="1">
      <alignment vertical="center"/>
    </xf>
    <xf numFmtId="0" fontId="13" fillId="4" borderId="102" xfId="0" applyFont="1" applyFill="1" applyBorder="1" applyAlignment="1">
      <alignment vertical="center"/>
    </xf>
    <xf numFmtId="0" fontId="13" fillId="4" borderId="41" xfId="0" applyFont="1" applyFill="1" applyBorder="1" applyAlignment="1">
      <alignment vertical="center"/>
    </xf>
    <xf numFmtId="38" fontId="12" fillId="4" borderId="0" xfId="2" applyFont="1" applyFill="1" applyBorder="1" applyAlignment="1">
      <alignment vertical="center" shrinkToFit="1"/>
    </xf>
    <xf numFmtId="38" fontId="12" fillId="4" borderId="39" xfId="2" applyFont="1" applyFill="1" applyBorder="1" applyAlignment="1" applyProtection="1">
      <alignment vertical="center" shrinkToFit="1"/>
      <protection locked="0"/>
    </xf>
    <xf numFmtId="38" fontId="12" fillId="4" borderId="104" xfId="2" applyFont="1" applyFill="1" applyBorder="1" applyAlignment="1" applyProtection="1">
      <alignment vertical="center" shrinkToFit="1"/>
      <protection locked="0"/>
    </xf>
    <xf numFmtId="38" fontId="12" fillId="4" borderId="72" xfId="2" applyFont="1" applyFill="1" applyBorder="1" applyAlignment="1" applyProtection="1">
      <alignment vertical="center" shrinkToFit="1"/>
      <protection locked="0"/>
    </xf>
    <xf numFmtId="38" fontId="12" fillId="4" borderId="75" xfId="2" applyFont="1" applyFill="1" applyBorder="1" applyAlignment="1" applyProtection="1">
      <alignment vertical="center" shrinkToFit="1"/>
      <protection locked="0"/>
    </xf>
    <xf numFmtId="38" fontId="12" fillId="4" borderId="64" xfId="2" applyFont="1" applyFill="1" applyBorder="1" applyAlignment="1">
      <alignment vertical="center" shrinkToFit="1"/>
    </xf>
    <xf numFmtId="38" fontId="12" fillId="4" borderId="44" xfId="2" applyFont="1" applyFill="1" applyBorder="1" applyAlignment="1">
      <alignment vertical="center" shrinkToFit="1"/>
    </xf>
    <xf numFmtId="38" fontId="12" fillId="4" borderId="44" xfId="2" applyFont="1" applyFill="1" applyBorder="1" applyAlignment="1" applyProtection="1">
      <alignment vertical="center" shrinkToFit="1"/>
      <protection locked="0"/>
    </xf>
    <xf numFmtId="38" fontId="12" fillId="4" borderId="49" xfId="2" applyFont="1" applyFill="1" applyBorder="1" applyAlignment="1" applyProtection="1">
      <alignment vertical="center" shrinkToFit="1"/>
      <protection locked="0"/>
    </xf>
    <xf numFmtId="38" fontId="12" fillId="4" borderId="110" xfId="2" applyFont="1" applyFill="1" applyBorder="1" applyAlignment="1" applyProtection="1">
      <alignment vertical="center" shrinkToFit="1"/>
      <protection locked="0"/>
    </xf>
    <xf numFmtId="38" fontId="12" fillId="4" borderId="112" xfId="2" applyFont="1" applyFill="1" applyBorder="1" applyAlignment="1" applyProtection="1">
      <alignment vertical="center" shrinkToFit="1"/>
      <protection locked="0"/>
    </xf>
    <xf numFmtId="38" fontId="12" fillId="4" borderId="39" xfId="2" applyFont="1" applyFill="1" applyBorder="1" applyAlignment="1">
      <alignment vertical="center" shrinkToFit="1"/>
    </xf>
    <xf numFmtId="38" fontId="12" fillId="4" borderId="16" xfId="2" applyFont="1" applyFill="1" applyBorder="1" applyAlignment="1">
      <alignment vertical="center" shrinkToFit="1"/>
    </xf>
    <xf numFmtId="38" fontId="12" fillId="4" borderId="24" xfId="2" applyFont="1" applyFill="1" applyBorder="1" applyAlignment="1">
      <alignment vertical="center" shrinkToFit="1"/>
    </xf>
    <xf numFmtId="38" fontId="12" fillId="4" borderId="30" xfId="2" applyFont="1" applyFill="1" applyBorder="1" applyAlignment="1">
      <alignment vertical="center" shrinkToFit="1"/>
    </xf>
    <xf numFmtId="38" fontId="12" fillId="4" borderId="33" xfId="2" applyFont="1" applyFill="1" applyBorder="1" applyAlignment="1">
      <alignment vertical="center" shrinkToFit="1"/>
    </xf>
    <xf numFmtId="38" fontId="12" fillId="4" borderId="13" xfId="2" applyFont="1" applyFill="1" applyBorder="1" applyAlignment="1">
      <alignment vertical="center" shrinkToFit="1"/>
    </xf>
    <xf numFmtId="38" fontId="12" fillId="4" borderId="6" xfId="2" applyFont="1" applyFill="1" applyBorder="1" applyAlignment="1">
      <alignment vertical="center" shrinkToFit="1"/>
    </xf>
    <xf numFmtId="177" fontId="14" fillId="0" borderId="0" xfId="2" applyNumberFormat="1" applyFont="1" applyFill="1" applyBorder="1" applyAlignment="1">
      <alignment horizontal="left" vertical="center"/>
    </xf>
    <xf numFmtId="177" fontId="9" fillId="0" borderId="0" xfId="2" applyNumberFormat="1" applyFont="1" applyFill="1" applyBorder="1" applyAlignment="1">
      <alignment horizontal="left" vertical="center"/>
    </xf>
    <xf numFmtId="3" fontId="9" fillId="0" borderId="19" xfId="2" applyNumberFormat="1" applyFont="1" applyFill="1" applyBorder="1" applyAlignment="1" applyProtection="1">
      <alignment vertical="center" shrinkToFit="1"/>
      <protection locked="0"/>
    </xf>
    <xf numFmtId="3" fontId="9" fillId="0" borderId="68" xfId="2" applyNumberFormat="1" applyFont="1" applyFill="1" applyBorder="1" applyAlignment="1" applyProtection="1">
      <alignment vertical="center" shrinkToFit="1"/>
      <protection locked="0"/>
    </xf>
    <xf numFmtId="3" fontId="9" fillId="0" borderId="113" xfId="2" applyNumberFormat="1" applyFont="1" applyFill="1" applyBorder="1" applyAlignment="1" applyProtection="1">
      <alignment vertical="center" shrinkToFit="1"/>
      <protection locked="0"/>
    </xf>
    <xf numFmtId="3" fontId="9" fillId="0" borderId="114" xfId="2" applyNumberFormat="1" applyFont="1" applyFill="1" applyBorder="1" applyAlignment="1" applyProtection="1">
      <alignment vertical="center" shrinkToFit="1"/>
      <protection locked="0"/>
    </xf>
    <xf numFmtId="3" fontId="9" fillId="0" borderId="70" xfId="2" applyNumberFormat="1" applyFont="1" applyFill="1" applyBorder="1" applyAlignment="1" applyProtection="1">
      <alignment vertical="center" shrinkToFit="1"/>
      <protection locked="0"/>
    </xf>
    <xf numFmtId="3" fontId="9" fillId="0" borderId="14" xfId="2" applyNumberFormat="1" applyFont="1" applyFill="1" applyBorder="1" applyAlignment="1" applyProtection="1">
      <alignment vertical="center" shrinkToFit="1"/>
      <protection locked="0"/>
    </xf>
    <xf numFmtId="3" fontId="9" fillId="0" borderId="105" xfId="2" applyNumberFormat="1" applyFont="1" applyFill="1" applyBorder="1" applyAlignment="1" applyProtection="1">
      <alignment vertical="center" shrinkToFit="1"/>
      <protection locked="0"/>
    </xf>
    <xf numFmtId="3" fontId="9" fillId="0" borderId="28" xfId="2" applyNumberFormat="1" applyFont="1" applyFill="1" applyBorder="1" applyAlignment="1" applyProtection="1">
      <alignment vertical="center" shrinkToFit="1"/>
      <protection locked="0"/>
    </xf>
    <xf numFmtId="3" fontId="9" fillId="0" borderId="82" xfId="2" applyNumberFormat="1" applyFont="1" applyFill="1" applyBorder="1" applyAlignment="1" applyProtection="1">
      <alignment vertical="center" shrinkToFit="1"/>
      <protection locked="0"/>
    </xf>
    <xf numFmtId="3" fontId="9" fillId="0" borderId="1" xfId="2" applyNumberFormat="1" applyFont="1" applyFill="1" applyBorder="1" applyAlignment="1" applyProtection="1">
      <alignment vertical="center" shrinkToFit="1"/>
      <protection locked="0"/>
    </xf>
    <xf numFmtId="3" fontId="9" fillId="0" borderId="115" xfId="2" applyNumberFormat="1" applyFont="1" applyFill="1" applyBorder="1" applyAlignment="1" applyProtection="1">
      <alignment vertical="center" shrinkToFit="1"/>
      <protection locked="0"/>
    </xf>
    <xf numFmtId="3" fontId="9" fillId="0" borderId="42" xfId="2" applyNumberFormat="1" applyFont="1" applyFill="1" applyBorder="1" applyAlignment="1" applyProtection="1">
      <alignment vertical="center" shrinkToFit="1"/>
      <protection locked="0"/>
    </xf>
    <xf numFmtId="3" fontId="9" fillId="0" borderId="17" xfId="2" applyNumberFormat="1" applyFont="1" applyFill="1" applyBorder="1" applyAlignment="1" applyProtection="1">
      <alignment vertical="center" shrinkToFit="1"/>
      <protection locked="0"/>
    </xf>
    <xf numFmtId="3" fontId="9" fillId="0" borderId="102" xfId="2" applyNumberFormat="1" applyFont="1" applyFill="1" applyBorder="1" applyAlignment="1" applyProtection="1">
      <alignment vertical="center" shrinkToFit="1"/>
      <protection locked="0"/>
    </xf>
    <xf numFmtId="3" fontId="9" fillId="0" borderId="43" xfId="2" applyNumberFormat="1" applyFont="1" applyFill="1" applyBorder="1" applyAlignment="1" applyProtection="1">
      <alignment vertical="center" shrinkToFit="1"/>
      <protection locked="0"/>
    </xf>
    <xf numFmtId="3" fontId="9" fillId="0" borderId="104" xfId="2" applyNumberFormat="1" applyFont="1" applyFill="1" applyBorder="1" applyAlignment="1" applyProtection="1">
      <alignment vertical="center" shrinkToFit="1"/>
      <protection locked="0"/>
    </xf>
    <xf numFmtId="3" fontId="9" fillId="0" borderId="32" xfId="2" applyNumberFormat="1" applyFont="1" applyFill="1" applyBorder="1" applyAlignment="1" applyProtection="1">
      <alignment vertical="center" shrinkToFit="1"/>
      <protection locked="0"/>
    </xf>
    <xf numFmtId="3" fontId="9" fillId="0" borderId="103" xfId="2" applyNumberFormat="1" applyFont="1" applyFill="1" applyBorder="1" applyAlignment="1" applyProtection="1">
      <alignment vertical="center" shrinkToFit="1"/>
      <protection locked="0"/>
    </xf>
    <xf numFmtId="3" fontId="9" fillId="0" borderId="10" xfId="2" applyNumberFormat="1" applyFont="1" applyFill="1" applyBorder="1" applyAlignment="1" applyProtection="1">
      <alignment vertical="center" shrinkToFit="1"/>
      <protection locked="0"/>
    </xf>
    <xf numFmtId="3" fontId="9" fillId="0" borderId="7" xfId="2" applyNumberFormat="1" applyFont="1" applyFill="1" applyBorder="1" applyAlignment="1" applyProtection="1">
      <alignment vertical="center" shrinkToFit="1"/>
      <protection locked="0"/>
    </xf>
    <xf numFmtId="177" fontId="9" fillId="0" borderId="0" xfId="2" applyNumberFormat="1" applyFont="1" applyFill="1" applyBorder="1"/>
    <xf numFmtId="38" fontId="4" fillId="0" borderId="0" xfId="2" applyFont="1" applyBorder="1"/>
    <xf numFmtId="177" fontId="4" fillId="0" borderId="0" xfId="2" quotePrefix="1" applyNumberFormat="1" applyFont="1" applyFill="1" applyBorder="1"/>
    <xf numFmtId="177" fontId="4" fillId="0" borderId="28" xfId="2" applyNumberFormat="1" applyFont="1" applyFill="1" applyBorder="1" applyAlignment="1">
      <alignment horizontal="center" vertical="center"/>
    </xf>
    <xf numFmtId="177" fontId="4" fillId="0" borderId="55" xfId="2" applyNumberFormat="1" applyFont="1" applyFill="1" applyBorder="1" applyAlignment="1">
      <alignment horizontal="center" vertical="center"/>
    </xf>
    <xf numFmtId="177" fontId="4" fillId="0" borderId="31" xfId="2" applyNumberFormat="1" applyFont="1" applyFill="1" applyBorder="1" applyAlignment="1">
      <alignment horizontal="center" vertical="center"/>
    </xf>
    <xf numFmtId="177" fontId="4" fillId="0" borderId="1" xfId="2" applyNumberFormat="1" applyFont="1" applyFill="1" applyBorder="1" applyAlignment="1">
      <alignment horizontal="center" vertical="center"/>
    </xf>
    <xf numFmtId="177" fontId="4" fillId="0" borderId="5" xfId="2" applyNumberFormat="1" applyFont="1" applyFill="1" applyBorder="1" applyAlignment="1">
      <alignment horizontal="center" vertical="center"/>
    </xf>
    <xf numFmtId="177" fontId="4" fillId="0" borderId="4" xfId="2" applyNumberFormat="1" applyFont="1" applyFill="1" applyBorder="1" applyAlignment="1">
      <alignment horizontal="center" vertical="center"/>
    </xf>
    <xf numFmtId="177" fontId="4" fillId="0" borderId="42" xfId="2" applyNumberFormat="1" applyFont="1" applyFill="1" applyBorder="1" applyAlignment="1">
      <alignment horizontal="center" vertical="center"/>
    </xf>
    <xf numFmtId="177" fontId="8" fillId="0" borderId="1" xfId="2" applyNumberFormat="1" applyFont="1" applyFill="1" applyBorder="1" applyAlignment="1">
      <alignment horizontal="center" vertical="center"/>
    </xf>
    <xf numFmtId="177" fontId="8" fillId="0" borderId="5" xfId="2" applyNumberFormat="1" applyFont="1" applyFill="1" applyBorder="1" applyAlignment="1">
      <alignment horizontal="center" vertical="center"/>
    </xf>
    <xf numFmtId="177" fontId="8" fillId="0" borderId="4" xfId="2" applyNumberFormat="1" applyFont="1" applyFill="1" applyBorder="1" applyAlignment="1">
      <alignment horizontal="center" vertical="center"/>
    </xf>
    <xf numFmtId="177" fontId="8" fillId="0" borderId="14" xfId="2" applyNumberFormat="1" applyFont="1" applyFill="1" applyBorder="1" applyAlignment="1">
      <alignment horizontal="center" vertical="center"/>
    </xf>
    <xf numFmtId="177" fontId="8" fillId="0" borderId="53" xfId="2" applyNumberFormat="1" applyFont="1" applyFill="1" applyBorder="1" applyAlignment="1">
      <alignment horizontal="center" vertical="center"/>
    </xf>
    <xf numFmtId="177" fontId="8" fillId="0" borderId="27" xfId="2" applyNumberFormat="1" applyFont="1" applyFill="1" applyBorder="1" applyAlignment="1">
      <alignment horizontal="center" vertical="center"/>
    </xf>
    <xf numFmtId="177" fontId="8" fillId="0" borderId="28" xfId="2" applyNumberFormat="1" applyFont="1" applyFill="1" applyBorder="1" applyAlignment="1">
      <alignment horizontal="center" vertical="center"/>
    </xf>
    <xf numFmtId="177" fontId="8" fillId="0" borderId="55" xfId="2" applyNumberFormat="1" applyFont="1" applyFill="1" applyBorder="1" applyAlignment="1">
      <alignment horizontal="center" vertical="center"/>
    </xf>
    <xf numFmtId="177" fontId="8" fillId="0" borderId="31" xfId="2" applyNumberFormat="1" applyFont="1" applyFill="1" applyBorder="1" applyAlignment="1">
      <alignment horizontal="center" vertical="center"/>
    </xf>
    <xf numFmtId="177" fontId="8" fillId="0" borderId="14" xfId="2" applyNumberFormat="1" applyFont="1" applyFill="1" applyBorder="1" applyAlignment="1">
      <alignment horizontal="center" vertical="center" shrinkToFit="1"/>
    </xf>
    <xf numFmtId="177" fontId="8" fillId="0" borderId="53" xfId="2" applyNumberFormat="1" applyFont="1" applyFill="1" applyBorder="1" applyAlignment="1">
      <alignment horizontal="center" vertical="center" shrinkToFit="1"/>
    </xf>
    <xf numFmtId="177" fontId="8" fillId="0" borderId="27" xfId="2" applyNumberFormat="1" applyFont="1" applyFill="1" applyBorder="1" applyAlignment="1">
      <alignment horizontal="center" vertical="center" shrinkToFit="1"/>
    </xf>
    <xf numFmtId="177" fontId="8" fillId="0" borderId="28" xfId="2" applyNumberFormat="1" applyFont="1" applyFill="1" applyBorder="1" applyAlignment="1">
      <alignment horizontal="center" vertical="center" shrinkToFit="1"/>
    </xf>
    <xf numFmtId="177" fontId="8" fillId="0" borderId="55" xfId="2" applyNumberFormat="1" applyFont="1" applyFill="1" applyBorder="1" applyAlignment="1">
      <alignment horizontal="center" vertical="center" shrinkToFit="1"/>
    </xf>
    <xf numFmtId="177" fontId="8" fillId="0" borderId="31" xfId="2" applyNumberFormat="1" applyFont="1" applyFill="1" applyBorder="1" applyAlignment="1">
      <alignment horizontal="center" vertical="center" shrinkToFit="1"/>
    </xf>
    <xf numFmtId="177" fontId="8" fillId="0" borderId="1" xfId="2" applyNumberFormat="1" applyFont="1" applyBorder="1" applyAlignment="1">
      <alignment horizontal="center" vertical="center" shrinkToFit="1"/>
    </xf>
    <xf numFmtId="177" fontId="4" fillId="0" borderId="72" xfId="2" applyNumberFormat="1" applyFont="1" applyFill="1" applyBorder="1" applyAlignment="1">
      <alignment horizontal="center" vertical="center"/>
    </xf>
    <xf numFmtId="177" fontId="4" fillId="0" borderId="35" xfId="2" applyNumberFormat="1" applyFont="1" applyFill="1" applyBorder="1" applyAlignment="1">
      <alignment horizontal="center" vertical="center"/>
    </xf>
    <xf numFmtId="3" fontId="9" fillId="0" borderId="101" xfId="2" applyNumberFormat="1" applyFont="1" applyFill="1" applyBorder="1" applyAlignment="1" applyProtection="1">
      <alignment vertical="center" shrinkToFit="1"/>
      <protection locked="0"/>
    </xf>
    <xf numFmtId="3" fontId="4" fillId="4" borderId="117" xfId="2" applyNumberFormat="1" applyFont="1" applyFill="1" applyBorder="1" applyAlignment="1" applyProtection="1">
      <alignment vertical="center" shrinkToFit="1"/>
      <protection locked="0"/>
    </xf>
    <xf numFmtId="3" fontId="4" fillId="0" borderId="105" xfId="2" applyNumberFormat="1" applyFont="1" applyFill="1" applyBorder="1" applyAlignment="1" applyProtection="1">
      <alignment vertical="center" shrinkToFit="1"/>
      <protection locked="0"/>
    </xf>
    <xf numFmtId="3" fontId="4" fillId="0" borderId="97" xfId="2" applyNumberFormat="1" applyFont="1" applyFill="1" applyBorder="1" applyAlignment="1" applyProtection="1">
      <alignment vertical="center"/>
      <protection locked="0"/>
    </xf>
    <xf numFmtId="38" fontId="8" fillId="0" borderId="91" xfId="2" applyFont="1" applyFill="1" applyBorder="1" applyAlignment="1" applyProtection="1">
      <alignment vertical="center" shrinkToFit="1"/>
      <protection locked="0"/>
    </xf>
    <xf numFmtId="38" fontId="12" fillId="0" borderId="97" xfId="2" applyFont="1" applyBorder="1" applyAlignment="1" applyProtection="1">
      <alignment vertical="center" shrinkToFit="1"/>
      <protection locked="0"/>
    </xf>
    <xf numFmtId="177" fontId="15" fillId="0" borderId="0" xfId="2" applyNumberFormat="1" applyFont="1" applyBorder="1" applyAlignment="1">
      <alignment horizontal="distributed" vertical="center"/>
    </xf>
    <xf numFmtId="177" fontId="15" fillId="0" borderId="0" xfId="2" applyNumberFormat="1" applyFont="1" applyBorder="1" applyAlignment="1">
      <alignment horizontal="left" vertical="center"/>
    </xf>
    <xf numFmtId="177" fontId="15" fillId="0" borderId="0" xfId="2" applyNumberFormat="1" applyFont="1" applyBorder="1"/>
    <xf numFmtId="177" fontId="15" fillId="0" borderId="90" xfId="2" applyNumberFormat="1" applyFont="1" applyBorder="1" applyAlignment="1">
      <alignment vertical="center"/>
    </xf>
    <xf numFmtId="177" fontId="15" fillId="0" borderId="0" xfId="2" applyNumberFormat="1" applyFont="1" applyBorder="1" applyAlignment="1">
      <alignment vertical="center"/>
    </xf>
    <xf numFmtId="177" fontId="15" fillId="0" borderId="0" xfId="2" applyNumberFormat="1" applyFont="1" applyBorder="1" applyAlignment="1">
      <alignment horizontal="left"/>
    </xf>
    <xf numFmtId="178" fontId="15" fillId="0" borderId="0" xfId="2" applyNumberFormat="1" applyFont="1" applyBorder="1" applyAlignment="1">
      <alignment horizontal="left"/>
    </xf>
    <xf numFmtId="177" fontId="15" fillId="0" borderId="0" xfId="2" applyNumberFormat="1" applyFont="1" applyBorder="1" applyAlignment="1" applyProtection="1">
      <alignment vertical="center"/>
      <protection locked="0"/>
    </xf>
    <xf numFmtId="177" fontId="15" fillId="0" borderId="0" xfId="2" applyNumberFormat="1" applyFont="1" applyBorder="1" applyAlignment="1" applyProtection="1">
      <alignment horizontal="center" vertical="center"/>
      <protection locked="0"/>
    </xf>
    <xf numFmtId="177" fontId="15" fillId="0" borderId="0" xfId="2" applyNumberFormat="1" applyFont="1" applyBorder="1" applyAlignment="1" applyProtection="1">
      <alignment vertical="center" textRotation="255"/>
      <protection locked="0"/>
    </xf>
    <xf numFmtId="177" fontId="15" fillId="0" borderId="0" xfId="2" applyNumberFormat="1" applyFont="1" applyBorder="1" applyAlignment="1">
      <alignment horizontal="center" vertical="center" textRotation="255"/>
    </xf>
    <xf numFmtId="177" fontId="15" fillId="0" borderId="0" xfId="2" applyNumberFormat="1" applyFont="1" applyBorder="1" applyAlignment="1">
      <alignment vertical="center" textRotation="255"/>
    </xf>
    <xf numFmtId="177" fontId="15" fillId="0" borderId="0" xfId="2" applyNumberFormat="1" applyFont="1" applyBorder="1" applyAlignment="1">
      <alignment horizontal="center" vertical="center"/>
    </xf>
    <xf numFmtId="177" fontId="15" fillId="0" borderId="42" xfId="2" applyNumberFormat="1" applyFont="1" applyBorder="1" applyAlignment="1">
      <alignment vertical="center"/>
    </xf>
    <xf numFmtId="177" fontId="15" fillId="0" borderId="15" xfId="2" applyNumberFormat="1" applyFont="1" applyBorder="1" applyAlignment="1">
      <alignment vertical="center"/>
    </xf>
    <xf numFmtId="176" fontId="15" fillId="2" borderId="35" xfId="1" applyNumberFormat="1" applyFont="1" applyFill="1" applyBorder="1" applyAlignment="1" applyProtection="1">
      <alignment vertical="center"/>
      <protection locked="0"/>
    </xf>
    <xf numFmtId="177" fontId="15" fillId="0" borderId="72" xfId="2" applyNumberFormat="1" applyFont="1" applyFill="1" applyBorder="1" applyAlignment="1">
      <alignment vertical="center"/>
    </xf>
    <xf numFmtId="177" fontId="15" fillId="0" borderId="15" xfId="2" applyNumberFormat="1" applyFont="1" applyBorder="1" applyAlignment="1" applyProtection="1">
      <alignment vertical="center"/>
      <protection locked="0"/>
    </xf>
    <xf numFmtId="178" fontId="15" fillId="2" borderId="35" xfId="2" applyNumberFormat="1" applyFont="1" applyFill="1" applyBorder="1" applyAlignment="1" applyProtection="1">
      <alignment vertical="center"/>
      <protection locked="0"/>
    </xf>
    <xf numFmtId="177" fontId="15" fillId="0" borderId="72" xfId="2" applyNumberFormat="1" applyFont="1" applyBorder="1" applyAlignment="1">
      <alignment vertical="center"/>
    </xf>
    <xf numFmtId="178" fontId="15" fillId="2" borderId="35" xfId="2" applyNumberFormat="1" applyFont="1" applyFill="1" applyBorder="1" applyAlignment="1">
      <alignment vertical="center"/>
    </xf>
    <xf numFmtId="177" fontId="15" fillId="0" borderId="28" xfId="2" applyNumberFormat="1" applyFont="1" applyBorder="1" applyAlignment="1">
      <alignment vertical="center"/>
    </xf>
    <xf numFmtId="177" fontId="15" fillId="0" borderId="29" xfId="2" applyNumberFormat="1" applyFont="1" applyBorder="1" applyAlignment="1" applyProtection="1">
      <alignment vertical="center"/>
      <protection locked="0"/>
    </xf>
    <xf numFmtId="178" fontId="15" fillId="2" borderId="31" xfId="2" applyNumberFormat="1" applyFont="1" applyFill="1" applyBorder="1" applyAlignment="1" applyProtection="1">
      <alignment vertical="center"/>
      <protection locked="0"/>
    </xf>
    <xf numFmtId="177" fontId="15" fillId="0" borderId="55" xfId="2" applyNumberFormat="1" applyFont="1" applyBorder="1" applyAlignment="1">
      <alignment vertical="center"/>
    </xf>
    <xf numFmtId="177" fontId="15" fillId="0" borderId="29" xfId="2" applyNumberFormat="1" applyFont="1" applyBorder="1" applyAlignment="1">
      <alignment vertical="center"/>
    </xf>
    <xf numFmtId="178" fontId="15" fillId="2" borderId="31" xfId="2" applyNumberFormat="1" applyFont="1" applyFill="1" applyBorder="1" applyAlignment="1">
      <alignment vertical="center"/>
    </xf>
    <xf numFmtId="177" fontId="15" fillId="0" borderId="32" xfId="2" applyNumberFormat="1" applyFont="1" applyFill="1" applyBorder="1" applyAlignment="1">
      <alignment vertical="center"/>
    </xf>
    <xf numFmtId="177" fontId="15" fillId="0" borderId="25" xfId="2" applyNumberFormat="1" applyFont="1" applyFill="1" applyBorder="1" applyAlignment="1" applyProtection="1">
      <alignment vertical="center"/>
      <protection locked="0"/>
    </xf>
    <xf numFmtId="178" fontId="15" fillId="2" borderId="45" xfId="2" applyNumberFormat="1" applyFont="1" applyFill="1" applyBorder="1" applyAlignment="1" applyProtection="1">
      <alignment vertical="center"/>
      <protection locked="0"/>
    </xf>
    <xf numFmtId="177" fontId="15" fillId="0" borderId="86" xfId="2" applyNumberFormat="1" applyFont="1" applyFill="1" applyBorder="1" applyAlignment="1">
      <alignment vertical="center"/>
    </xf>
    <xf numFmtId="177" fontId="15" fillId="0" borderId="25" xfId="2" applyNumberFormat="1" applyFont="1" applyBorder="1" applyAlignment="1" applyProtection="1">
      <alignment vertical="center"/>
      <protection locked="0"/>
    </xf>
    <xf numFmtId="177" fontId="15" fillId="0" borderId="25" xfId="2" applyNumberFormat="1" applyFont="1" applyBorder="1" applyAlignment="1">
      <alignment vertical="center"/>
    </xf>
    <xf numFmtId="178" fontId="15" fillId="2" borderId="45" xfId="2" applyNumberFormat="1" applyFont="1" applyFill="1" applyBorder="1" applyAlignment="1">
      <alignment vertical="center"/>
    </xf>
    <xf numFmtId="177" fontId="15" fillId="0" borderId="0" xfId="2" applyNumberFormat="1" applyFont="1" applyFill="1" applyBorder="1"/>
    <xf numFmtId="177" fontId="15" fillId="0" borderId="0" xfId="2" applyNumberFormat="1" applyFont="1" applyFill="1" applyBorder="1" applyAlignment="1">
      <alignment vertical="center"/>
    </xf>
    <xf numFmtId="177" fontId="15" fillId="0" borderId="19" xfId="2" applyNumberFormat="1" applyFont="1" applyBorder="1" applyAlignment="1">
      <alignment vertical="center"/>
    </xf>
    <xf numFmtId="177" fontId="15" fillId="0" borderId="20" xfId="2" applyNumberFormat="1" applyFont="1" applyBorder="1" applyAlignment="1" applyProtection="1">
      <alignment vertical="center"/>
      <protection locked="0"/>
    </xf>
    <xf numFmtId="178" fontId="15" fillId="2" borderId="46" xfId="2" applyNumberFormat="1" applyFont="1" applyFill="1" applyBorder="1" applyAlignment="1" applyProtection="1">
      <alignment vertical="center"/>
      <protection locked="0"/>
    </xf>
    <xf numFmtId="177" fontId="15" fillId="0" borderId="81" xfId="2" applyNumberFormat="1" applyFont="1" applyBorder="1" applyAlignment="1">
      <alignment vertical="center"/>
    </xf>
    <xf numFmtId="177" fontId="15" fillId="0" borderId="20" xfId="2" applyNumberFormat="1" applyFont="1" applyFill="1" applyBorder="1" applyAlignment="1">
      <alignment vertical="center"/>
    </xf>
    <xf numFmtId="178" fontId="15" fillId="2" borderId="46" xfId="2" applyNumberFormat="1" applyFont="1" applyFill="1" applyBorder="1" applyAlignment="1">
      <alignment vertical="center"/>
    </xf>
    <xf numFmtId="177" fontId="15" fillId="0" borderId="14" xfId="2" applyNumberFormat="1" applyFont="1" applyFill="1" applyBorder="1" applyAlignment="1">
      <alignment vertical="center"/>
    </xf>
    <xf numFmtId="177" fontId="15" fillId="0" borderId="23" xfId="2" applyNumberFormat="1" applyFont="1" applyFill="1" applyBorder="1" applyAlignment="1" applyProtection="1">
      <alignment vertical="center"/>
      <protection locked="0"/>
    </xf>
    <xf numFmtId="178" fontId="15" fillId="2" borderId="27" xfId="2" applyNumberFormat="1" applyFont="1" applyFill="1" applyBorder="1" applyAlignment="1" applyProtection="1">
      <alignment vertical="center"/>
      <protection locked="0"/>
    </xf>
    <xf numFmtId="177" fontId="15" fillId="0" borderId="53" xfId="2" applyNumberFormat="1" applyFont="1" applyFill="1" applyBorder="1" applyAlignment="1">
      <alignment vertical="center"/>
    </xf>
    <xf numFmtId="177" fontId="15" fillId="0" borderId="23" xfId="2" applyNumberFormat="1" applyFont="1" applyBorder="1" applyAlignment="1" applyProtection="1">
      <alignment vertical="center"/>
      <protection locked="0"/>
    </xf>
    <xf numFmtId="177" fontId="15" fillId="0" borderId="23" xfId="2" applyNumberFormat="1" applyFont="1" applyFill="1" applyBorder="1" applyAlignment="1">
      <alignment vertical="center"/>
    </xf>
    <xf numFmtId="178" fontId="15" fillId="2" borderId="27" xfId="2" applyNumberFormat="1" applyFont="1" applyFill="1" applyBorder="1" applyAlignment="1">
      <alignment vertical="center"/>
    </xf>
    <xf numFmtId="177" fontId="15" fillId="0" borderId="29" xfId="2" applyNumberFormat="1" applyFont="1" applyFill="1" applyBorder="1" applyAlignment="1">
      <alignment vertical="center"/>
    </xf>
    <xf numFmtId="177" fontId="15" fillId="0" borderId="32" xfId="2" applyNumberFormat="1" applyFont="1" applyBorder="1" applyAlignment="1">
      <alignment vertical="center"/>
    </xf>
    <xf numFmtId="177" fontId="15" fillId="0" borderId="86" xfId="2" applyNumberFormat="1" applyFont="1" applyBorder="1" applyAlignment="1">
      <alignment vertical="center"/>
    </xf>
    <xf numFmtId="177" fontId="15" fillId="0" borderId="25" xfId="2" applyNumberFormat="1" applyFont="1" applyFill="1" applyBorder="1" applyAlignment="1">
      <alignment vertical="center"/>
    </xf>
    <xf numFmtId="177" fontId="15" fillId="0" borderId="20" xfId="2" applyNumberFormat="1" applyFont="1" applyBorder="1" applyAlignment="1">
      <alignment vertical="center"/>
    </xf>
    <xf numFmtId="177" fontId="15" fillId="0" borderId="14" xfId="2" applyNumberFormat="1" applyFont="1" applyBorder="1" applyAlignment="1">
      <alignment vertical="center"/>
    </xf>
    <xf numFmtId="177" fontId="15" fillId="0" borderId="53" xfId="2" applyNumberFormat="1" applyFont="1" applyBorder="1" applyAlignment="1">
      <alignment vertical="center"/>
    </xf>
    <xf numFmtId="177" fontId="15" fillId="0" borderId="23" xfId="2" applyNumberFormat="1" applyFont="1" applyBorder="1" applyAlignment="1">
      <alignment vertical="center"/>
    </xf>
    <xf numFmtId="177" fontId="15" fillId="0" borderId="28" xfId="2" applyNumberFormat="1" applyFont="1" applyFill="1" applyBorder="1" applyAlignment="1">
      <alignment vertical="center"/>
    </xf>
    <xf numFmtId="177" fontId="15" fillId="0" borderId="29" xfId="2" applyNumberFormat="1" applyFont="1" applyFill="1" applyBorder="1" applyAlignment="1" applyProtection="1">
      <alignment vertical="center"/>
      <protection locked="0"/>
    </xf>
    <xf numFmtId="177" fontId="15" fillId="0" borderId="55" xfId="2" applyNumberFormat="1" applyFont="1" applyFill="1" applyBorder="1" applyAlignment="1">
      <alignment vertical="center"/>
    </xf>
    <xf numFmtId="177" fontId="15" fillId="0" borderId="19" xfId="2" applyNumberFormat="1" applyFont="1" applyBorder="1" applyAlignment="1">
      <alignment horizontal="right" vertical="center"/>
    </xf>
    <xf numFmtId="177" fontId="15" fillId="0" borderId="81" xfId="2" applyNumberFormat="1" applyFont="1" applyBorder="1" applyAlignment="1">
      <alignment horizontal="right" vertical="center"/>
    </xf>
    <xf numFmtId="177" fontId="15" fillId="0" borderId="36" xfId="2" applyNumberFormat="1" applyFont="1" applyBorder="1" applyAlignment="1">
      <alignment vertical="center"/>
    </xf>
    <xf numFmtId="177" fontId="15" fillId="0" borderId="37" xfId="2" applyNumberFormat="1" applyFont="1" applyBorder="1" applyAlignment="1" applyProtection="1">
      <alignment vertical="center"/>
      <protection locked="0"/>
    </xf>
    <xf numFmtId="178" fontId="15" fillId="2" borderId="94" xfId="2" applyNumberFormat="1" applyFont="1" applyFill="1" applyBorder="1" applyAlignment="1" applyProtection="1">
      <alignment vertical="center"/>
      <protection locked="0"/>
    </xf>
    <xf numFmtId="177" fontId="15" fillId="0" borderId="37" xfId="2" applyNumberFormat="1" applyFont="1" applyBorder="1" applyAlignment="1">
      <alignment vertical="center"/>
    </xf>
    <xf numFmtId="178" fontId="15" fillId="2" borderId="94" xfId="2" applyNumberFormat="1" applyFont="1" applyFill="1" applyBorder="1" applyAlignment="1">
      <alignment vertical="center"/>
    </xf>
    <xf numFmtId="177" fontId="15" fillId="0" borderId="19" xfId="2" applyNumberFormat="1" applyFont="1" applyFill="1" applyBorder="1" applyAlignment="1">
      <alignment vertical="center"/>
    </xf>
    <xf numFmtId="177" fontId="15" fillId="0" borderId="20" xfId="2" applyNumberFormat="1" applyFont="1" applyFill="1" applyBorder="1" applyAlignment="1" applyProtection="1">
      <alignment vertical="center"/>
      <protection locked="0"/>
    </xf>
    <xf numFmtId="177" fontId="15" fillId="0" borderId="81" xfId="2" applyNumberFormat="1" applyFont="1" applyFill="1" applyBorder="1" applyAlignment="1">
      <alignment vertical="center"/>
    </xf>
    <xf numFmtId="177" fontId="4" fillId="5" borderId="42" xfId="2" applyNumberFormat="1" applyFont="1" applyFill="1" applyBorder="1" applyAlignment="1">
      <alignment horizontal="center" vertical="center"/>
    </xf>
    <xf numFmtId="177" fontId="4" fillId="5" borderId="72" xfId="2" applyNumberFormat="1" applyFont="1" applyFill="1" applyBorder="1" applyAlignment="1">
      <alignment horizontal="center" vertical="center"/>
    </xf>
    <xf numFmtId="177" fontId="4" fillId="5" borderId="35" xfId="2" applyNumberFormat="1" applyFont="1" applyFill="1" applyBorder="1" applyAlignment="1">
      <alignment horizontal="center" vertical="center"/>
    </xf>
    <xf numFmtId="177" fontId="4" fillId="5" borderId="28" xfId="2" applyNumberFormat="1" applyFont="1" applyFill="1" applyBorder="1" applyAlignment="1">
      <alignment horizontal="center" vertical="center"/>
    </xf>
    <xf numFmtId="177" fontId="4" fillId="5" borderId="55" xfId="2" applyNumberFormat="1" applyFont="1" applyFill="1" applyBorder="1" applyAlignment="1">
      <alignment horizontal="center" vertical="center"/>
    </xf>
    <xf numFmtId="177" fontId="4" fillId="5" borderId="31" xfId="2" applyNumberFormat="1" applyFont="1" applyFill="1" applyBorder="1" applyAlignment="1">
      <alignment horizontal="center" vertical="center"/>
    </xf>
    <xf numFmtId="177" fontId="15" fillId="0" borderId="28" xfId="2" applyNumberFormat="1" applyFont="1" applyBorder="1" applyAlignment="1">
      <alignment horizontal="right" vertical="center" shrinkToFit="1"/>
    </xf>
    <xf numFmtId="177" fontId="15" fillId="0" borderId="29" xfId="2" applyNumberFormat="1" applyFont="1" applyBorder="1" applyAlignment="1">
      <alignment horizontal="right" vertical="center" shrinkToFit="1"/>
    </xf>
    <xf numFmtId="177" fontId="15" fillId="0" borderId="55" xfId="2" applyNumberFormat="1" applyFont="1" applyBorder="1" applyAlignment="1">
      <alignment horizontal="right" vertical="center" shrinkToFit="1"/>
    </xf>
    <xf numFmtId="177" fontId="4" fillId="5" borderId="1" xfId="2" applyNumberFormat="1" applyFont="1" applyFill="1" applyBorder="1" applyAlignment="1">
      <alignment horizontal="center" vertical="center"/>
    </xf>
    <xf numFmtId="177" fontId="4" fillId="5" borderId="5" xfId="2" applyNumberFormat="1" applyFont="1" applyFill="1" applyBorder="1" applyAlignment="1">
      <alignment horizontal="center" vertical="center"/>
    </xf>
    <xf numFmtId="177" fontId="4" fillId="5" borderId="4" xfId="2" applyNumberFormat="1" applyFont="1" applyFill="1" applyBorder="1" applyAlignment="1">
      <alignment horizontal="center" vertical="center"/>
    </xf>
    <xf numFmtId="177" fontId="15" fillId="0" borderId="98" xfId="2" applyNumberFormat="1" applyFont="1" applyBorder="1" applyAlignment="1">
      <alignment horizontal="right" vertical="center" shrinkToFit="1"/>
    </xf>
    <xf numFmtId="177" fontId="15" fillId="0" borderId="89" xfId="2" applyNumberFormat="1" applyFont="1" applyBorder="1" applyAlignment="1">
      <alignment horizontal="right" vertical="center" shrinkToFit="1"/>
    </xf>
    <xf numFmtId="178" fontId="15" fillId="2" borderId="4" xfId="2" applyNumberFormat="1" applyFont="1" applyFill="1" applyBorder="1" applyAlignment="1" applyProtection="1">
      <alignment vertical="center"/>
      <protection locked="0"/>
    </xf>
    <xf numFmtId="177" fontId="15" fillId="0" borderId="2" xfId="2" applyNumberFormat="1" applyFont="1" applyBorder="1" applyAlignment="1">
      <alignment horizontal="right" vertical="center" shrinkToFit="1"/>
    </xf>
    <xf numFmtId="177" fontId="15" fillId="0" borderId="99" xfId="2" applyNumberFormat="1" applyFont="1" applyBorder="1" applyAlignment="1">
      <alignment horizontal="right" vertical="center" shrinkToFit="1"/>
    </xf>
    <xf numFmtId="178" fontId="15" fillId="2" borderId="115" xfId="2" applyNumberFormat="1" applyFont="1" applyFill="1" applyBorder="1" applyAlignment="1">
      <alignment vertical="center"/>
    </xf>
    <xf numFmtId="177" fontId="16" fillId="0" borderId="0" xfId="2" applyNumberFormat="1" applyFont="1" applyBorder="1" applyAlignment="1">
      <alignment vertical="center"/>
    </xf>
    <xf numFmtId="178" fontId="15" fillId="0" borderId="0" xfId="2" applyNumberFormat="1" applyFont="1" applyBorder="1"/>
    <xf numFmtId="177" fontId="6" fillId="0" borderId="0" xfId="2" applyNumberFormat="1" applyFont="1" applyBorder="1" applyAlignment="1">
      <alignment horizontal="left" vertical="center"/>
    </xf>
    <xf numFmtId="178" fontId="4" fillId="0" borderId="0" xfId="2" applyNumberFormat="1" applyFont="1" applyBorder="1" applyAlignment="1">
      <alignment horizontal="left" vertical="center"/>
    </xf>
    <xf numFmtId="177" fontId="3" fillId="0" borderId="0" xfId="2" applyNumberFormat="1" applyFont="1" applyBorder="1" applyAlignment="1">
      <alignment horizontal="left" vertical="center"/>
    </xf>
    <xf numFmtId="3" fontId="4" fillId="0" borderId="44" xfId="2" applyNumberFormat="1" applyFont="1" applyFill="1" applyBorder="1" applyAlignment="1" applyProtection="1">
      <alignment vertical="center" shrinkToFit="1"/>
      <protection locked="0"/>
    </xf>
    <xf numFmtId="3" fontId="4" fillId="0" borderId="30" xfId="2" applyNumberFormat="1" applyFont="1" applyFill="1" applyBorder="1" applyAlignment="1" applyProtection="1">
      <alignment vertical="center" shrinkToFit="1"/>
      <protection locked="0"/>
    </xf>
    <xf numFmtId="177" fontId="8" fillId="0" borderId="0" xfId="2" applyNumberFormat="1" applyFont="1" applyFill="1" applyBorder="1" applyAlignment="1">
      <alignment vertical="center"/>
    </xf>
    <xf numFmtId="177" fontId="15" fillId="0" borderId="126" xfId="2" applyNumberFormat="1" applyFont="1" applyBorder="1" applyAlignment="1" applyProtection="1">
      <alignment vertical="center"/>
      <protection locked="0"/>
    </xf>
    <xf numFmtId="177" fontId="4" fillId="0" borderId="0" xfId="2" applyNumberFormat="1" applyFont="1" applyFill="1" applyBorder="1" applyAlignment="1">
      <alignment horizontal="center" vertical="center"/>
    </xf>
    <xf numFmtId="177" fontId="8" fillId="0" borderId="5" xfId="2" applyNumberFormat="1" applyFont="1" applyFill="1" applyBorder="1" applyAlignment="1">
      <alignment horizontal="center" vertical="center" shrinkToFit="1"/>
    </xf>
    <xf numFmtId="177" fontId="8" fillId="0" borderId="4" xfId="2" applyNumberFormat="1" applyFont="1" applyFill="1" applyBorder="1" applyAlignment="1">
      <alignment horizontal="center" vertical="center" shrinkToFit="1"/>
    </xf>
    <xf numFmtId="177" fontId="4" fillId="0" borderId="0" xfId="2" applyNumberFormat="1" applyFont="1" applyFill="1" applyBorder="1" applyAlignment="1">
      <alignment horizontal="center" vertical="center" shrinkToFit="1"/>
    </xf>
    <xf numFmtId="177" fontId="4" fillId="0" borderId="0" xfId="2" applyNumberFormat="1" applyFont="1" applyFill="1" applyBorder="1" applyAlignment="1">
      <alignment horizontal="distributed" vertical="center" shrinkToFit="1"/>
    </xf>
    <xf numFmtId="0" fontId="0" fillId="0" borderId="0" xfId="0" applyFont="1"/>
    <xf numFmtId="177" fontId="4" fillId="0" borderId="0" xfId="2" applyNumberFormat="1" applyFont="1" applyBorder="1"/>
    <xf numFmtId="177" fontId="4" fillId="0" borderId="0" xfId="2" applyNumberFormat="1" applyFont="1" applyFill="1" applyBorder="1"/>
    <xf numFmtId="177" fontId="4" fillId="0" borderId="0" xfId="2" applyNumberFormat="1" applyFont="1" applyBorder="1" applyAlignment="1">
      <alignment shrinkToFit="1"/>
    </xf>
    <xf numFmtId="177" fontId="8" fillId="0" borderId="1" xfId="2" applyNumberFormat="1" applyFont="1" applyBorder="1" applyAlignment="1">
      <alignment horizontal="center" vertical="center" shrinkToFit="1"/>
    </xf>
    <xf numFmtId="177" fontId="8" fillId="0" borderId="5" xfId="2" applyNumberFormat="1" applyFont="1" applyFill="1" applyBorder="1" applyAlignment="1">
      <alignment horizontal="center" vertical="center" shrinkToFit="1"/>
    </xf>
    <xf numFmtId="177" fontId="8" fillId="0" borderId="4" xfId="2" applyNumberFormat="1" applyFont="1" applyFill="1" applyBorder="1" applyAlignment="1">
      <alignment horizontal="center" vertical="center" shrinkToFit="1"/>
    </xf>
    <xf numFmtId="177" fontId="4" fillId="0" borderId="122" xfId="2" applyNumberFormat="1" applyFont="1" applyFill="1" applyBorder="1" applyAlignment="1">
      <alignment horizontal="center" vertical="center"/>
    </xf>
    <xf numFmtId="177" fontId="4" fillId="0" borderId="123" xfId="2" applyNumberFormat="1" applyFont="1" applyFill="1" applyBorder="1" applyAlignment="1">
      <alignment horizontal="center" vertical="center"/>
    </xf>
    <xf numFmtId="9" fontId="4" fillId="0" borderId="127" xfId="1" applyFont="1" applyBorder="1" applyAlignment="1">
      <alignment vertical="center"/>
    </xf>
    <xf numFmtId="179" fontId="4" fillId="0" borderId="128" xfId="1" applyNumberFormat="1" applyFont="1" applyBorder="1" applyAlignment="1">
      <alignment vertical="center"/>
    </xf>
    <xf numFmtId="179" fontId="4" fillId="0" borderId="129" xfId="1" applyNumberFormat="1" applyFont="1" applyBorder="1" applyAlignment="1">
      <alignment vertical="center"/>
    </xf>
    <xf numFmtId="179" fontId="4" fillId="0" borderId="131" xfId="1" applyNumberFormat="1" applyFont="1" applyBorder="1" applyAlignment="1">
      <alignment vertical="center"/>
    </xf>
    <xf numFmtId="179" fontId="9" fillId="0" borderId="128" xfId="1" applyNumberFormat="1" applyFont="1" applyFill="1" applyBorder="1" applyAlignment="1">
      <alignment vertical="center"/>
    </xf>
    <xf numFmtId="179" fontId="9" fillId="0" borderId="131" xfId="1" applyNumberFormat="1" applyFont="1" applyFill="1" applyBorder="1" applyAlignment="1">
      <alignment vertical="center"/>
    </xf>
    <xf numFmtId="179" fontId="4" fillId="0" borderId="130" xfId="1" applyNumberFormat="1" applyFont="1" applyBorder="1" applyAlignment="1">
      <alignment vertical="center"/>
    </xf>
    <xf numFmtId="177" fontId="4" fillId="0" borderId="121" xfId="2" applyNumberFormat="1" applyFont="1" applyBorder="1" applyAlignment="1">
      <alignment horizontal="center" vertical="center"/>
    </xf>
    <xf numFmtId="179" fontId="8" fillId="0" borderId="1" xfId="1" applyNumberFormat="1" applyFont="1" applyFill="1" applyBorder="1" applyAlignment="1">
      <alignment horizontal="right" vertical="center" shrinkToFit="1"/>
    </xf>
    <xf numFmtId="179" fontId="8" fillId="0" borderId="2" xfId="1" applyNumberFormat="1" applyFont="1" applyFill="1" applyBorder="1" applyAlignment="1">
      <alignment vertical="center"/>
    </xf>
    <xf numFmtId="179" fontId="8" fillId="0" borderId="2" xfId="1" applyNumberFormat="1" applyFont="1" applyFill="1" applyBorder="1" applyAlignment="1" applyProtection="1">
      <alignment vertical="center"/>
      <protection locked="0"/>
    </xf>
    <xf numFmtId="179" fontId="8" fillId="0" borderId="3" xfId="1" applyNumberFormat="1" applyFont="1" applyFill="1" applyBorder="1" applyAlignment="1" applyProtection="1">
      <alignment vertical="center"/>
      <protection locked="0"/>
    </xf>
    <xf numFmtId="179" fontId="8" fillId="0" borderId="4" xfId="1" applyNumberFormat="1" applyFont="1" applyFill="1" applyBorder="1" applyAlignment="1" applyProtection="1">
      <alignment vertical="center"/>
      <protection locked="0"/>
    </xf>
    <xf numFmtId="179" fontId="4" fillId="0" borderId="98" xfId="1" applyNumberFormat="1" applyFont="1" applyFill="1" applyBorder="1" applyAlignment="1">
      <alignment vertical="center"/>
    </xf>
    <xf numFmtId="179" fontId="4" fillId="0" borderId="2" xfId="1" applyNumberFormat="1" applyFont="1" applyFill="1" applyBorder="1" applyAlignment="1">
      <alignment vertical="center"/>
    </xf>
    <xf numFmtId="179" fontId="4" fillId="0" borderId="2" xfId="1" applyNumberFormat="1" applyFont="1" applyFill="1" applyBorder="1" applyAlignment="1" applyProtection="1">
      <alignment vertical="center"/>
      <protection locked="0"/>
    </xf>
    <xf numFmtId="179" fontId="4" fillId="0" borderId="99" xfId="1" applyNumberFormat="1" applyFont="1" applyFill="1" applyBorder="1" applyAlignment="1" applyProtection="1">
      <alignment vertical="center"/>
      <protection locked="0"/>
    </xf>
    <xf numFmtId="179" fontId="4" fillId="0" borderId="100" xfId="1" applyNumberFormat="1" applyFont="1" applyFill="1" applyBorder="1" applyAlignment="1" applyProtection="1">
      <alignment vertical="center"/>
      <protection locked="0"/>
    </xf>
    <xf numFmtId="179" fontId="8" fillId="0" borderId="2" xfId="1" applyNumberFormat="1" applyFont="1" applyBorder="1" applyAlignment="1" applyProtection="1">
      <alignment vertical="center" shrinkToFit="1"/>
      <protection locked="0"/>
    </xf>
    <xf numFmtId="179" fontId="8" fillId="0" borderId="3" xfId="1" applyNumberFormat="1" applyFont="1" applyBorder="1" applyAlignment="1" applyProtection="1">
      <alignment vertical="center" shrinkToFit="1"/>
      <protection locked="0"/>
    </xf>
    <xf numFmtId="179" fontId="8" fillId="0" borderId="4" xfId="1" applyNumberFormat="1" applyFont="1" applyBorder="1" applyAlignment="1" applyProtection="1">
      <alignment vertical="center" shrinkToFit="1"/>
      <protection locked="0"/>
    </xf>
    <xf numFmtId="179" fontId="12" fillId="0" borderId="98" xfId="1" applyNumberFormat="1" applyFont="1" applyBorder="1" applyAlignment="1">
      <alignment vertical="center" shrinkToFit="1"/>
    </xf>
    <xf numFmtId="179" fontId="12" fillId="0" borderId="2" xfId="1" applyNumberFormat="1" applyFont="1" applyBorder="1" applyAlignment="1">
      <alignment vertical="center" shrinkToFit="1"/>
    </xf>
    <xf numFmtId="179" fontId="12" fillId="0" borderId="2" xfId="1" applyNumberFormat="1" applyFont="1" applyBorder="1" applyAlignment="1" applyProtection="1">
      <alignment vertical="center" shrinkToFit="1"/>
      <protection locked="0"/>
    </xf>
    <xf numFmtId="179" fontId="12" fillId="0" borderId="100" xfId="1" applyNumberFormat="1" applyFont="1" applyBorder="1" applyAlignment="1" applyProtection="1">
      <alignment vertical="center" shrinkToFit="1"/>
      <protection locked="0"/>
    </xf>
    <xf numFmtId="179" fontId="12" fillId="0" borderId="89" xfId="1" applyNumberFormat="1" applyFont="1" applyBorder="1" applyAlignment="1" applyProtection="1">
      <alignment vertical="center" shrinkToFit="1"/>
      <protection locked="0"/>
    </xf>
    <xf numFmtId="179" fontId="8" fillId="0" borderId="1" xfId="1" applyNumberFormat="1" applyFont="1" applyBorder="1" applyAlignment="1">
      <alignment horizontal="right" vertical="center" shrinkToFit="1"/>
    </xf>
    <xf numFmtId="179" fontId="8" fillId="0" borderId="2" xfId="1" applyNumberFormat="1" applyFont="1" applyBorder="1" applyAlignment="1">
      <alignment horizontal="right" vertical="center" shrinkToFit="1"/>
    </xf>
    <xf numFmtId="179" fontId="8" fillId="0" borderId="5" xfId="1" applyNumberFormat="1" applyFont="1" applyBorder="1" applyAlignment="1">
      <alignment horizontal="right" vertical="center" shrinkToFit="1"/>
    </xf>
    <xf numFmtId="179" fontId="8" fillId="0" borderId="2" xfId="1" applyNumberFormat="1" applyFont="1" applyBorder="1" applyAlignment="1">
      <alignment vertical="center" shrinkToFit="1"/>
    </xf>
    <xf numFmtId="179" fontId="12" fillId="0" borderId="89" xfId="1" applyNumberFormat="1" applyFont="1" applyBorder="1" applyAlignment="1">
      <alignment vertical="center" shrinkToFit="1"/>
    </xf>
    <xf numFmtId="179" fontId="8" fillId="0" borderId="1" xfId="1" applyNumberFormat="1" applyFont="1" applyBorder="1" applyAlignment="1">
      <alignment vertical="center" shrinkToFit="1"/>
    </xf>
    <xf numFmtId="177" fontId="4" fillId="0" borderId="42" xfId="2" applyNumberFormat="1" applyFont="1" applyFill="1" applyBorder="1" applyAlignment="1">
      <alignment horizontal="center" vertical="center"/>
    </xf>
    <xf numFmtId="177" fontId="4" fillId="0" borderId="28" xfId="2" applyNumberFormat="1" applyFont="1" applyFill="1" applyBorder="1" applyAlignment="1">
      <alignment horizontal="center" vertical="center"/>
    </xf>
    <xf numFmtId="177" fontId="4" fillId="0" borderId="1" xfId="2" applyNumberFormat="1" applyFont="1" applyFill="1" applyBorder="1" applyAlignment="1">
      <alignment horizontal="center" vertical="center"/>
    </xf>
    <xf numFmtId="177" fontId="9" fillId="0" borderId="17" xfId="2" applyNumberFormat="1" applyFont="1" applyFill="1" applyBorder="1" applyAlignment="1" applyProtection="1">
      <alignment horizontal="distributed" vertical="center"/>
      <protection locked="0"/>
    </xf>
    <xf numFmtId="177" fontId="9" fillId="0" borderId="35" xfId="2" applyNumberFormat="1" applyFont="1" applyFill="1" applyBorder="1" applyAlignment="1" applyProtection="1">
      <alignment horizontal="distributed" vertical="center"/>
      <protection locked="0"/>
    </xf>
    <xf numFmtId="177" fontId="9" fillId="0" borderId="102" xfId="0" applyNumberFormat="1" applyFont="1" applyFill="1" applyBorder="1" applyAlignment="1" applyProtection="1">
      <alignment horizontal="distributed" vertical="center"/>
      <protection locked="0"/>
    </xf>
    <xf numFmtId="177" fontId="9" fillId="0" borderId="31" xfId="0" applyNumberFormat="1" applyFont="1" applyFill="1" applyBorder="1" applyAlignment="1" applyProtection="1">
      <alignment horizontal="distributed" vertical="center"/>
      <protection locked="0"/>
    </xf>
    <xf numFmtId="177" fontId="9" fillId="0" borderId="103" xfId="0" applyNumberFormat="1" applyFont="1" applyFill="1" applyBorder="1" applyAlignment="1" applyProtection="1">
      <alignment horizontal="distributed" vertical="center"/>
      <protection locked="0"/>
    </xf>
    <xf numFmtId="177" fontId="9" fillId="0" borderId="45" xfId="0" applyNumberFormat="1" applyFont="1" applyFill="1" applyBorder="1" applyAlignment="1" applyProtection="1">
      <alignment horizontal="distributed" vertical="center"/>
      <protection locked="0"/>
    </xf>
    <xf numFmtId="177" fontId="9" fillId="0" borderId="101" xfId="2" applyNumberFormat="1" applyFont="1" applyFill="1" applyBorder="1" applyAlignment="1" applyProtection="1">
      <alignment horizontal="distributed" vertical="center"/>
      <protection locked="0"/>
    </xf>
    <xf numFmtId="177" fontId="9" fillId="0" borderId="27" xfId="2" applyNumberFormat="1" applyFont="1" applyFill="1" applyBorder="1" applyAlignment="1" applyProtection="1">
      <alignment horizontal="distributed" vertical="center"/>
      <protection locked="0"/>
    </xf>
    <xf numFmtId="177" fontId="9" fillId="0" borderId="68" xfId="2" applyNumberFormat="1" applyFont="1" applyFill="1" applyBorder="1" applyAlignment="1" applyProtection="1">
      <alignment horizontal="distributed" vertical="center"/>
      <protection locked="0"/>
    </xf>
    <xf numFmtId="177" fontId="9" fillId="0" borderId="46" xfId="2" applyNumberFormat="1" applyFont="1" applyFill="1" applyBorder="1" applyAlignment="1" applyProtection="1">
      <alignment horizontal="distributed" vertical="center"/>
      <protection locked="0"/>
    </xf>
    <xf numFmtId="177" fontId="9" fillId="0" borderId="104" xfId="2" applyNumberFormat="1" applyFont="1" applyFill="1" applyBorder="1" applyAlignment="1" applyProtection="1">
      <alignment horizontal="distributed" vertical="center"/>
      <protection locked="0"/>
    </xf>
    <xf numFmtId="177" fontId="9" fillId="0" borderId="34" xfId="2" applyNumberFormat="1" applyFont="1" applyFill="1" applyBorder="1" applyAlignment="1" applyProtection="1">
      <alignment horizontal="distributed" vertical="center"/>
      <protection locked="0"/>
    </xf>
    <xf numFmtId="177" fontId="4" fillId="0" borderId="42" xfId="2" applyNumberFormat="1" applyFont="1" applyFill="1" applyBorder="1" applyAlignment="1" applyProtection="1">
      <alignment horizontal="center" vertical="center" wrapText="1"/>
      <protection locked="0"/>
    </xf>
    <xf numFmtId="177" fontId="4" fillId="0" borderId="28" xfId="2" applyNumberFormat="1" applyFont="1" applyFill="1" applyBorder="1" applyAlignment="1" applyProtection="1">
      <alignment horizontal="center" vertical="center"/>
      <protection locked="0"/>
    </xf>
    <xf numFmtId="177" fontId="4" fillId="0" borderId="1" xfId="2" applyNumberFormat="1" applyFont="1" applyFill="1" applyBorder="1" applyAlignment="1" applyProtection="1">
      <alignment horizontal="center" vertical="center"/>
      <protection locked="0"/>
    </xf>
    <xf numFmtId="177" fontId="9" fillId="0" borderId="102" xfId="2" applyNumberFormat="1" applyFont="1" applyFill="1" applyBorder="1" applyAlignment="1" applyProtection="1">
      <alignment horizontal="distributed" vertical="center"/>
      <protection locked="0"/>
    </xf>
    <xf numFmtId="177" fontId="9" fillId="0" borderId="31" xfId="2" applyNumberFormat="1" applyFont="1" applyFill="1" applyBorder="1" applyAlignment="1" applyProtection="1">
      <alignment horizontal="distributed" vertical="center"/>
      <protection locked="0"/>
    </xf>
    <xf numFmtId="177" fontId="9" fillId="0" borderId="114" xfId="2" applyNumberFormat="1" applyFont="1" applyFill="1" applyBorder="1" applyAlignment="1" applyProtection="1">
      <alignment horizontal="distributed" vertical="center"/>
      <protection locked="0"/>
    </xf>
    <xf numFmtId="177" fontId="9" fillId="0" borderId="118" xfId="2" applyNumberFormat="1" applyFont="1" applyFill="1" applyBorder="1" applyAlignment="1" applyProtection="1">
      <alignment horizontal="distributed" vertical="center"/>
      <protection locked="0"/>
    </xf>
    <xf numFmtId="0" fontId="4" fillId="0" borderId="121" xfId="2" applyNumberFormat="1" applyFont="1" applyFill="1" applyBorder="1" applyAlignment="1">
      <alignment horizontal="center" vertical="center"/>
    </xf>
    <xf numFmtId="0" fontId="4" fillId="0" borderId="122" xfId="2" applyNumberFormat="1" applyFont="1" applyFill="1" applyBorder="1" applyAlignment="1">
      <alignment horizontal="center" vertical="center"/>
    </xf>
    <xf numFmtId="0" fontId="4" fillId="0" borderId="123" xfId="2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center" textRotation="255"/>
      <protection locked="0"/>
    </xf>
    <xf numFmtId="0" fontId="4" fillId="0" borderId="120" xfId="2" applyNumberFormat="1" applyFont="1" applyFill="1" applyBorder="1" applyAlignment="1" applyProtection="1">
      <alignment horizontal="center" vertical="center"/>
      <protection locked="0"/>
    </xf>
    <xf numFmtId="0" fontId="4" fillId="0" borderId="76" xfId="2" applyNumberFormat="1" applyFont="1" applyFill="1" applyBorder="1" applyAlignment="1" applyProtection="1">
      <alignment horizontal="center" vertical="center"/>
      <protection locked="0"/>
    </xf>
    <xf numFmtId="0" fontId="4" fillId="0" borderId="37" xfId="2" applyNumberFormat="1" applyFont="1" applyFill="1" applyBorder="1" applyAlignment="1">
      <alignment horizontal="center" vertical="center" textRotation="255"/>
    </xf>
    <xf numFmtId="0" fontId="4" fillId="0" borderId="78" xfId="2" applyNumberFormat="1" applyFont="1" applyFill="1" applyBorder="1" applyAlignment="1">
      <alignment horizontal="center" vertical="center" textRotation="255"/>
    </xf>
    <xf numFmtId="0" fontId="4" fillId="0" borderId="90" xfId="2" applyNumberFormat="1" applyFont="1" applyFill="1" applyBorder="1" applyAlignment="1" applyProtection="1">
      <alignment horizontal="center" vertical="center" textRotation="255"/>
      <protection locked="0"/>
    </xf>
    <xf numFmtId="0" fontId="9" fillId="0" borderId="116" xfId="2" applyNumberFormat="1" applyFont="1" applyFill="1" applyBorder="1" applyAlignment="1">
      <alignment horizontal="center" vertical="center" textRotation="255"/>
    </xf>
    <xf numFmtId="0" fontId="4" fillId="0" borderId="42" xfId="2" applyNumberFormat="1" applyFont="1" applyFill="1" applyBorder="1" applyAlignment="1">
      <alignment horizontal="center" vertical="center"/>
    </xf>
    <xf numFmtId="0" fontId="4" fillId="0" borderId="72" xfId="2" applyNumberFormat="1" applyFont="1" applyFill="1" applyBorder="1" applyAlignment="1">
      <alignment horizontal="center" vertical="center"/>
    </xf>
    <xf numFmtId="0" fontId="4" fillId="0" borderId="9" xfId="2" applyNumberFormat="1" applyFont="1" applyFill="1" applyBorder="1" applyAlignment="1">
      <alignment horizontal="center" vertical="center"/>
    </xf>
    <xf numFmtId="177" fontId="4" fillId="0" borderId="42" xfId="2" applyNumberFormat="1" applyFont="1" applyFill="1" applyBorder="1" applyAlignment="1" applyProtection="1">
      <alignment horizontal="center" vertical="center"/>
      <protection locked="0"/>
    </xf>
    <xf numFmtId="0" fontId="4" fillId="0" borderId="107" xfId="2" applyNumberFormat="1" applyFont="1" applyFill="1" applyBorder="1" applyAlignment="1">
      <alignment horizontal="center" vertical="center"/>
    </xf>
    <xf numFmtId="0" fontId="4" fillId="0" borderId="90" xfId="2" applyNumberFormat="1" applyFont="1" applyFill="1" applyBorder="1" applyAlignment="1">
      <alignment horizontal="center" vertical="center"/>
    </xf>
    <xf numFmtId="0" fontId="4" fillId="0" borderId="118" xfId="2" applyNumberFormat="1" applyFont="1" applyFill="1" applyBorder="1" applyAlignment="1">
      <alignment horizontal="center" vertical="center"/>
    </xf>
    <xf numFmtId="0" fontId="4" fillId="0" borderId="66" xfId="2" applyNumberFormat="1" applyFont="1" applyFill="1" applyBorder="1" applyAlignment="1" applyProtection="1">
      <alignment horizontal="center" vertical="center"/>
      <protection locked="0"/>
    </xf>
    <xf numFmtId="177" fontId="4" fillId="0" borderId="10" xfId="2" applyNumberFormat="1" applyFont="1" applyFill="1" applyBorder="1" applyAlignment="1">
      <alignment horizontal="center" vertical="center"/>
    </xf>
    <xf numFmtId="177" fontId="4" fillId="0" borderId="36" xfId="2" applyNumberFormat="1" applyFont="1" applyFill="1" applyBorder="1" applyAlignment="1">
      <alignment horizontal="center" vertical="center"/>
    </xf>
    <xf numFmtId="177" fontId="4" fillId="0" borderId="113" xfId="2" applyNumberFormat="1" applyFont="1" applyFill="1" applyBorder="1" applyAlignment="1">
      <alignment horizontal="center" vertical="center"/>
    </xf>
    <xf numFmtId="0" fontId="4" fillId="0" borderId="66" xfId="2" applyNumberFormat="1" applyFont="1" applyFill="1" applyBorder="1" applyAlignment="1">
      <alignment horizontal="center" vertical="center" textRotation="255"/>
    </xf>
    <xf numFmtId="0" fontId="4" fillId="0" borderId="120" xfId="2" applyNumberFormat="1" applyFont="1" applyFill="1" applyBorder="1" applyAlignment="1">
      <alignment horizontal="center" vertical="center" textRotation="255"/>
    </xf>
    <xf numFmtId="0" fontId="4" fillId="0" borderId="76" xfId="2" applyNumberFormat="1" applyFont="1" applyFill="1" applyBorder="1" applyAlignment="1">
      <alignment horizontal="center" vertical="center" textRotation="255"/>
    </xf>
    <xf numFmtId="177" fontId="4" fillId="0" borderId="7" xfId="2" applyNumberFormat="1" applyFont="1" applyFill="1" applyBorder="1" applyAlignment="1">
      <alignment horizontal="center" vertical="center"/>
    </xf>
    <xf numFmtId="177" fontId="4" fillId="0" borderId="9" xfId="2" applyNumberFormat="1" applyFont="1" applyFill="1" applyBorder="1" applyAlignment="1">
      <alignment horizontal="center" vertical="center"/>
    </xf>
    <xf numFmtId="177" fontId="4" fillId="0" borderId="116" xfId="2" applyNumberFormat="1" applyFont="1" applyFill="1" applyBorder="1" applyAlignment="1">
      <alignment horizontal="center" vertical="center"/>
    </xf>
    <xf numFmtId="177" fontId="4" fillId="0" borderId="94" xfId="2" applyNumberFormat="1" applyFont="1" applyFill="1" applyBorder="1" applyAlignment="1">
      <alignment horizontal="center" vertical="center"/>
    </xf>
    <xf numFmtId="177" fontId="4" fillId="0" borderId="114" xfId="2" applyNumberFormat="1" applyFont="1" applyFill="1" applyBorder="1" applyAlignment="1">
      <alignment horizontal="center" vertical="center"/>
    </xf>
    <xf numFmtId="177" fontId="4" fillId="0" borderId="118" xfId="2" applyNumberFormat="1" applyFont="1" applyFill="1" applyBorder="1" applyAlignment="1">
      <alignment horizontal="center" vertical="center"/>
    </xf>
    <xf numFmtId="177" fontId="4" fillId="0" borderId="13" xfId="2" applyNumberFormat="1" applyFont="1" applyFill="1" applyBorder="1" applyAlignment="1">
      <alignment horizontal="center" vertical="center"/>
    </xf>
    <xf numFmtId="177" fontId="4" fillId="0" borderId="63" xfId="2" applyNumberFormat="1" applyFont="1" applyFill="1" applyBorder="1" applyAlignment="1">
      <alignment horizontal="center" vertical="center"/>
    </xf>
    <xf numFmtId="177" fontId="4" fillId="0" borderId="77" xfId="2" applyNumberFormat="1" applyFont="1" applyFill="1" applyBorder="1" applyAlignment="1">
      <alignment horizontal="center" vertical="center"/>
    </xf>
    <xf numFmtId="0" fontId="9" fillId="0" borderId="36" xfId="2" applyNumberFormat="1" applyFont="1" applyFill="1" applyBorder="1" applyAlignment="1">
      <alignment horizontal="center" vertical="center" textRotation="255"/>
    </xf>
    <xf numFmtId="177" fontId="9" fillId="0" borderId="103" xfId="2" applyNumberFormat="1" applyFont="1" applyFill="1" applyBorder="1" applyAlignment="1" applyProtection="1">
      <alignment horizontal="distributed" vertical="center"/>
      <protection locked="0"/>
    </xf>
    <xf numFmtId="177" fontId="9" fillId="0" borderId="45" xfId="2" applyNumberFormat="1" applyFont="1" applyFill="1" applyBorder="1" applyAlignment="1" applyProtection="1">
      <alignment horizontal="distributed" vertical="center"/>
      <protection locked="0"/>
    </xf>
    <xf numFmtId="177" fontId="4" fillId="0" borderId="32" xfId="2" applyNumberFormat="1" applyFont="1" applyFill="1" applyBorder="1" applyAlignment="1">
      <alignment horizontal="center" vertical="center"/>
    </xf>
    <xf numFmtId="177" fontId="9" fillId="0" borderId="7" xfId="2" applyNumberFormat="1" applyFont="1" applyFill="1" applyBorder="1" applyAlignment="1" applyProtection="1">
      <alignment horizontal="distributed" vertical="center"/>
      <protection locked="0"/>
    </xf>
    <xf numFmtId="177" fontId="9" fillId="0" borderId="9" xfId="2" applyNumberFormat="1" applyFont="1" applyFill="1" applyBorder="1" applyAlignment="1" applyProtection="1">
      <alignment horizontal="distributed" vertical="center"/>
      <protection locked="0"/>
    </xf>
    <xf numFmtId="177" fontId="9" fillId="0" borderId="119" xfId="2" applyNumberFormat="1" applyFont="1" applyFill="1" applyBorder="1" applyAlignment="1" applyProtection="1">
      <alignment horizontal="distributed" vertical="center"/>
      <protection locked="0"/>
    </xf>
    <xf numFmtId="177" fontId="9" fillId="0" borderId="52" xfId="2" applyNumberFormat="1" applyFont="1" applyFill="1" applyBorder="1" applyAlignment="1" applyProtection="1">
      <alignment horizontal="distributed" vertical="center"/>
      <protection locked="0"/>
    </xf>
    <xf numFmtId="178" fontId="15" fillId="3" borderId="108" xfId="2" applyNumberFormat="1" applyFont="1" applyFill="1" applyBorder="1" applyAlignment="1">
      <alignment horizontal="center" vertical="top" textRotation="255" wrapText="1"/>
    </xf>
    <xf numFmtId="0" fontId="0" fillId="0" borderId="124" xfId="0" applyFont="1" applyBorder="1" applyAlignment="1">
      <alignment vertical="top"/>
    </xf>
    <xf numFmtId="0" fontId="0" fillId="0" borderId="79" xfId="0" applyFont="1" applyBorder="1" applyAlignment="1">
      <alignment vertical="top"/>
    </xf>
    <xf numFmtId="177" fontId="4" fillId="5" borderId="13" xfId="2" applyNumberFormat="1" applyFont="1" applyFill="1" applyBorder="1" applyAlignment="1">
      <alignment horizontal="center" vertical="center"/>
    </xf>
    <xf numFmtId="177" fontId="4" fillId="5" borderId="63" xfId="2" applyNumberFormat="1" applyFont="1" applyFill="1" applyBorder="1" applyAlignment="1">
      <alignment horizontal="center" vertical="center"/>
    </xf>
    <xf numFmtId="177" fontId="4" fillId="5" borderId="77" xfId="2" applyNumberFormat="1" applyFont="1" applyFill="1" applyBorder="1" applyAlignment="1">
      <alignment horizontal="center" vertical="center"/>
    </xf>
    <xf numFmtId="177" fontId="9" fillId="5" borderId="17" xfId="2" applyNumberFormat="1" applyFont="1" applyFill="1" applyBorder="1" applyAlignment="1" applyProtection="1">
      <alignment horizontal="distributed" vertical="center"/>
      <protection locked="0"/>
    </xf>
    <xf numFmtId="177" fontId="9" fillId="5" borderId="35" xfId="2" applyNumberFormat="1" applyFont="1" applyFill="1" applyBorder="1" applyAlignment="1" applyProtection="1">
      <alignment horizontal="distributed" vertical="center"/>
      <protection locked="0"/>
    </xf>
    <xf numFmtId="177" fontId="9" fillId="5" borderId="102" xfId="0" applyNumberFormat="1" applyFont="1" applyFill="1" applyBorder="1" applyAlignment="1" applyProtection="1">
      <alignment horizontal="distributed" vertical="center"/>
      <protection locked="0"/>
    </xf>
    <xf numFmtId="177" fontId="9" fillId="5" borderId="31" xfId="0" applyNumberFormat="1" applyFont="1" applyFill="1" applyBorder="1" applyAlignment="1" applyProtection="1">
      <alignment horizontal="distributed" vertical="center"/>
      <protection locked="0"/>
    </xf>
    <xf numFmtId="177" fontId="9" fillId="5" borderId="103" xfId="0" applyNumberFormat="1" applyFont="1" applyFill="1" applyBorder="1" applyAlignment="1" applyProtection="1">
      <alignment horizontal="distributed" vertical="center"/>
      <protection locked="0"/>
    </xf>
    <xf numFmtId="177" fontId="9" fillId="5" borderId="45" xfId="0" applyNumberFormat="1" applyFont="1" applyFill="1" applyBorder="1" applyAlignment="1" applyProtection="1">
      <alignment horizontal="distributed" vertical="center"/>
      <protection locked="0"/>
    </xf>
    <xf numFmtId="177" fontId="9" fillId="5" borderId="68" xfId="2" applyNumberFormat="1" applyFont="1" applyFill="1" applyBorder="1" applyAlignment="1" applyProtection="1">
      <alignment horizontal="distributed" vertical="center"/>
      <protection locked="0"/>
    </xf>
    <xf numFmtId="177" fontId="9" fillId="5" borderId="46" xfId="2" applyNumberFormat="1" applyFont="1" applyFill="1" applyBorder="1" applyAlignment="1" applyProtection="1">
      <alignment horizontal="distributed" vertical="center"/>
      <protection locked="0"/>
    </xf>
    <xf numFmtId="177" fontId="15" fillId="5" borderId="10" xfId="2" applyNumberFormat="1" applyFont="1" applyFill="1" applyBorder="1" applyAlignment="1">
      <alignment horizontal="center" vertical="center"/>
    </xf>
    <xf numFmtId="177" fontId="15" fillId="5" borderId="36" xfId="2" applyNumberFormat="1" applyFont="1" applyFill="1" applyBorder="1" applyAlignment="1">
      <alignment horizontal="center" vertical="center"/>
    </xf>
    <xf numFmtId="177" fontId="15" fillId="5" borderId="9" xfId="2" applyNumberFormat="1" applyFont="1" applyFill="1" applyBorder="1" applyAlignment="1">
      <alignment horizontal="center" vertical="center"/>
    </xf>
    <xf numFmtId="177" fontId="15" fillId="5" borderId="94" xfId="2" applyNumberFormat="1" applyFont="1" applyFill="1" applyBorder="1" applyAlignment="1">
      <alignment horizontal="center" vertical="center"/>
    </xf>
    <xf numFmtId="177" fontId="15" fillId="5" borderId="113" xfId="2" applyNumberFormat="1" applyFont="1" applyFill="1" applyBorder="1" applyAlignment="1">
      <alignment horizontal="center" vertical="center"/>
    </xf>
    <xf numFmtId="177" fontId="15" fillId="5" borderId="118" xfId="2" applyNumberFormat="1" applyFont="1" applyFill="1" applyBorder="1" applyAlignment="1">
      <alignment horizontal="center" vertical="center"/>
    </xf>
    <xf numFmtId="177" fontId="15" fillId="3" borderId="42" xfId="2" applyNumberFormat="1" applyFont="1" applyFill="1" applyBorder="1" applyAlignment="1">
      <alignment horizontal="center" vertical="center"/>
    </xf>
    <xf numFmtId="177" fontId="15" fillId="3" borderId="72" xfId="2" applyNumberFormat="1" applyFont="1" applyFill="1" applyBorder="1" applyAlignment="1">
      <alignment horizontal="center" vertical="center"/>
    </xf>
    <xf numFmtId="177" fontId="15" fillId="3" borderId="35" xfId="2" applyNumberFormat="1" applyFont="1" applyFill="1" applyBorder="1" applyAlignment="1">
      <alignment horizontal="center" vertical="center"/>
    </xf>
    <xf numFmtId="0" fontId="0" fillId="0" borderId="72" xfId="0" applyFont="1" applyBorder="1"/>
    <xf numFmtId="0" fontId="0" fillId="0" borderId="35" xfId="0" applyFont="1" applyBorder="1"/>
    <xf numFmtId="177" fontId="15" fillId="3" borderId="61" xfId="2" applyNumberFormat="1" applyFont="1" applyFill="1" applyBorder="1" applyAlignment="1">
      <alignment horizontal="center" vertical="top" textRotation="255" wrapText="1"/>
    </xf>
    <xf numFmtId="0" fontId="0" fillId="0" borderId="63" xfId="0" applyFont="1" applyBorder="1" applyAlignment="1">
      <alignment vertical="top"/>
    </xf>
    <xf numFmtId="0" fontId="0" fillId="0" borderId="77" xfId="0" applyFont="1" applyBorder="1" applyAlignment="1">
      <alignment vertical="top"/>
    </xf>
    <xf numFmtId="177" fontId="15" fillId="3" borderId="25" xfId="2" applyNumberFormat="1" applyFont="1" applyFill="1" applyBorder="1" applyAlignment="1">
      <alignment horizontal="center" vertical="top" textRotation="255" wrapText="1"/>
    </xf>
    <xf numFmtId="0" fontId="0" fillId="0" borderId="37" xfId="0" applyFont="1" applyBorder="1" applyAlignment="1">
      <alignment vertical="top"/>
    </xf>
    <xf numFmtId="0" fontId="0" fillId="0" borderId="78" xfId="0" applyFont="1" applyBorder="1" applyAlignment="1">
      <alignment vertical="top"/>
    </xf>
    <xf numFmtId="177" fontId="4" fillId="5" borderId="42" xfId="2" applyNumberFormat="1" applyFont="1" applyFill="1" applyBorder="1" applyAlignment="1">
      <alignment horizontal="center" vertical="center"/>
    </xf>
    <xf numFmtId="177" fontId="4" fillId="5" borderId="28" xfId="2" applyNumberFormat="1" applyFont="1" applyFill="1" applyBorder="1" applyAlignment="1">
      <alignment horizontal="center" vertical="center"/>
    </xf>
    <xf numFmtId="177" fontId="4" fillId="5" borderId="1" xfId="2" applyNumberFormat="1" applyFont="1" applyFill="1" applyBorder="1" applyAlignment="1">
      <alignment horizontal="center" vertical="center"/>
    </xf>
    <xf numFmtId="177" fontId="9" fillId="5" borderId="7" xfId="2" applyNumberFormat="1" applyFont="1" applyFill="1" applyBorder="1" applyAlignment="1" applyProtection="1">
      <alignment horizontal="distributed" vertical="center"/>
      <protection locked="0"/>
    </xf>
    <xf numFmtId="177" fontId="9" fillId="5" borderId="9" xfId="2" applyNumberFormat="1" applyFont="1" applyFill="1" applyBorder="1" applyAlignment="1" applyProtection="1">
      <alignment horizontal="distributed" vertical="center"/>
      <protection locked="0"/>
    </xf>
    <xf numFmtId="177" fontId="9" fillId="5" borderId="103" xfId="2" applyNumberFormat="1" applyFont="1" applyFill="1" applyBorder="1" applyAlignment="1" applyProtection="1">
      <alignment horizontal="distributed" vertical="center"/>
      <protection locked="0"/>
    </xf>
    <xf numFmtId="177" fontId="9" fillId="5" borderId="45" xfId="2" applyNumberFormat="1" applyFont="1" applyFill="1" applyBorder="1" applyAlignment="1" applyProtection="1">
      <alignment horizontal="distributed" vertical="center"/>
      <protection locked="0"/>
    </xf>
    <xf numFmtId="177" fontId="9" fillId="5" borderId="101" xfId="2" applyNumberFormat="1" applyFont="1" applyFill="1" applyBorder="1" applyAlignment="1" applyProtection="1">
      <alignment horizontal="distributed" vertical="center"/>
      <protection locked="0"/>
    </xf>
    <xf numFmtId="177" fontId="9" fillId="5" borderId="27" xfId="2" applyNumberFormat="1" applyFont="1" applyFill="1" applyBorder="1" applyAlignment="1" applyProtection="1">
      <alignment horizontal="distributed" vertical="center"/>
      <protection locked="0"/>
    </xf>
    <xf numFmtId="177" fontId="9" fillId="5" borderId="104" xfId="2" applyNumberFormat="1" applyFont="1" applyFill="1" applyBorder="1" applyAlignment="1" applyProtection="1">
      <alignment horizontal="distributed" vertical="center"/>
      <protection locked="0"/>
    </xf>
    <xf numFmtId="177" fontId="9" fillId="5" borderId="34" xfId="2" applyNumberFormat="1" applyFont="1" applyFill="1" applyBorder="1" applyAlignment="1" applyProtection="1">
      <alignment horizontal="distributed" vertical="center"/>
      <protection locked="0"/>
    </xf>
    <xf numFmtId="177" fontId="9" fillId="5" borderId="102" xfId="2" applyNumberFormat="1" applyFont="1" applyFill="1" applyBorder="1" applyAlignment="1" applyProtection="1">
      <alignment horizontal="distributed" vertical="center"/>
      <protection locked="0"/>
    </xf>
    <xf numFmtId="177" fontId="9" fillId="5" borderId="31" xfId="2" applyNumberFormat="1" applyFont="1" applyFill="1" applyBorder="1" applyAlignment="1" applyProtection="1">
      <alignment horizontal="distributed" vertical="center"/>
      <protection locked="0"/>
    </xf>
    <xf numFmtId="177" fontId="9" fillId="5" borderId="114" xfId="2" applyNumberFormat="1" applyFont="1" applyFill="1" applyBorder="1" applyAlignment="1" applyProtection="1">
      <alignment horizontal="distributed" vertical="center"/>
      <protection locked="0"/>
    </xf>
    <xf numFmtId="177" fontId="9" fillId="5" borderId="118" xfId="2" applyNumberFormat="1" applyFont="1" applyFill="1" applyBorder="1" applyAlignment="1" applyProtection="1">
      <alignment horizontal="distributed" vertical="center"/>
      <protection locked="0"/>
    </xf>
    <xf numFmtId="177" fontId="4" fillId="5" borderId="32" xfId="2" applyNumberFormat="1" applyFont="1" applyFill="1" applyBorder="1" applyAlignment="1">
      <alignment horizontal="center" vertical="center"/>
    </xf>
    <xf numFmtId="177" fontId="4" fillId="5" borderId="42" xfId="2" applyNumberFormat="1" applyFont="1" applyFill="1" applyBorder="1" applyAlignment="1" applyProtection="1">
      <alignment horizontal="center" vertical="center" wrapText="1"/>
      <protection locked="0"/>
    </xf>
    <xf numFmtId="177" fontId="4" fillId="5" borderId="28" xfId="2" applyNumberFormat="1" applyFont="1" applyFill="1" applyBorder="1" applyAlignment="1" applyProtection="1">
      <alignment horizontal="center" vertical="center"/>
      <protection locked="0"/>
    </xf>
    <xf numFmtId="177" fontId="4" fillId="5" borderId="1" xfId="2" applyNumberFormat="1" applyFont="1" applyFill="1" applyBorder="1" applyAlignment="1" applyProtection="1">
      <alignment horizontal="center" vertical="center"/>
      <protection locked="0"/>
    </xf>
    <xf numFmtId="177" fontId="9" fillId="5" borderId="119" xfId="2" applyNumberFormat="1" applyFont="1" applyFill="1" applyBorder="1" applyAlignment="1" applyProtection="1">
      <alignment horizontal="distributed" vertical="center"/>
      <protection locked="0"/>
    </xf>
    <xf numFmtId="177" fontId="9" fillId="5" borderId="52" xfId="2" applyNumberFormat="1" applyFont="1" applyFill="1" applyBorder="1" applyAlignment="1" applyProtection="1">
      <alignment horizontal="distributed" vertical="center"/>
      <protection locked="0"/>
    </xf>
    <xf numFmtId="177" fontId="15" fillId="0" borderId="0" xfId="2" applyNumberFormat="1" applyFont="1" applyBorder="1" applyAlignment="1">
      <alignment horizontal="left" vertical="center" wrapText="1"/>
    </xf>
    <xf numFmtId="177" fontId="15" fillId="0" borderId="0" xfId="2" applyNumberFormat="1" applyFont="1" applyBorder="1" applyAlignment="1">
      <alignment horizontal="left" vertical="center"/>
    </xf>
    <xf numFmtId="177" fontId="4" fillId="5" borderId="42" xfId="2" applyNumberFormat="1" applyFont="1" applyFill="1" applyBorder="1" applyAlignment="1" applyProtection="1">
      <alignment horizontal="center" vertical="center"/>
      <protection locked="0"/>
    </xf>
    <xf numFmtId="177" fontId="5" fillId="0" borderId="13" xfId="2" applyNumberFormat="1" applyFont="1" applyFill="1" applyBorder="1" applyAlignment="1">
      <alignment horizontal="center" vertical="top" textRotation="255" wrapText="1" shrinkToFit="1"/>
    </xf>
    <xf numFmtId="177" fontId="5" fillId="0" borderId="63" xfId="2" applyNumberFormat="1" applyFont="1" applyFill="1" applyBorder="1" applyAlignment="1">
      <alignment horizontal="center" vertical="top" textRotation="255" wrapText="1" shrinkToFit="1"/>
    </xf>
    <xf numFmtId="177" fontId="5" fillId="0" borderId="77" xfId="2" applyNumberFormat="1" applyFont="1" applyFill="1" applyBorder="1" applyAlignment="1">
      <alignment horizontal="center" vertical="top" textRotation="255" wrapText="1" shrinkToFit="1"/>
    </xf>
    <xf numFmtId="177" fontId="5" fillId="0" borderId="6" xfId="2" applyNumberFormat="1" applyFont="1" applyFill="1" applyBorder="1" applyAlignment="1">
      <alignment horizontal="center" vertical="top" textRotation="255" wrapText="1" shrinkToFit="1"/>
    </xf>
    <xf numFmtId="177" fontId="5" fillId="0" borderId="37" xfId="2" applyNumberFormat="1" applyFont="1" applyFill="1" applyBorder="1" applyAlignment="1">
      <alignment horizontal="center" vertical="top" textRotation="255" wrapText="1" shrinkToFit="1"/>
    </xf>
    <xf numFmtId="177" fontId="5" fillId="0" borderId="78" xfId="2" applyNumberFormat="1" applyFont="1" applyFill="1" applyBorder="1" applyAlignment="1">
      <alignment horizontal="center" vertical="top" textRotation="255" wrapText="1" shrinkToFit="1"/>
    </xf>
    <xf numFmtId="177" fontId="8" fillId="0" borderId="121" xfId="2" applyNumberFormat="1" applyFont="1" applyFill="1" applyBorder="1" applyAlignment="1">
      <alignment horizontal="center" vertical="center"/>
    </xf>
    <xf numFmtId="177" fontId="8" fillId="0" borderId="122" xfId="2" applyNumberFormat="1" applyFont="1" applyFill="1" applyBorder="1" applyAlignment="1">
      <alignment horizontal="center" vertical="center"/>
    </xf>
    <xf numFmtId="177" fontId="8" fillId="0" borderId="123" xfId="2" applyNumberFormat="1" applyFont="1" applyFill="1" applyBorder="1" applyAlignment="1">
      <alignment horizontal="center" vertical="center"/>
    </xf>
    <xf numFmtId="177" fontId="8" fillId="0" borderId="6" xfId="2" applyNumberFormat="1" applyFont="1" applyFill="1" applyBorder="1" applyAlignment="1">
      <alignment horizontal="center" vertical="top" textRotation="255" wrapText="1" shrinkToFit="1"/>
    </xf>
    <xf numFmtId="177" fontId="8" fillId="0" borderId="37" xfId="2" applyNumberFormat="1" applyFont="1" applyFill="1" applyBorder="1" applyAlignment="1">
      <alignment horizontal="center" vertical="top" textRotation="255" wrapText="1" shrinkToFit="1"/>
    </xf>
    <xf numFmtId="177" fontId="8" fillId="0" borderId="78" xfId="2" applyNumberFormat="1" applyFont="1" applyFill="1" applyBorder="1" applyAlignment="1">
      <alignment horizontal="center" vertical="top" textRotation="255" wrapText="1" shrinkToFit="1"/>
    </xf>
    <xf numFmtId="177" fontId="8" fillId="0" borderId="7" xfId="2" applyNumberFormat="1" applyFont="1" applyFill="1" applyBorder="1" applyAlignment="1">
      <alignment horizontal="center" vertical="top" textRotation="255" wrapText="1" shrinkToFit="1"/>
    </xf>
    <xf numFmtId="177" fontId="8" fillId="0" borderId="116" xfId="2" applyNumberFormat="1" applyFont="1" applyFill="1" applyBorder="1" applyAlignment="1">
      <alignment horizontal="center" vertical="top" textRotation="255" wrapText="1" shrinkToFit="1"/>
    </xf>
    <xf numFmtId="177" fontId="8" fillId="0" borderId="114" xfId="2" applyNumberFormat="1" applyFont="1" applyFill="1" applyBorder="1" applyAlignment="1">
      <alignment horizontal="center" vertical="top" textRotation="255" wrapText="1" shrinkToFit="1"/>
    </xf>
    <xf numFmtId="177" fontId="8" fillId="0" borderId="12" xfId="2" applyNumberFormat="1" applyFont="1" applyFill="1" applyBorder="1" applyAlignment="1">
      <alignment horizontal="center" vertical="top" textRotation="255" wrapText="1" shrinkToFit="1"/>
    </xf>
    <xf numFmtId="177" fontId="8" fillId="0" borderId="95" xfId="2" applyNumberFormat="1" applyFont="1" applyFill="1" applyBorder="1" applyAlignment="1">
      <alignment horizontal="center" vertical="top" textRotation="255" wrapText="1" shrinkToFit="1"/>
    </xf>
    <xf numFmtId="177" fontId="8" fillId="0" borderId="96" xfId="2" applyNumberFormat="1" applyFont="1" applyFill="1" applyBorder="1" applyAlignment="1">
      <alignment horizontal="center" vertical="top" textRotation="255" wrapText="1" shrinkToFit="1"/>
    </xf>
    <xf numFmtId="177" fontId="8" fillId="0" borderId="13" xfId="2" applyNumberFormat="1" applyFont="1" applyFill="1" applyBorder="1" applyAlignment="1">
      <alignment horizontal="center" vertical="top" textRotation="255" wrapText="1" shrinkToFit="1"/>
    </xf>
    <xf numFmtId="177" fontId="8" fillId="0" borderId="63" xfId="2" applyNumberFormat="1" applyFont="1" applyFill="1" applyBorder="1" applyAlignment="1">
      <alignment horizontal="center" vertical="top" textRotation="255" wrapText="1" shrinkToFit="1"/>
    </xf>
    <xf numFmtId="177" fontId="8" fillId="0" borderId="77" xfId="2" applyNumberFormat="1" applyFont="1" applyFill="1" applyBorder="1" applyAlignment="1">
      <alignment horizontal="center" vertical="top" textRotation="255" wrapText="1" shrinkToFit="1"/>
    </xf>
    <xf numFmtId="177" fontId="8" fillId="0" borderId="7" xfId="2" applyNumberFormat="1" applyFont="1" applyFill="1" applyBorder="1" applyAlignment="1">
      <alignment horizontal="center" vertical="center"/>
    </xf>
    <xf numFmtId="177" fontId="8" fillId="0" borderId="9" xfId="2" applyNumberFormat="1" applyFont="1" applyFill="1" applyBorder="1" applyAlignment="1">
      <alignment horizontal="center" vertical="center"/>
    </xf>
    <xf numFmtId="177" fontId="8" fillId="0" borderId="116" xfId="2" applyNumberFormat="1" applyFont="1" applyFill="1" applyBorder="1" applyAlignment="1">
      <alignment horizontal="center" vertical="center"/>
    </xf>
    <xf numFmtId="177" fontId="8" fillId="0" borderId="94" xfId="2" applyNumberFormat="1" applyFont="1" applyFill="1" applyBorder="1" applyAlignment="1">
      <alignment horizontal="center" vertical="center"/>
    </xf>
    <xf numFmtId="177" fontId="8" fillId="0" borderId="114" xfId="2" applyNumberFormat="1" applyFont="1" applyFill="1" applyBorder="1" applyAlignment="1">
      <alignment horizontal="center" vertical="center"/>
    </xf>
    <xf numFmtId="177" fontId="8" fillId="0" borderId="118" xfId="2" applyNumberFormat="1" applyFont="1" applyFill="1" applyBorder="1" applyAlignment="1">
      <alignment horizontal="center" vertical="center"/>
    </xf>
    <xf numFmtId="177" fontId="5" fillId="0" borderId="7" xfId="2" applyNumberFormat="1" applyFont="1" applyFill="1" applyBorder="1" applyAlignment="1">
      <alignment horizontal="center" vertical="top" textRotation="255" wrapText="1" shrinkToFit="1"/>
    </xf>
    <xf numFmtId="177" fontId="5" fillId="0" borderId="116" xfId="2" applyNumberFormat="1" applyFont="1" applyFill="1" applyBorder="1" applyAlignment="1">
      <alignment horizontal="center" vertical="top" textRotation="255" wrapText="1" shrinkToFit="1"/>
    </xf>
    <xf numFmtId="177" fontId="5" fillId="0" borderId="114" xfId="2" applyNumberFormat="1" applyFont="1" applyFill="1" applyBorder="1" applyAlignment="1">
      <alignment horizontal="center" vertical="top" textRotation="255" wrapText="1" shrinkToFit="1"/>
    </xf>
    <xf numFmtId="177" fontId="4" fillId="0" borderId="121" xfId="2" applyNumberFormat="1" applyFont="1" applyFill="1" applyBorder="1" applyAlignment="1">
      <alignment horizontal="center" vertical="center"/>
    </xf>
    <xf numFmtId="177" fontId="4" fillId="0" borderId="122" xfId="2" applyNumberFormat="1" applyFont="1" applyFill="1" applyBorder="1" applyAlignment="1">
      <alignment horizontal="center" vertical="center"/>
    </xf>
    <xf numFmtId="177" fontId="4" fillId="0" borderId="123" xfId="2" applyNumberFormat="1" applyFont="1" applyFill="1" applyBorder="1" applyAlignment="1">
      <alignment horizontal="center" vertical="center"/>
    </xf>
    <xf numFmtId="177" fontId="5" fillId="0" borderId="12" xfId="2" applyNumberFormat="1" applyFont="1" applyFill="1" applyBorder="1" applyAlignment="1">
      <alignment horizontal="center" vertical="top" textRotation="255" wrapText="1" shrinkToFit="1"/>
    </xf>
    <xf numFmtId="177" fontId="5" fillId="0" borderId="95" xfId="2" applyNumberFormat="1" applyFont="1" applyFill="1" applyBorder="1" applyAlignment="1">
      <alignment horizontal="center" vertical="top" textRotation="255" wrapText="1" shrinkToFit="1"/>
    </xf>
    <xf numFmtId="177" fontId="5" fillId="0" borderId="96" xfId="2" applyNumberFormat="1" applyFont="1" applyFill="1" applyBorder="1" applyAlignment="1">
      <alignment horizontal="center" vertical="top" textRotation="255" wrapText="1" shrinkToFit="1"/>
    </xf>
    <xf numFmtId="177" fontId="10" fillId="0" borderId="68" xfId="2" applyNumberFormat="1" applyFont="1" applyFill="1" applyBorder="1" applyAlignment="1" applyProtection="1">
      <alignment horizontal="distributed" vertical="center"/>
      <protection locked="0"/>
    </xf>
    <xf numFmtId="177" fontId="10" fillId="0" borderId="46" xfId="2" applyNumberFormat="1" applyFont="1" applyFill="1" applyBorder="1" applyAlignment="1" applyProtection="1">
      <alignment horizontal="distributed" vertical="center"/>
      <protection locked="0"/>
    </xf>
    <xf numFmtId="177" fontId="10" fillId="0" borderId="17" xfId="2" applyNumberFormat="1" applyFont="1" applyFill="1" applyBorder="1" applyAlignment="1" applyProtection="1">
      <alignment horizontal="distributed" vertical="center"/>
      <protection locked="0"/>
    </xf>
    <xf numFmtId="177" fontId="10" fillId="0" borderId="35" xfId="2" applyNumberFormat="1" applyFont="1" applyFill="1" applyBorder="1" applyAlignment="1" applyProtection="1">
      <alignment horizontal="distributed" vertical="center"/>
      <protection locked="0"/>
    </xf>
    <xf numFmtId="177" fontId="10" fillId="0" borderId="102" xfId="2" applyNumberFormat="1" applyFont="1" applyFill="1" applyBorder="1" applyAlignment="1" applyProtection="1">
      <alignment horizontal="distributed" vertical="center"/>
      <protection locked="0"/>
    </xf>
    <xf numFmtId="177" fontId="10" fillId="0" borderId="31" xfId="2" applyNumberFormat="1" applyFont="1" applyFill="1" applyBorder="1" applyAlignment="1" applyProtection="1">
      <alignment horizontal="distributed" vertical="center"/>
      <protection locked="0"/>
    </xf>
    <xf numFmtId="177" fontId="10" fillId="0" borderId="101" xfId="2" applyNumberFormat="1" applyFont="1" applyFill="1" applyBorder="1" applyAlignment="1" applyProtection="1">
      <alignment horizontal="distributed" vertical="center"/>
      <protection locked="0"/>
    </xf>
    <xf numFmtId="177" fontId="10" fillId="0" borderId="27" xfId="2" applyNumberFormat="1" applyFont="1" applyFill="1" applyBorder="1" applyAlignment="1" applyProtection="1">
      <alignment horizontal="distributed" vertical="center"/>
      <protection locked="0"/>
    </xf>
    <xf numFmtId="177" fontId="10" fillId="0" borderId="104" xfId="2" applyNumberFormat="1" applyFont="1" applyFill="1" applyBorder="1" applyAlignment="1" applyProtection="1">
      <alignment horizontal="distributed" vertical="center"/>
      <protection locked="0"/>
    </xf>
    <xf numFmtId="177" fontId="10" fillId="0" borderId="34" xfId="2" applyNumberFormat="1" applyFont="1" applyFill="1" applyBorder="1" applyAlignment="1" applyProtection="1">
      <alignment horizontal="distributed" vertical="center"/>
      <protection locked="0"/>
    </xf>
    <xf numFmtId="177" fontId="10" fillId="0" borderId="102" xfId="0" applyNumberFormat="1" applyFont="1" applyFill="1" applyBorder="1" applyAlignment="1" applyProtection="1">
      <alignment horizontal="distributed" vertical="center"/>
      <protection locked="0"/>
    </xf>
    <xf numFmtId="177" fontId="10" fillId="0" borderId="31" xfId="0" applyNumberFormat="1" applyFont="1" applyFill="1" applyBorder="1" applyAlignment="1" applyProtection="1">
      <alignment horizontal="distributed" vertical="center"/>
      <protection locked="0"/>
    </xf>
    <xf numFmtId="177" fontId="10" fillId="0" borderId="103" xfId="0" applyNumberFormat="1" applyFont="1" applyFill="1" applyBorder="1" applyAlignment="1" applyProtection="1">
      <alignment horizontal="distributed" vertical="center"/>
      <protection locked="0"/>
    </xf>
    <xf numFmtId="177" fontId="10" fillId="0" borderId="45" xfId="0" applyNumberFormat="1" applyFont="1" applyFill="1" applyBorder="1" applyAlignment="1" applyProtection="1">
      <alignment horizontal="distributed" vertical="center"/>
      <protection locked="0"/>
    </xf>
    <xf numFmtId="177" fontId="10" fillId="0" borderId="114" xfId="2" applyNumberFormat="1" applyFont="1" applyFill="1" applyBorder="1" applyAlignment="1" applyProtection="1">
      <alignment horizontal="distributed" vertical="center"/>
      <protection locked="0"/>
    </xf>
    <xf numFmtId="177" fontId="10" fillId="0" borderId="118" xfId="2" applyNumberFormat="1" applyFont="1" applyFill="1" applyBorder="1" applyAlignment="1" applyProtection="1">
      <alignment horizontal="distributed" vertical="center"/>
      <protection locked="0"/>
    </xf>
    <xf numFmtId="177" fontId="10" fillId="0" borderId="119" xfId="2" applyNumberFormat="1" applyFont="1" applyFill="1" applyBorder="1" applyAlignment="1" applyProtection="1">
      <alignment horizontal="distributed" vertical="center"/>
      <protection locked="0"/>
    </xf>
    <xf numFmtId="177" fontId="10" fillId="0" borderId="52" xfId="2" applyNumberFormat="1" applyFont="1" applyFill="1" applyBorder="1" applyAlignment="1" applyProtection="1">
      <alignment horizontal="distributed" vertical="center"/>
      <protection locked="0"/>
    </xf>
    <xf numFmtId="177" fontId="10" fillId="0" borderId="103" xfId="2" applyNumberFormat="1" applyFont="1" applyFill="1" applyBorder="1" applyAlignment="1" applyProtection="1">
      <alignment horizontal="distributed" vertical="center"/>
      <protection locked="0"/>
    </xf>
    <xf numFmtId="177" fontId="10" fillId="0" borderId="45" xfId="2" applyNumberFormat="1" applyFont="1" applyFill="1" applyBorder="1" applyAlignment="1" applyProtection="1">
      <alignment horizontal="distributed" vertical="center"/>
      <protection locked="0"/>
    </xf>
    <xf numFmtId="177" fontId="10" fillId="0" borderId="7" xfId="2" applyNumberFormat="1" applyFont="1" applyFill="1" applyBorder="1" applyAlignment="1" applyProtection="1">
      <alignment horizontal="distributed" vertical="center"/>
      <protection locked="0"/>
    </xf>
    <xf numFmtId="177" fontId="10" fillId="0" borderId="9" xfId="2" applyNumberFormat="1" applyFont="1" applyFill="1" applyBorder="1" applyAlignment="1" applyProtection="1">
      <alignment horizontal="distributed" vertical="center"/>
      <protection locked="0"/>
    </xf>
    <xf numFmtId="177" fontId="8" fillId="0" borderId="10" xfId="2" applyNumberFormat="1" applyFont="1" applyFill="1" applyBorder="1" applyAlignment="1">
      <alignment horizontal="center" vertical="center"/>
    </xf>
    <xf numFmtId="177" fontId="8" fillId="0" borderId="36" xfId="2" applyNumberFormat="1" applyFont="1" applyFill="1" applyBorder="1" applyAlignment="1">
      <alignment horizontal="center" vertical="center"/>
    </xf>
    <xf numFmtId="177" fontId="8" fillId="0" borderId="113" xfId="2" applyNumberFormat="1" applyFont="1" applyFill="1" applyBorder="1" applyAlignment="1">
      <alignment horizontal="center" vertical="center"/>
    </xf>
    <xf numFmtId="177" fontId="4" fillId="0" borderId="122" xfId="2" applyNumberFormat="1" applyFont="1" applyBorder="1" applyAlignment="1">
      <alignment horizontal="center" vertical="center"/>
    </xf>
    <xf numFmtId="177" fontId="4" fillId="0" borderId="123" xfId="2" applyNumberFormat="1" applyFont="1" applyBorder="1" applyAlignment="1">
      <alignment horizontal="center" vertical="center"/>
    </xf>
    <xf numFmtId="0" fontId="8" fillId="0" borderId="63" xfId="2" applyNumberFormat="1" applyFont="1" applyFill="1" applyBorder="1" applyAlignment="1">
      <alignment horizontal="center" vertical="top" textRotation="255" wrapText="1" shrinkToFit="1"/>
    </xf>
    <xf numFmtId="0" fontId="8" fillId="0" borderId="77" xfId="2" applyNumberFormat="1" applyFont="1" applyFill="1" applyBorder="1" applyAlignment="1">
      <alignment horizontal="center" vertical="top" textRotation="255" wrapText="1" shrinkToFit="1"/>
    </xf>
    <xf numFmtId="0" fontId="8" fillId="0" borderId="37" xfId="2" applyNumberFormat="1" applyFont="1" applyFill="1" applyBorder="1" applyAlignment="1">
      <alignment horizontal="center" vertical="top" textRotation="255" wrapText="1" shrinkToFit="1"/>
    </xf>
    <xf numFmtId="0" fontId="8" fillId="0" borderId="78" xfId="2" applyNumberFormat="1" applyFont="1" applyFill="1" applyBorder="1" applyAlignment="1">
      <alignment horizontal="center" vertical="top" textRotation="255" wrapText="1" shrinkToFit="1"/>
    </xf>
    <xf numFmtId="0" fontId="8" fillId="0" borderId="47" xfId="2" applyNumberFormat="1" applyFont="1" applyFill="1" applyBorder="1" applyAlignment="1">
      <alignment horizontal="center" vertical="top" textRotation="255" wrapText="1" shrinkToFit="1"/>
    </xf>
    <xf numFmtId="0" fontId="8" fillId="0" borderId="125" xfId="2" applyNumberFormat="1" applyFont="1" applyFill="1" applyBorder="1" applyAlignment="1">
      <alignment horizontal="center" vertical="top" textRotation="255" wrapText="1" shrinkToFit="1"/>
    </xf>
    <xf numFmtId="0" fontId="8" fillId="0" borderId="95" xfId="2" applyNumberFormat="1" applyFont="1" applyFill="1" applyBorder="1" applyAlignment="1">
      <alignment horizontal="center" vertical="top" textRotation="255" wrapText="1" shrinkToFit="1"/>
    </xf>
    <xf numFmtId="0" fontId="8" fillId="0" borderId="96" xfId="2" applyNumberFormat="1" applyFont="1" applyFill="1" applyBorder="1" applyAlignment="1">
      <alignment horizontal="center" vertical="top" textRotation="255" wrapText="1" shrinkToFit="1"/>
    </xf>
    <xf numFmtId="0" fontId="8" fillId="0" borderId="37" xfId="2" applyNumberFormat="1" applyFont="1" applyBorder="1" applyAlignment="1">
      <alignment horizontal="center" vertical="top" textRotation="255" wrapText="1" shrinkToFit="1"/>
    </xf>
    <xf numFmtId="0" fontId="8" fillId="0" borderId="78" xfId="2" applyNumberFormat="1" applyFont="1" applyBorder="1" applyAlignment="1">
      <alignment horizontal="center" vertical="top" textRotation="255" wrapText="1" shrinkToFit="1"/>
    </xf>
    <xf numFmtId="0" fontId="8" fillId="0" borderId="95" xfId="2" applyNumberFormat="1" applyFont="1" applyBorder="1" applyAlignment="1">
      <alignment horizontal="center" vertical="top" textRotation="255" wrapText="1" shrinkToFit="1"/>
    </xf>
    <xf numFmtId="0" fontId="8" fillId="0" borderId="96" xfId="2" applyNumberFormat="1" applyFont="1" applyBorder="1" applyAlignment="1">
      <alignment horizontal="center" vertical="top" textRotation="255" wrapText="1" shrinkToFit="1"/>
    </xf>
    <xf numFmtId="177" fontId="10" fillId="0" borderId="17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35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01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27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02" xfId="0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31" xfId="0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03" xfId="0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45" xfId="0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68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46" xfId="2" applyNumberFormat="1" applyFont="1" applyFill="1" applyBorder="1" applyAlignment="1" applyProtection="1">
      <alignment horizontal="distributed" vertical="center" shrinkToFit="1"/>
      <protection locked="0"/>
    </xf>
    <xf numFmtId="0" fontId="8" fillId="0" borderId="47" xfId="2" applyNumberFormat="1" applyFont="1" applyBorder="1" applyAlignment="1">
      <alignment horizontal="center" vertical="top" textRotation="255" wrapText="1" shrinkToFit="1"/>
    </xf>
    <xf numFmtId="0" fontId="8" fillId="0" borderId="125" xfId="2" applyNumberFormat="1" applyFont="1" applyBorder="1" applyAlignment="1">
      <alignment horizontal="center" vertical="top" textRotation="255" wrapText="1" shrinkToFit="1"/>
    </xf>
    <xf numFmtId="177" fontId="10" fillId="0" borderId="104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34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7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9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03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45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02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31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14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18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19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52" xfId="2" applyNumberFormat="1" applyFont="1" applyFill="1" applyBorder="1" applyAlignment="1" applyProtection="1">
      <alignment horizontal="distributed" vertical="center" shrinkToFit="1"/>
      <protection locked="0"/>
    </xf>
    <xf numFmtId="177" fontId="8" fillId="0" borderId="36" xfId="2" applyNumberFormat="1" applyFont="1" applyFill="1" applyBorder="1" applyAlignment="1">
      <alignment horizontal="center" vertical="top" textRotation="255" wrapText="1" shrinkToFit="1"/>
    </xf>
    <xf numFmtId="177" fontId="8" fillId="0" borderId="113" xfId="2" applyNumberFormat="1" applyFont="1" applyFill="1" applyBorder="1" applyAlignment="1">
      <alignment horizontal="center" vertical="top" textRotation="255" wrapText="1" shrinkToFit="1"/>
    </xf>
    <xf numFmtId="177" fontId="8" fillId="0" borderId="38" xfId="2" applyNumberFormat="1" applyFont="1" applyFill="1" applyBorder="1" applyAlignment="1">
      <alignment horizontal="center" vertical="top" textRotation="255" wrapText="1" shrinkToFit="1"/>
    </xf>
    <xf numFmtId="177" fontId="8" fillId="0" borderId="80" xfId="2" applyNumberFormat="1" applyFont="1" applyFill="1" applyBorder="1" applyAlignment="1">
      <alignment horizontal="center" vertical="top" textRotation="255" wrapText="1" shrinkToFit="1"/>
    </xf>
    <xf numFmtId="177" fontId="8" fillId="0" borderId="47" xfId="2" applyNumberFormat="1" applyFont="1" applyFill="1" applyBorder="1" applyAlignment="1">
      <alignment horizontal="center" vertical="top" textRotation="255" wrapText="1" shrinkToFit="1"/>
    </xf>
    <xf numFmtId="177" fontId="8" fillId="0" borderId="125" xfId="2" applyNumberFormat="1" applyFont="1" applyFill="1" applyBorder="1" applyAlignment="1">
      <alignment horizontal="center" vertical="top" textRotation="255" wrapText="1" shrinkToFit="1"/>
    </xf>
  </cellXfs>
  <cellStyles count="4">
    <cellStyle name="パーセント" xfId="1" builtinId="5"/>
    <cellStyle name="桁区切り" xfId="2" builtinId="6"/>
    <cellStyle name="標準" xfId="0" builtinId="0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57"/>
  <sheetViews>
    <sheetView tabSelected="1" topLeftCell="C1" zoomScale="85" zoomScaleNormal="85" zoomScaleSheetLayoutView="85" workbookViewId="0">
      <selection activeCell="AL19" sqref="AL19"/>
    </sheetView>
  </sheetViews>
  <sheetFormatPr defaultColWidth="10" defaultRowHeight="15" customHeight="1" x14ac:dyDescent="0.2"/>
  <cols>
    <col min="1" max="1" width="3.08984375" style="6" customWidth="1"/>
    <col min="2" max="2" width="9.453125" style="1" customWidth="1"/>
    <col min="3" max="3" width="2.1796875" style="572" customWidth="1"/>
    <col min="4" max="4" width="11.81640625" style="23" customWidth="1"/>
    <col min="5" max="6" width="8.08984375" style="441" customWidth="1"/>
    <col min="7" max="7" width="10.6328125" style="6" customWidth="1"/>
    <col min="8" max="13" width="7.6328125" style="6" customWidth="1"/>
    <col min="14" max="14" width="9.36328125" style="6" customWidth="1"/>
    <col min="15" max="20" width="5.90625" style="6" customWidth="1"/>
    <col min="21" max="21" width="6.6328125" style="6" customWidth="1"/>
    <col min="22" max="27" width="5.90625" style="6" customWidth="1"/>
    <col min="28" max="28" width="6.81640625" style="6" bestFit="1" customWidth="1"/>
    <col min="29" max="29" width="3.08984375" style="6" customWidth="1"/>
    <col min="30" max="30" width="6" style="6" customWidth="1"/>
    <col min="31" max="32" width="5.81640625" style="6" customWidth="1"/>
    <col min="33" max="16384" width="10" style="6"/>
  </cols>
  <sheetData>
    <row r="1" spans="1:32" ht="18" customHeight="1" x14ac:dyDescent="0.2">
      <c r="A1" s="7"/>
      <c r="C1" s="22"/>
      <c r="E1" s="419" t="s">
        <v>101</v>
      </c>
      <c r="F1" s="420"/>
      <c r="G1" s="25"/>
      <c r="H1" s="25"/>
      <c r="I1" s="25"/>
      <c r="J1" s="26"/>
      <c r="K1" s="26"/>
      <c r="L1" s="27"/>
      <c r="M1" s="25"/>
      <c r="N1" s="2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2" ht="13.5" customHeight="1" thickBot="1" x14ac:dyDescent="0.25">
      <c r="A2" s="7"/>
      <c r="B2" s="22"/>
      <c r="C2" s="22"/>
      <c r="E2" s="419"/>
      <c r="F2" s="420"/>
      <c r="G2" s="25"/>
      <c r="H2" s="25"/>
      <c r="I2" s="25"/>
      <c r="J2" s="26"/>
      <c r="K2" s="26"/>
      <c r="L2" s="27"/>
      <c r="M2" s="25"/>
      <c r="N2" s="25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32" ht="18.75" customHeight="1" thickBot="1" x14ac:dyDescent="0.25">
      <c r="A3" s="7"/>
      <c r="B3" s="658" t="s">
        <v>94</v>
      </c>
      <c r="C3" s="664" t="s">
        <v>42</v>
      </c>
      <c r="D3" s="665"/>
      <c r="E3" s="640" t="s">
        <v>54</v>
      </c>
      <c r="F3" s="641"/>
      <c r="G3" s="641"/>
      <c r="H3" s="641"/>
      <c r="I3" s="641"/>
      <c r="J3" s="641"/>
      <c r="K3" s="641"/>
      <c r="L3" s="641"/>
      <c r="M3" s="641"/>
      <c r="N3" s="642"/>
      <c r="O3" s="654" t="s">
        <v>51</v>
      </c>
      <c r="P3" s="654"/>
      <c r="Q3" s="654"/>
      <c r="R3" s="654"/>
      <c r="S3" s="654"/>
      <c r="T3" s="654"/>
      <c r="U3" s="652"/>
      <c r="V3" s="654" t="s">
        <v>52</v>
      </c>
      <c r="W3" s="654"/>
      <c r="X3" s="654"/>
      <c r="Y3" s="654"/>
      <c r="Z3" s="654"/>
      <c r="AA3" s="654"/>
      <c r="AB3" s="652"/>
    </row>
    <row r="4" spans="1:32" ht="18.75" customHeight="1" thickBot="1" x14ac:dyDescent="0.25">
      <c r="A4" s="7"/>
      <c r="B4" s="659"/>
      <c r="C4" s="666"/>
      <c r="D4" s="667"/>
      <c r="E4" s="650" t="s">
        <v>0</v>
      </c>
      <c r="F4" s="651"/>
      <c r="G4" s="652"/>
      <c r="H4" s="651"/>
      <c r="I4" s="651"/>
      <c r="J4" s="651"/>
      <c r="K4" s="651"/>
      <c r="L4" s="651"/>
      <c r="M4" s="651"/>
      <c r="N4" s="652"/>
      <c r="O4" s="655"/>
      <c r="P4" s="655"/>
      <c r="Q4" s="655"/>
      <c r="R4" s="655"/>
      <c r="S4" s="655"/>
      <c r="T4" s="655"/>
      <c r="U4" s="656"/>
      <c r="V4" s="655"/>
      <c r="W4" s="655"/>
      <c r="X4" s="655"/>
      <c r="Y4" s="655"/>
      <c r="Z4" s="655"/>
      <c r="AA4" s="655"/>
      <c r="AB4" s="656"/>
    </row>
    <row r="5" spans="1:32" ht="31.5" customHeight="1" x14ac:dyDescent="0.2">
      <c r="A5" s="7"/>
      <c r="B5" s="659"/>
      <c r="C5" s="666"/>
      <c r="D5" s="667"/>
      <c r="E5" s="673" t="s">
        <v>1</v>
      </c>
      <c r="F5" s="649" t="s">
        <v>2</v>
      </c>
      <c r="G5" s="661" t="s">
        <v>3</v>
      </c>
      <c r="H5" s="155">
        <v>70</v>
      </c>
      <c r="I5" s="153">
        <v>75</v>
      </c>
      <c r="J5" s="155">
        <v>80</v>
      </c>
      <c r="K5" s="153">
        <v>85</v>
      </c>
      <c r="L5" s="155">
        <v>90</v>
      </c>
      <c r="M5" s="643" t="s">
        <v>5</v>
      </c>
      <c r="N5" s="657" t="s">
        <v>3</v>
      </c>
      <c r="O5" s="156">
        <v>70</v>
      </c>
      <c r="P5" s="153">
        <v>75</v>
      </c>
      <c r="Q5" s="156">
        <v>80</v>
      </c>
      <c r="R5" s="153">
        <v>85</v>
      </c>
      <c r="S5" s="156">
        <v>90</v>
      </c>
      <c r="T5" s="643" t="s">
        <v>5</v>
      </c>
      <c r="U5" s="644" t="s">
        <v>3</v>
      </c>
      <c r="V5" s="156">
        <v>70</v>
      </c>
      <c r="W5" s="153">
        <v>75</v>
      </c>
      <c r="X5" s="156">
        <v>80</v>
      </c>
      <c r="Y5" s="153">
        <v>85</v>
      </c>
      <c r="Z5" s="156">
        <v>90</v>
      </c>
      <c r="AA5" s="643" t="s">
        <v>5</v>
      </c>
      <c r="AB5" s="644" t="s">
        <v>3</v>
      </c>
    </row>
    <row r="6" spans="1:32" ht="31.5" customHeight="1" x14ac:dyDescent="0.2">
      <c r="A6" s="7"/>
      <c r="B6" s="659"/>
      <c r="C6" s="666"/>
      <c r="D6" s="667"/>
      <c r="E6" s="673"/>
      <c r="F6" s="649"/>
      <c r="G6" s="662"/>
      <c r="H6" s="158" t="s">
        <v>41</v>
      </c>
      <c r="I6" s="157" t="s">
        <v>41</v>
      </c>
      <c r="J6" s="158" t="s">
        <v>41</v>
      </c>
      <c r="K6" s="157" t="s">
        <v>41</v>
      </c>
      <c r="L6" s="646" t="s">
        <v>4</v>
      </c>
      <c r="M6" s="643"/>
      <c r="N6" s="644"/>
      <c r="O6" s="158" t="s">
        <v>41</v>
      </c>
      <c r="P6" s="157" t="s">
        <v>41</v>
      </c>
      <c r="Q6" s="158" t="s">
        <v>41</v>
      </c>
      <c r="R6" s="157" t="s">
        <v>41</v>
      </c>
      <c r="S6" s="646" t="s">
        <v>4</v>
      </c>
      <c r="T6" s="643"/>
      <c r="U6" s="644"/>
      <c r="V6" s="158" t="s">
        <v>41</v>
      </c>
      <c r="W6" s="157" t="s">
        <v>41</v>
      </c>
      <c r="X6" s="158" t="s">
        <v>41</v>
      </c>
      <c r="Y6" s="157" t="s">
        <v>41</v>
      </c>
      <c r="Z6" s="646" t="s">
        <v>4</v>
      </c>
      <c r="AA6" s="643"/>
      <c r="AB6" s="644"/>
    </row>
    <row r="7" spans="1:32" ht="31.5" customHeight="1" thickBot="1" x14ac:dyDescent="0.25">
      <c r="A7" s="7"/>
      <c r="B7" s="660"/>
      <c r="C7" s="668"/>
      <c r="D7" s="669"/>
      <c r="E7" s="673"/>
      <c r="F7" s="649"/>
      <c r="G7" s="663"/>
      <c r="H7" s="160">
        <v>74</v>
      </c>
      <c r="I7" s="159">
        <v>79</v>
      </c>
      <c r="J7" s="160">
        <v>84</v>
      </c>
      <c r="K7" s="159">
        <v>89</v>
      </c>
      <c r="L7" s="646"/>
      <c r="M7" s="643"/>
      <c r="N7" s="644"/>
      <c r="O7" s="161">
        <v>74</v>
      </c>
      <c r="P7" s="154">
        <v>79</v>
      </c>
      <c r="Q7" s="161">
        <v>84</v>
      </c>
      <c r="R7" s="154">
        <v>89</v>
      </c>
      <c r="S7" s="647"/>
      <c r="T7" s="648"/>
      <c r="U7" s="645"/>
      <c r="V7" s="161">
        <v>74</v>
      </c>
      <c r="W7" s="154">
        <v>79</v>
      </c>
      <c r="X7" s="161">
        <v>84</v>
      </c>
      <c r="Y7" s="154">
        <v>89</v>
      </c>
      <c r="Z7" s="647"/>
      <c r="AA7" s="648"/>
      <c r="AB7" s="645"/>
    </row>
    <row r="8" spans="1:32" ht="18" customHeight="1" x14ac:dyDescent="0.2">
      <c r="A8" s="443"/>
      <c r="B8" s="670" t="s">
        <v>44</v>
      </c>
      <c r="C8" s="621" t="s">
        <v>10</v>
      </c>
      <c r="D8" s="622"/>
      <c r="E8" s="432">
        <f>U8</f>
        <v>809</v>
      </c>
      <c r="F8" s="433">
        <f>AB8</f>
        <v>1835</v>
      </c>
      <c r="G8" s="124">
        <f>E8+F8</f>
        <v>2644</v>
      </c>
      <c r="H8" s="115">
        <f t="shared" ref="H8:M10" si="0">O8+V8</f>
        <v>592</v>
      </c>
      <c r="I8" s="125">
        <f t="shared" si="0"/>
        <v>623</v>
      </c>
      <c r="J8" s="115">
        <f t="shared" si="0"/>
        <v>647</v>
      </c>
      <c r="K8" s="125">
        <f t="shared" si="0"/>
        <v>507</v>
      </c>
      <c r="L8" s="115">
        <f t="shared" si="0"/>
        <v>275</v>
      </c>
      <c r="M8" s="125">
        <f t="shared" si="0"/>
        <v>0</v>
      </c>
      <c r="N8" s="124">
        <f>SUM(H8:M8)</f>
        <v>2644</v>
      </c>
      <c r="O8" s="325">
        <v>274</v>
      </c>
      <c r="P8" s="324">
        <v>195</v>
      </c>
      <c r="Q8" s="324">
        <v>165</v>
      </c>
      <c r="R8" s="324">
        <v>105</v>
      </c>
      <c r="S8" s="324">
        <v>70</v>
      </c>
      <c r="T8" s="325">
        <v>0</v>
      </c>
      <c r="U8" s="117">
        <f>SUM(O8:T8)</f>
        <v>809</v>
      </c>
      <c r="V8" s="324">
        <v>318</v>
      </c>
      <c r="W8" s="324">
        <v>428</v>
      </c>
      <c r="X8" s="324">
        <v>482</v>
      </c>
      <c r="Y8" s="324">
        <v>402</v>
      </c>
      <c r="Z8" s="324">
        <v>205</v>
      </c>
      <c r="AA8" s="325">
        <v>0</v>
      </c>
      <c r="AB8" s="117">
        <f>SUM(V8:AA8)</f>
        <v>1835</v>
      </c>
      <c r="AD8" s="7" t="str">
        <f t="shared" ref="AD8:AD55" si="1">IF(E8=U8,"","ｴﾗｰ")</f>
        <v/>
      </c>
      <c r="AE8" s="7" t="str">
        <f t="shared" ref="AE8:AE55" si="2">IF(F8=AB8,"","ｴﾗｰ")</f>
        <v/>
      </c>
      <c r="AF8" s="7" t="str">
        <f t="shared" ref="AF8:AF37" si="3">IF(G8=N8,"","ｴﾗｰ")</f>
        <v/>
      </c>
    </row>
    <row r="9" spans="1:32" ht="18" customHeight="1" x14ac:dyDescent="0.2">
      <c r="A9" s="443"/>
      <c r="B9" s="671"/>
      <c r="C9" s="623" t="s">
        <v>11</v>
      </c>
      <c r="D9" s="624"/>
      <c r="E9" s="428">
        <f>U9</f>
        <v>96</v>
      </c>
      <c r="F9" s="434">
        <f>AB9</f>
        <v>224</v>
      </c>
      <c r="G9" s="126">
        <f>E9+F9</f>
        <v>320</v>
      </c>
      <c r="H9" s="127">
        <f t="shared" si="0"/>
        <v>97</v>
      </c>
      <c r="I9" s="128">
        <f t="shared" si="0"/>
        <v>71</v>
      </c>
      <c r="J9" s="127">
        <f t="shared" si="0"/>
        <v>85</v>
      </c>
      <c r="K9" s="128">
        <f t="shared" si="0"/>
        <v>55</v>
      </c>
      <c r="L9" s="127">
        <f t="shared" si="0"/>
        <v>12</v>
      </c>
      <c r="M9" s="128">
        <f t="shared" si="0"/>
        <v>0</v>
      </c>
      <c r="N9" s="126">
        <f>SUM(H9:M9)</f>
        <v>320</v>
      </c>
      <c r="O9" s="329">
        <v>42</v>
      </c>
      <c r="P9" s="332">
        <v>25</v>
      </c>
      <c r="Q9" s="332">
        <v>18</v>
      </c>
      <c r="R9" s="332">
        <v>9</v>
      </c>
      <c r="S9" s="332">
        <v>2</v>
      </c>
      <c r="T9" s="329">
        <v>0</v>
      </c>
      <c r="U9" s="117">
        <f t="shared" ref="U9:U51" si="4">SUM(O9:T9)</f>
        <v>96</v>
      </c>
      <c r="V9" s="332">
        <v>55</v>
      </c>
      <c r="W9" s="332">
        <v>46</v>
      </c>
      <c r="X9" s="332">
        <v>67</v>
      </c>
      <c r="Y9" s="332">
        <v>46</v>
      </c>
      <c r="Z9" s="332">
        <v>10</v>
      </c>
      <c r="AA9" s="329">
        <v>0</v>
      </c>
      <c r="AB9" s="117">
        <f>SUM(V9:AA9)</f>
        <v>224</v>
      </c>
      <c r="AD9" s="7" t="str">
        <f>IF(E9=U9,"","ｴﾗｰ")</f>
        <v/>
      </c>
      <c r="AE9" s="7" t="str">
        <f t="shared" si="2"/>
        <v/>
      </c>
      <c r="AF9" s="7" t="str">
        <f t="shared" si="3"/>
        <v/>
      </c>
    </row>
    <row r="10" spans="1:32" ht="18" customHeight="1" thickBot="1" x14ac:dyDescent="0.25">
      <c r="A10" s="443"/>
      <c r="B10" s="671"/>
      <c r="C10" s="625" t="s">
        <v>12</v>
      </c>
      <c r="D10" s="626"/>
      <c r="E10" s="435">
        <f>U10</f>
        <v>178</v>
      </c>
      <c r="F10" s="436">
        <f>AB10</f>
        <v>292</v>
      </c>
      <c r="G10" s="129">
        <f>E10+F10</f>
        <v>470</v>
      </c>
      <c r="H10" s="130">
        <f t="shared" si="0"/>
        <v>162</v>
      </c>
      <c r="I10" s="131">
        <f t="shared" si="0"/>
        <v>125</v>
      </c>
      <c r="J10" s="130">
        <f t="shared" si="0"/>
        <v>91</v>
      </c>
      <c r="K10" s="131">
        <f t="shared" si="0"/>
        <v>63</v>
      </c>
      <c r="L10" s="130">
        <f t="shared" si="0"/>
        <v>29</v>
      </c>
      <c r="M10" s="131">
        <f t="shared" si="0"/>
        <v>0</v>
      </c>
      <c r="N10" s="129">
        <f>SUM(H10:M10)</f>
        <v>470</v>
      </c>
      <c r="O10" s="331">
        <v>81</v>
      </c>
      <c r="P10" s="333">
        <v>50</v>
      </c>
      <c r="Q10" s="333">
        <v>20</v>
      </c>
      <c r="R10" s="333">
        <v>18</v>
      </c>
      <c r="S10" s="333">
        <v>9</v>
      </c>
      <c r="T10" s="331">
        <v>0</v>
      </c>
      <c r="U10" s="117">
        <f t="shared" si="4"/>
        <v>178</v>
      </c>
      <c r="V10" s="333">
        <v>81</v>
      </c>
      <c r="W10" s="333">
        <v>75</v>
      </c>
      <c r="X10" s="333">
        <v>71</v>
      </c>
      <c r="Y10" s="333">
        <v>45</v>
      </c>
      <c r="Z10" s="333">
        <v>20</v>
      </c>
      <c r="AA10" s="331">
        <v>0</v>
      </c>
      <c r="AB10" s="129">
        <f>SUM(V10:AA10)</f>
        <v>292</v>
      </c>
      <c r="AD10" s="7" t="str">
        <f t="shared" si="1"/>
        <v/>
      </c>
      <c r="AE10" s="7" t="str">
        <f t="shared" si="2"/>
        <v/>
      </c>
      <c r="AF10" s="7" t="str">
        <f t="shared" si="3"/>
        <v/>
      </c>
    </row>
    <row r="11" spans="1:32" ht="18" customHeight="1" thickTop="1" thickBot="1" x14ac:dyDescent="0.25">
      <c r="A11" s="443"/>
      <c r="B11" s="672"/>
      <c r="C11" s="629" t="s">
        <v>7</v>
      </c>
      <c r="D11" s="630"/>
      <c r="E11" s="423">
        <f t="shared" ref="E11:AB11" si="5">SUM(E8:E10)</f>
        <v>1083</v>
      </c>
      <c r="F11" s="424">
        <f t="shared" si="5"/>
        <v>2351</v>
      </c>
      <c r="G11" s="132">
        <f t="shared" si="5"/>
        <v>3434</v>
      </c>
      <c r="H11" s="134">
        <f t="shared" si="5"/>
        <v>851</v>
      </c>
      <c r="I11" s="134">
        <f t="shared" si="5"/>
        <v>819</v>
      </c>
      <c r="J11" s="134">
        <f t="shared" si="5"/>
        <v>823</v>
      </c>
      <c r="K11" s="134">
        <f t="shared" si="5"/>
        <v>625</v>
      </c>
      <c r="L11" s="134">
        <f t="shared" si="5"/>
        <v>316</v>
      </c>
      <c r="M11" s="135">
        <f t="shared" si="5"/>
        <v>0</v>
      </c>
      <c r="N11" s="132">
        <f t="shared" si="5"/>
        <v>3434</v>
      </c>
      <c r="O11" s="134">
        <f t="shared" si="5"/>
        <v>397</v>
      </c>
      <c r="P11" s="134">
        <f t="shared" si="5"/>
        <v>270</v>
      </c>
      <c r="Q11" s="134">
        <f t="shared" si="5"/>
        <v>203</v>
      </c>
      <c r="R11" s="134">
        <f t="shared" si="5"/>
        <v>132</v>
      </c>
      <c r="S11" s="134">
        <f t="shared" si="5"/>
        <v>81</v>
      </c>
      <c r="T11" s="135">
        <f t="shared" si="5"/>
        <v>0</v>
      </c>
      <c r="U11" s="120">
        <f t="shared" si="5"/>
        <v>1083</v>
      </c>
      <c r="V11" s="123">
        <f t="shared" si="5"/>
        <v>454</v>
      </c>
      <c r="W11" s="123">
        <f t="shared" si="5"/>
        <v>549</v>
      </c>
      <c r="X11" s="123">
        <f t="shared" si="5"/>
        <v>620</v>
      </c>
      <c r="Y11" s="123">
        <f t="shared" si="5"/>
        <v>493</v>
      </c>
      <c r="Z11" s="123">
        <f t="shared" si="5"/>
        <v>235</v>
      </c>
      <c r="AA11" s="123">
        <f t="shared" si="5"/>
        <v>0</v>
      </c>
      <c r="AB11" s="120">
        <f t="shared" si="5"/>
        <v>2351</v>
      </c>
      <c r="AC11" s="7"/>
      <c r="AD11" s="7" t="str">
        <f t="shared" si="1"/>
        <v/>
      </c>
      <c r="AE11" s="7" t="str">
        <f t="shared" si="2"/>
        <v/>
      </c>
      <c r="AF11" s="7" t="str">
        <f t="shared" si="3"/>
        <v/>
      </c>
    </row>
    <row r="12" spans="1:32" s="7" customFormat="1" ht="18" customHeight="1" x14ac:dyDescent="0.2">
      <c r="B12" s="670" t="s">
        <v>47</v>
      </c>
      <c r="C12" s="621" t="s">
        <v>6</v>
      </c>
      <c r="D12" s="622"/>
      <c r="E12" s="432">
        <f>U12</f>
        <v>3540</v>
      </c>
      <c r="F12" s="433">
        <f>AB12</f>
        <v>7747</v>
      </c>
      <c r="G12" s="124">
        <f>E12+F12</f>
        <v>11287</v>
      </c>
      <c r="H12" s="115">
        <f t="shared" ref="H12:M14" si="6">O12+V12</f>
        <v>3186</v>
      </c>
      <c r="I12" s="115">
        <f t="shared" si="6"/>
        <v>2740</v>
      </c>
      <c r="J12" s="115">
        <f t="shared" si="6"/>
        <v>2489</v>
      </c>
      <c r="K12" s="115">
        <f t="shared" si="6"/>
        <v>1887</v>
      </c>
      <c r="L12" s="115">
        <f t="shared" si="6"/>
        <v>985</v>
      </c>
      <c r="M12" s="471">
        <f t="shared" si="6"/>
        <v>0</v>
      </c>
      <c r="N12" s="124">
        <f>SUM(H12:M12)</f>
        <v>11287</v>
      </c>
      <c r="O12" s="325">
        <v>1407</v>
      </c>
      <c r="P12" s="326">
        <v>890</v>
      </c>
      <c r="Q12" s="324">
        <v>605</v>
      </c>
      <c r="R12" s="324">
        <v>420</v>
      </c>
      <c r="S12" s="324">
        <v>218</v>
      </c>
      <c r="T12" s="325">
        <v>0</v>
      </c>
      <c r="U12" s="117">
        <f t="shared" si="4"/>
        <v>3540</v>
      </c>
      <c r="V12" s="324">
        <v>1779</v>
      </c>
      <c r="W12" s="324">
        <v>1850</v>
      </c>
      <c r="X12" s="324">
        <v>1884</v>
      </c>
      <c r="Y12" s="324">
        <v>1467</v>
      </c>
      <c r="Z12" s="324">
        <v>767</v>
      </c>
      <c r="AA12" s="470">
        <v>0</v>
      </c>
      <c r="AB12" s="117">
        <f t="shared" ref="AB12:AB51" si="7">SUM(V12:AA12)</f>
        <v>7747</v>
      </c>
      <c r="AC12" s="6"/>
      <c r="AD12" s="7" t="str">
        <f t="shared" si="1"/>
        <v/>
      </c>
      <c r="AE12" s="7" t="str">
        <f t="shared" si="2"/>
        <v/>
      </c>
      <c r="AF12" s="7" t="str">
        <f t="shared" si="3"/>
        <v/>
      </c>
    </row>
    <row r="13" spans="1:32" ht="18" customHeight="1" x14ac:dyDescent="0.2">
      <c r="A13" s="443"/>
      <c r="B13" s="671"/>
      <c r="C13" s="627" t="s">
        <v>28</v>
      </c>
      <c r="D13" s="628"/>
      <c r="E13" s="426">
        <f>U13</f>
        <v>1994</v>
      </c>
      <c r="F13" s="469">
        <f>AB13</f>
        <v>3945</v>
      </c>
      <c r="G13" s="117">
        <f>E13+F13</f>
        <v>5939</v>
      </c>
      <c r="H13" s="116">
        <f t="shared" si="6"/>
        <v>1758</v>
      </c>
      <c r="I13" s="145">
        <f t="shared" si="6"/>
        <v>1487</v>
      </c>
      <c r="J13" s="116">
        <f t="shared" si="6"/>
        <v>1262</v>
      </c>
      <c r="K13" s="145">
        <f t="shared" si="6"/>
        <v>969</v>
      </c>
      <c r="L13" s="116">
        <f t="shared" si="6"/>
        <v>463</v>
      </c>
      <c r="M13" s="145">
        <f t="shared" si="6"/>
        <v>0</v>
      </c>
      <c r="N13" s="117">
        <f>SUM(H13:M13)</f>
        <v>5939</v>
      </c>
      <c r="O13" s="325">
        <v>803</v>
      </c>
      <c r="P13" s="324">
        <v>502</v>
      </c>
      <c r="Q13" s="324">
        <v>330</v>
      </c>
      <c r="R13" s="324">
        <v>233</v>
      </c>
      <c r="S13" s="324">
        <v>126</v>
      </c>
      <c r="T13" s="470">
        <v>0</v>
      </c>
      <c r="U13" s="117">
        <f t="shared" si="4"/>
        <v>1994</v>
      </c>
      <c r="V13" s="324">
        <v>955</v>
      </c>
      <c r="W13" s="324">
        <v>985</v>
      </c>
      <c r="X13" s="324">
        <v>932</v>
      </c>
      <c r="Y13" s="324">
        <v>736</v>
      </c>
      <c r="Z13" s="324">
        <v>337</v>
      </c>
      <c r="AA13" s="325">
        <v>0</v>
      </c>
      <c r="AB13" s="117">
        <f t="shared" si="7"/>
        <v>3945</v>
      </c>
      <c r="AD13" s="7" t="str">
        <f t="shared" si="1"/>
        <v/>
      </c>
      <c r="AE13" s="7" t="str">
        <f t="shared" si="2"/>
        <v/>
      </c>
      <c r="AF13" s="7" t="str">
        <f t="shared" si="3"/>
        <v/>
      </c>
    </row>
    <row r="14" spans="1:32" ht="18" customHeight="1" thickBot="1" x14ac:dyDescent="0.25">
      <c r="A14" s="443"/>
      <c r="B14" s="671"/>
      <c r="C14" s="631" t="s">
        <v>29</v>
      </c>
      <c r="D14" s="632"/>
      <c r="E14" s="437">
        <f>U14</f>
        <v>251</v>
      </c>
      <c r="F14" s="438">
        <f>AB14</f>
        <v>505</v>
      </c>
      <c r="G14" s="126">
        <f>E14+F14</f>
        <v>756</v>
      </c>
      <c r="H14" s="130">
        <f t="shared" si="6"/>
        <v>267</v>
      </c>
      <c r="I14" s="131">
        <f t="shared" si="6"/>
        <v>197</v>
      </c>
      <c r="J14" s="130">
        <f t="shared" si="6"/>
        <v>149</v>
      </c>
      <c r="K14" s="131">
        <f t="shared" si="6"/>
        <v>97</v>
      </c>
      <c r="L14" s="130">
        <f t="shared" si="6"/>
        <v>46</v>
      </c>
      <c r="M14" s="131">
        <f t="shared" si="6"/>
        <v>0</v>
      </c>
      <c r="N14" s="129">
        <f>SUM(H14:M14)</f>
        <v>756</v>
      </c>
      <c r="O14" s="331">
        <v>116</v>
      </c>
      <c r="P14" s="333">
        <v>69</v>
      </c>
      <c r="Q14" s="333">
        <v>38</v>
      </c>
      <c r="R14" s="333">
        <v>18</v>
      </c>
      <c r="S14" s="333">
        <v>10</v>
      </c>
      <c r="T14" s="335">
        <v>0</v>
      </c>
      <c r="U14" s="129">
        <f t="shared" si="4"/>
        <v>251</v>
      </c>
      <c r="V14" s="333">
        <v>151</v>
      </c>
      <c r="W14" s="333">
        <v>128</v>
      </c>
      <c r="X14" s="333">
        <v>111</v>
      </c>
      <c r="Y14" s="333">
        <v>79</v>
      </c>
      <c r="Z14" s="333">
        <v>36</v>
      </c>
      <c r="AA14" s="331">
        <v>0</v>
      </c>
      <c r="AB14" s="129">
        <f t="shared" si="7"/>
        <v>505</v>
      </c>
      <c r="AD14" s="7" t="str">
        <f t="shared" si="1"/>
        <v/>
      </c>
      <c r="AE14" s="7" t="str">
        <f t="shared" si="2"/>
        <v/>
      </c>
      <c r="AF14" s="7" t="str">
        <f t="shared" si="3"/>
        <v/>
      </c>
    </row>
    <row r="15" spans="1:32" ht="18" customHeight="1" thickTop="1" thickBot="1" x14ac:dyDescent="0.25">
      <c r="A15" s="7"/>
      <c r="B15" s="672"/>
      <c r="C15" s="629" t="s">
        <v>7</v>
      </c>
      <c r="D15" s="630"/>
      <c r="E15" s="421">
        <f>SUM(E12:E14)</f>
        <v>5785</v>
      </c>
      <c r="F15" s="422">
        <f t="shared" ref="F15:AB15" si="8">SUM(F12:F14)</f>
        <v>12197</v>
      </c>
      <c r="G15" s="120">
        <f t="shared" si="8"/>
        <v>17982</v>
      </c>
      <c r="H15" s="121">
        <f t="shared" si="8"/>
        <v>5211</v>
      </c>
      <c r="I15" s="121">
        <f t="shared" si="8"/>
        <v>4424</v>
      </c>
      <c r="J15" s="121">
        <f t="shared" si="8"/>
        <v>3900</v>
      </c>
      <c r="K15" s="121">
        <f t="shared" si="8"/>
        <v>2953</v>
      </c>
      <c r="L15" s="121">
        <f t="shared" si="8"/>
        <v>1494</v>
      </c>
      <c r="M15" s="122">
        <f t="shared" si="8"/>
        <v>0</v>
      </c>
      <c r="N15" s="120">
        <f t="shared" si="8"/>
        <v>17982</v>
      </c>
      <c r="O15" s="121">
        <f t="shared" si="8"/>
        <v>2326</v>
      </c>
      <c r="P15" s="121">
        <f t="shared" si="8"/>
        <v>1461</v>
      </c>
      <c r="Q15" s="121">
        <f t="shared" si="8"/>
        <v>973</v>
      </c>
      <c r="R15" s="121">
        <f t="shared" si="8"/>
        <v>671</v>
      </c>
      <c r="S15" s="121">
        <f t="shared" si="8"/>
        <v>354</v>
      </c>
      <c r="T15" s="122">
        <f t="shared" si="8"/>
        <v>0</v>
      </c>
      <c r="U15" s="132">
        <f t="shared" si="8"/>
        <v>5785</v>
      </c>
      <c r="V15" s="136">
        <f t="shared" si="8"/>
        <v>2885</v>
      </c>
      <c r="W15" s="136">
        <f t="shared" si="8"/>
        <v>2963</v>
      </c>
      <c r="X15" s="136">
        <f t="shared" si="8"/>
        <v>2927</v>
      </c>
      <c r="Y15" s="136">
        <f t="shared" si="8"/>
        <v>2282</v>
      </c>
      <c r="Z15" s="136">
        <f t="shared" si="8"/>
        <v>1140</v>
      </c>
      <c r="AA15" s="136">
        <f t="shared" si="8"/>
        <v>0</v>
      </c>
      <c r="AB15" s="132">
        <f t="shared" si="8"/>
        <v>12197</v>
      </c>
      <c r="AD15" s="7" t="str">
        <f t="shared" si="1"/>
        <v/>
      </c>
      <c r="AE15" s="7" t="str">
        <f t="shared" si="2"/>
        <v/>
      </c>
      <c r="AF15" s="7" t="str">
        <f t="shared" si="3"/>
        <v/>
      </c>
    </row>
    <row r="16" spans="1:32" s="7" customFormat="1" ht="18" customHeight="1" x14ac:dyDescent="0.2">
      <c r="A16" s="443"/>
      <c r="B16" s="618" t="s">
        <v>43</v>
      </c>
      <c r="C16" s="677" t="s">
        <v>8</v>
      </c>
      <c r="D16" s="678"/>
      <c r="E16" s="439">
        <f>U16</f>
        <v>4054</v>
      </c>
      <c r="F16" s="440">
        <f>AB16</f>
        <v>9169</v>
      </c>
      <c r="G16" s="137">
        <f>SUM(E16:F16)</f>
        <v>13223</v>
      </c>
      <c r="H16" s="127">
        <f t="shared" ref="H16:M17" si="9">O16+V16</f>
        <v>3663</v>
      </c>
      <c r="I16" s="128">
        <f t="shared" si="9"/>
        <v>3330</v>
      </c>
      <c r="J16" s="127">
        <f t="shared" si="9"/>
        <v>2947</v>
      </c>
      <c r="K16" s="128">
        <f t="shared" si="9"/>
        <v>2150</v>
      </c>
      <c r="L16" s="127">
        <f t="shared" si="9"/>
        <v>1133</v>
      </c>
      <c r="M16" s="128">
        <f t="shared" si="9"/>
        <v>0</v>
      </c>
      <c r="N16" s="126">
        <f>SUM(H16:M16)</f>
        <v>13223</v>
      </c>
      <c r="O16" s="327">
        <v>1570</v>
      </c>
      <c r="P16" s="327">
        <v>1104</v>
      </c>
      <c r="Q16" s="327">
        <v>704</v>
      </c>
      <c r="R16" s="327">
        <v>420</v>
      </c>
      <c r="S16" s="327">
        <v>256</v>
      </c>
      <c r="T16" s="336">
        <v>0</v>
      </c>
      <c r="U16" s="126">
        <f t="shared" si="4"/>
        <v>4054</v>
      </c>
      <c r="V16" s="327">
        <v>2093</v>
      </c>
      <c r="W16" s="327">
        <v>2226</v>
      </c>
      <c r="X16" s="327">
        <v>2243</v>
      </c>
      <c r="Y16" s="327">
        <v>1730</v>
      </c>
      <c r="Z16" s="327">
        <v>877</v>
      </c>
      <c r="AA16" s="336">
        <v>0</v>
      </c>
      <c r="AB16" s="126">
        <f t="shared" si="7"/>
        <v>9169</v>
      </c>
      <c r="AD16" s="7" t="str">
        <f t="shared" si="1"/>
        <v/>
      </c>
      <c r="AE16" s="7" t="str">
        <f t="shared" si="2"/>
        <v/>
      </c>
      <c r="AF16" s="7" t="str">
        <f t="shared" si="3"/>
        <v/>
      </c>
    </row>
    <row r="17" spans="1:32" ht="18" customHeight="1" thickBot="1" x14ac:dyDescent="0.25">
      <c r="A17" s="443"/>
      <c r="B17" s="619"/>
      <c r="C17" s="674" t="s">
        <v>9</v>
      </c>
      <c r="D17" s="675"/>
      <c r="E17" s="428">
        <f>U17</f>
        <v>768</v>
      </c>
      <c r="F17" s="434">
        <f>AB17</f>
        <v>1640</v>
      </c>
      <c r="G17" s="126">
        <f>E17+F17</f>
        <v>2408</v>
      </c>
      <c r="H17" s="127">
        <f t="shared" si="9"/>
        <v>657</v>
      </c>
      <c r="I17" s="128">
        <f t="shared" si="9"/>
        <v>519</v>
      </c>
      <c r="J17" s="127">
        <f t="shared" si="9"/>
        <v>559</v>
      </c>
      <c r="K17" s="128">
        <f t="shared" si="9"/>
        <v>420</v>
      </c>
      <c r="L17" s="127">
        <f t="shared" si="9"/>
        <v>253</v>
      </c>
      <c r="M17" s="128">
        <f t="shared" si="9"/>
        <v>0</v>
      </c>
      <c r="N17" s="126">
        <f>SUM(H17:M17)</f>
        <v>2408</v>
      </c>
      <c r="O17" s="329">
        <v>313</v>
      </c>
      <c r="P17" s="332">
        <v>174</v>
      </c>
      <c r="Q17" s="332">
        <v>128</v>
      </c>
      <c r="R17" s="332">
        <v>92</v>
      </c>
      <c r="S17" s="332">
        <v>61</v>
      </c>
      <c r="T17" s="329">
        <v>0</v>
      </c>
      <c r="U17" s="126">
        <f t="shared" si="4"/>
        <v>768</v>
      </c>
      <c r="V17" s="332">
        <v>344</v>
      </c>
      <c r="W17" s="332">
        <v>345</v>
      </c>
      <c r="X17" s="332">
        <v>431</v>
      </c>
      <c r="Y17" s="332">
        <v>328</v>
      </c>
      <c r="Z17" s="332">
        <v>192</v>
      </c>
      <c r="AA17" s="329">
        <v>0</v>
      </c>
      <c r="AB17" s="126">
        <f t="shared" si="7"/>
        <v>1640</v>
      </c>
      <c r="AC17" s="7"/>
      <c r="AD17" s="7" t="str">
        <f t="shared" si="1"/>
        <v/>
      </c>
      <c r="AE17" s="7" t="str">
        <f t="shared" si="2"/>
        <v/>
      </c>
      <c r="AF17" s="7" t="str">
        <f t="shared" si="3"/>
        <v/>
      </c>
    </row>
    <row r="18" spans="1:32" ht="18" customHeight="1" thickTop="1" thickBot="1" x14ac:dyDescent="0.25">
      <c r="A18" s="7"/>
      <c r="B18" s="620"/>
      <c r="C18" s="629" t="s">
        <v>7</v>
      </c>
      <c r="D18" s="630"/>
      <c r="E18" s="421">
        <f t="shared" ref="E18:AB18" si="10">E16+E17</f>
        <v>4822</v>
      </c>
      <c r="F18" s="425">
        <f t="shared" si="10"/>
        <v>10809</v>
      </c>
      <c r="G18" s="118">
        <f t="shared" si="10"/>
        <v>15631</v>
      </c>
      <c r="H18" s="121">
        <f t="shared" si="10"/>
        <v>4320</v>
      </c>
      <c r="I18" s="121">
        <f t="shared" si="10"/>
        <v>3849</v>
      </c>
      <c r="J18" s="121">
        <f t="shared" si="10"/>
        <v>3506</v>
      </c>
      <c r="K18" s="121">
        <f t="shared" si="10"/>
        <v>2570</v>
      </c>
      <c r="L18" s="121">
        <f t="shared" si="10"/>
        <v>1386</v>
      </c>
      <c r="M18" s="138">
        <f t="shared" si="10"/>
        <v>0</v>
      </c>
      <c r="N18" s="120">
        <f t="shared" si="10"/>
        <v>15631</v>
      </c>
      <c r="O18" s="121">
        <f t="shared" si="10"/>
        <v>1883</v>
      </c>
      <c r="P18" s="121">
        <f t="shared" si="10"/>
        <v>1278</v>
      </c>
      <c r="Q18" s="121">
        <f t="shared" si="10"/>
        <v>832</v>
      </c>
      <c r="R18" s="121">
        <f t="shared" si="10"/>
        <v>512</v>
      </c>
      <c r="S18" s="121">
        <f t="shared" si="10"/>
        <v>317</v>
      </c>
      <c r="T18" s="138">
        <f t="shared" si="10"/>
        <v>0</v>
      </c>
      <c r="U18" s="118">
        <f t="shared" si="10"/>
        <v>4822</v>
      </c>
      <c r="V18" s="121">
        <f t="shared" si="10"/>
        <v>2437</v>
      </c>
      <c r="W18" s="121">
        <f t="shared" si="10"/>
        <v>2571</v>
      </c>
      <c r="X18" s="121">
        <f t="shared" si="10"/>
        <v>2674</v>
      </c>
      <c r="Y18" s="121">
        <f t="shared" si="10"/>
        <v>2058</v>
      </c>
      <c r="Z18" s="121">
        <f t="shared" si="10"/>
        <v>1069</v>
      </c>
      <c r="AA18" s="138">
        <f t="shared" si="10"/>
        <v>0</v>
      </c>
      <c r="AB18" s="120">
        <f t="shared" si="10"/>
        <v>10809</v>
      </c>
      <c r="AC18" s="7"/>
      <c r="AD18" s="7" t="str">
        <f t="shared" si="1"/>
        <v/>
      </c>
      <c r="AE18" s="7" t="str">
        <f t="shared" si="2"/>
        <v/>
      </c>
      <c r="AF18" s="7" t="str">
        <f t="shared" si="3"/>
        <v/>
      </c>
    </row>
    <row r="19" spans="1:32" s="7" customFormat="1" ht="18" customHeight="1" x14ac:dyDescent="0.2">
      <c r="A19" s="443"/>
      <c r="B19" s="618" t="s">
        <v>45</v>
      </c>
      <c r="C19" s="621" t="s">
        <v>13</v>
      </c>
      <c r="D19" s="622"/>
      <c r="E19" s="432">
        <f>U19</f>
        <v>829</v>
      </c>
      <c r="F19" s="433">
        <f>AB19</f>
        <v>1703</v>
      </c>
      <c r="G19" s="124">
        <f>E19+F19</f>
        <v>2532</v>
      </c>
      <c r="H19" s="115">
        <f t="shared" ref="H19:M21" si="11">O19+V19</f>
        <v>749</v>
      </c>
      <c r="I19" s="125">
        <f t="shared" si="11"/>
        <v>603</v>
      </c>
      <c r="J19" s="115">
        <f t="shared" si="11"/>
        <v>561</v>
      </c>
      <c r="K19" s="125">
        <f t="shared" si="11"/>
        <v>412</v>
      </c>
      <c r="L19" s="115">
        <f t="shared" si="11"/>
        <v>207</v>
      </c>
      <c r="M19" s="125">
        <f t="shared" si="11"/>
        <v>0</v>
      </c>
      <c r="N19" s="124">
        <f>SUM(H19:M19)</f>
        <v>2532</v>
      </c>
      <c r="O19" s="328">
        <v>331</v>
      </c>
      <c r="P19" s="326">
        <v>210</v>
      </c>
      <c r="Q19" s="326">
        <v>144</v>
      </c>
      <c r="R19" s="326">
        <v>92</v>
      </c>
      <c r="S19" s="326">
        <v>52</v>
      </c>
      <c r="T19" s="334">
        <v>0</v>
      </c>
      <c r="U19" s="124">
        <f t="shared" si="4"/>
        <v>829</v>
      </c>
      <c r="V19" s="326">
        <v>418</v>
      </c>
      <c r="W19" s="326">
        <v>393</v>
      </c>
      <c r="X19" s="326">
        <v>417</v>
      </c>
      <c r="Y19" s="326">
        <v>320</v>
      </c>
      <c r="Z19" s="326">
        <v>155</v>
      </c>
      <c r="AA19" s="328">
        <v>0</v>
      </c>
      <c r="AB19" s="124">
        <f t="shared" si="7"/>
        <v>1703</v>
      </c>
      <c r="AD19" s="7" t="str">
        <f t="shared" si="1"/>
        <v/>
      </c>
      <c r="AE19" s="7" t="str">
        <f t="shared" si="2"/>
        <v/>
      </c>
      <c r="AF19" s="7" t="str">
        <f t="shared" si="3"/>
        <v/>
      </c>
    </row>
    <row r="20" spans="1:32" ht="18" customHeight="1" x14ac:dyDescent="0.2">
      <c r="A20" s="443"/>
      <c r="B20" s="619"/>
      <c r="C20" s="636" t="s">
        <v>14</v>
      </c>
      <c r="D20" s="637"/>
      <c r="E20" s="428">
        <f>U20</f>
        <v>25</v>
      </c>
      <c r="F20" s="434">
        <f>AB20</f>
        <v>48</v>
      </c>
      <c r="G20" s="126">
        <f>E20+F20</f>
        <v>73</v>
      </c>
      <c r="H20" s="127">
        <f t="shared" si="11"/>
        <v>16</v>
      </c>
      <c r="I20" s="128">
        <f t="shared" si="11"/>
        <v>16</v>
      </c>
      <c r="J20" s="127">
        <f t="shared" si="11"/>
        <v>18</v>
      </c>
      <c r="K20" s="128">
        <f t="shared" si="11"/>
        <v>15</v>
      </c>
      <c r="L20" s="127">
        <f t="shared" si="11"/>
        <v>8</v>
      </c>
      <c r="M20" s="128">
        <f t="shared" si="11"/>
        <v>0</v>
      </c>
      <c r="N20" s="126">
        <f>SUM(H20:M20)</f>
        <v>73</v>
      </c>
      <c r="O20" s="329">
        <v>10</v>
      </c>
      <c r="P20" s="332">
        <v>8</v>
      </c>
      <c r="Q20" s="332">
        <v>5</v>
      </c>
      <c r="R20" s="332">
        <v>1</v>
      </c>
      <c r="S20" s="332">
        <v>1</v>
      </c>
      <c r="T20" s="337">
        <v>0</v>
      </c>
      <c r="U20" s="126">
        <f t="shared" si="4"/>
        <v>25</v>
      </c>
      <c r="V20" s="332">
        <v>6</v>
      </c>
      <c r="W20" s="332">
        <v>8</v>
      </c>
      <c r="X20" s="332">
        <v>13</v>
      </c>
      <c r="Y20" s="332">
        <v>14</v>
      </c>
      <c r="Z20" s="332">
        <v>7</v>
      </c>
      <c r="AA20" s="329">
        <v>0</v>
      </c>
      <c r="AB20" s="126">
        <f t="shared" si="7"/>
        <v>48</v>
      </c>
      <c r="AD20" s="7" t="str">
        <f t="shared" si="1"/>
        <v/>
      </c>
      <c r="AE20" s="7" t="str">
        <f t="shared" si="2"/>
        <v/>
      </c>
      <c r="AF20" s="7" t="str">
        <f t="shared" si="3"/>
        <v/>
      </c>
    </row>
    <row r="21" spans="1:32" ht="18" customHeight="1" thickBot="1" x14ac:dyDescent="0.25">
      <c r="A21" s="443"/>
      <c r="B21" s="619"/>
      <c r="C21" s="631" t="s">
        <v>64</v>
      </c>
      <c r="D21" s="632"/>
      <c r="E21" s="437">
        <f>U21</f>
        <v>52</v>
      </c>
      <c r="F21" s="438">
        <f>AB21</f>
        <v>116</v>
      </c>
      <c r="G21" s="140">
        <f>E21+F21</f>
        <v>168</v>
      </c>
      <c r="H21" s="130">
        <f t="shared" si="11"/>
        <v>39</v>
      </c>
      <c r="I21" s="131">
        <f t="shared" si="11"/>
        <v>20</v>
      </c>
      <c r="J21" s="130">
        <f t="shared" si="11"/>
        <v>48</v>
      </c>
      <c r="K21" s="131">
        <f t="shared" si="11"/>
        <v>42</v>
      </c>
      <c r="L21" s="130">
        <f t="shared" si="11"/>
        <v>19</v>
      </c>
      <c r="M21" s="131">
        <f t="shared" si="11"/>
        <v>0</v>
      </c>
      <c r="N21" s="129">
        <f>SUM(H21:M21)</f>
        <v>168</v>
      </c>
      <c r="O21" s="331">
        <v>22</v>
      </c>
      <c r="P21" s="333">
        <v>6</v>
      </c>
      <c r="Q21" s="333">
        <v>12</v>
      </c>
      <c r="R21" s="333">
        <v>8</v>
      </c>
      <c r="S21" s="333">
        <v>4</v>
      </c>
      <c r="T21" s="335">
        <v>0</v>
      </c>
      <c r="U21" s="129">
        <f t="shared" si="4"/>
        <v>52</v>
      </c>
      <c r="V21" s="333">
        <v>17</v>
      </c>
      <c r="W21" s="333">
        <v>14</v>
      </c>
      <c r="X21" s="333">
        <v>36</v>
      </c>
      <c r="Y21" s="333">
        <v>34</v>
      </c>
      <c r="Z21" s="333">
        <v>15</v>
      </c>
      <c r="AA21" s="331">
        <v>0</v>
      </c>
      <c r="AB21" s="129">
        <f t="shared" si="7"/>
        <v>116</v>
      </c>
      <c r="AD21" s="7" t="str">
        <f t="shared" si="1"/>
        <v/>
      </c>
      <c r="AE21" s="7" t="str">
        <f t="shared" si="2"/>
        <v/>
      </c>
      <c r="AF21" s="7" t="str">
        <f t="shared" si="3"/>
        <v/>
      </c>
    </row>
    <row r="22" spans="1:32" ht="18" customHeight="1" thickTop="1" thickBot="1" x14ac:dyDescent="0.25">
      <c r="A22" s="7"/>
      <c r="B22" s="620"/>
      <c r="C22" s="638" t="s">
        <v>7</v>
      </c>
      <c r="D22" s="639"/>
      <c r="E22" s="421">
        <f>SUM(E19:E21)</f>
        <v>906</v>
      </c>
      <c r="F22" s="422">
        <f>SUM(F19:F21)</f>
        <v>1867</v>
      </c>
      <c r="G22" s="120">
        <f>SUM(G19:G21)</f>
        <v>2773</v>
      </c>
      <c r="H22" s="121">
        <f t="shared" ref="H22:M22" si="12">SUM(H19:H21)</f>
        <v>804</v>
      </c>
      <c r="I22" s="121">
        <f t="shared" si="12"/>
        <v>639</v>
      </c>
      <c r="J22" s="121">
        <f t="shared" si="12"/>
        <v>627</v>
      </c>
      <c r="K22" s="121">
        <f t="shared" si="12"/>
        <v>469</v>
      </c>
      <c r="L22" s="121">
        <f t="shared" si="12"/>
        <v>234</v>
      </c>
      <c r="M22" s="122">
        <f t="shared" si="12"/>
        <v>0</v>
      </c>
      <c r="N22" s="120">
        <f>SUM(N19:N21)</f>
        <v>2773</v>
      </c>
      <c r="O22" s="121">
        <f t="shared" ref="O22:T22" si="13">SUM(O19:O21)</f>
        <v>363</v>
      </c>
      <c r="P22" s="121">
        <f t="shared" si="13"/>
        <v>224</v>
      </c>
      <c r="Q22" s="121">
        <f t="shared" si="13"/>
        <v>161</v>
      </c>
      <c r="R22" s="121">
        <f t="shared" si="13"/>
        <v>101</v>
      </c>
      <c r="S22" s="121">
        <f t="shared" si="13"/>
        <v>57</v>
      </c>
      <c r="T22" s="122">
        <f t="shared" si="13"/>
        <v>0</v>
      </c>
      <c r="U22" s="132">
        <f>SUM(U19:U21)</f>
        <v>906</v>
      </c>
      <c r="V22" s="136">
        <f t="shared" ref="V22:AA22" si="14">SUM(V19:V21)</f>
        <v>441</v>
      </c>
      <c r="W22" s="136">
        <f t="shared" si="14"/>
        <v>415</v>
      </c>
      <c r="X22" s="136">
        <f t="shared" si="14"/>
        <v>466</v>
      </c>
      <c r="Y22" s="136">
        <f t="shared" si="14"/>
        <v>368</v>
      </c>
      <c r="Z22" s="136">
        <f t="shared" si="14"/>
        <v>177</v>
      </c>
      <c r="AA22" s="136">
        <f t="shared" si="14"/>
        <v>0</v>
      </c>
      <c r="AB22" s="132">
        <f>SUM(AB19:AB21)</f>
        <v>1867</v>
      </c>
      <c r="AD22" s="7" t="str">
        <f t="shared" si="1"/>
        <v/>
      </c>
      <c r="AE22" s="7" t="str">
        <f t="shared" si="2"/>
        <v/>
      </c>
      <c r="AF22" s="7" t="str">
        <f t="shared" si="3"/>
        <v/>
      </c>
    </row>
    <row r="23" spans="1:32" ht="18" customHeight="1" x14ac:dyDescent="0.2">
      <c r="A23" s="443"/>
      <c r="B23" s="618" t="s">
        <v>46</v>
      </c>
      <c r="C23" s="621" t="s">
        <v>15</v>
      </c>
      <c r="D23" s="622"/>
      <c r="E23" s="432">
        <f>U23</f>
        <v>639</v>
      </c>
      <c r="F23" s="433">
        <f>AB23</f>
        <v>1236</v>
      </c>
      <c r="G23" s="124">
        <f>E23+F23</f>
        <v>1875</v>
      </c>
      <c r="H23" s="115">
        <f t="shared" ref="H23:M26" si="15">O23+V23</f>
        <v>527</v>
      </c>
      <c r="I23" s="125">
        <f t="shared" si="15"/>
        <v>443</v>
      </c>
      <c r="J23" s="115">
        <f t="shared" si="15"/>
        <v>401</v>
      </c>
      <c r="K23" s="125">
        <f t="shared" si="15"/>
        <v>330</v>
      </c>
      <c r="L23" s="115">
        <f t="shared" si="15"/>
        <v>174</v>
      </c>
      <c r="M23" s="125">
        <f t="shared" si="15"/>
        <v>0</v>
      </c>
      <c r="N23" s="124">
        <f>SUM(H23:M23)</f>
        <v>1875</v>
      </c>
      <c r="O23" s="328">
        <v>248</v>
      </c>
      <c r="P23" s="326">
        <v>171</v>
      </c>
      <c r="Q23" s="326">
        <v>103</v>
      </c>
      <c r="R23" s="326">
        <v>72</v>
      </c>
      <c r="S23" s="326">
        <v>45</v>
      </c>
      <c r="T23" s="334">
        <v>0</v>
      </c>
      <c r="U23" s="126">
        <f t="shared" si="4"/>
        <v>639</v>
      </c>
      <c r="V23" s="324">
        <v>279</v>
      </c>
      <c r="W23" s="324">
        <v>272</v>
      </c>
      <c r="X23" s="324">
        <v>298</v>
      </c>
      <c r="Y23" s="324">
        <v>258</v>
      </c>
      <c r="Z23" s="324">
        <v>129</v>
      </c>
      <c r="AA23" s="325">
        <v>0</v>
      </c>
      <c r="AB23" s="124">
        <f t="shared" si="7"/>
        <v>1236</v>
      </c>
      <c r="AD23" s="7" t="str">
        <f t="shared" si="1"/>
        <v/>
      </c>
      <c r="AE23" s="7" t="str">
        <f t="shared" si="2"/>
        <v/>
      </c>
      <c r="AF23" s="7" t="str">
        <f t="shared" si="3"/>
        <v/>
      </c>
    </row>
    <row r="24" spans="1:32" ht="18" customHeight="1" x14ac:dyDescent="0.2">
      <c r="A24" s="443"/>
      <c r="B24" s="619"/>
      <c r="C24" s="636" t="s">
        <v>16</v>
      </c>
      <c r="D24" s="637"/>
      <c r="E24" s="428">
        <f>U24</f>
        <v>178</v>
      </c>
      <c r="F24" s="434">
        <f>AB24</f>
        <v>296</v>
      </c>
      <c r="G24" s="126">
        <f>E24+F24</f>
        <v>474</v>
      </c>
      <c r="H24" s="127">
        <f t="shared" si="15"/>
        <v>116</v>
      </c>
      <c r="I24" s="128">
        <f t="shared" si="15"/>
        <v>91</v>
      </c>
      <c r="J24" s="127">
        <f t="shared" si="15"/>
        <v>112</v>
      </c>
      <c r="K24" s="128">
        <f t="shared" si="15"/>
        <v>94</v>
      </c>
      <c r="L24" s="127">
        <f t="shared" si="15"/>
        <v>61</v>
      </c>
      <c r="M24" s="128">
        <f t="shared" si="15"/>
        <v>0</v>
      </c>
      <c r="N24" s="126">
        <f>SUM(H24:M24)</f>
        <v>474</v>
      </c>
      <c r="O24" s="329">
        <v>70</v>
      </c>
      <c r="P24" s="332">
        <v>33</v>
      </c>
      <c r="Q24" s="332">
        <v>27</v>
      </c>
      <c r="R24" s="332">
        <v>31</v>
      </c>
      <c r="S24" s="332">
        <v>17</v>
      </c>
      <c r="T24" s="337">
        <v>0</v>
      </c>
      <c r="U24" s="126">
        <f t="shared" si="4"/>
        <v>178</v>
      </c>
      <c r="V24" s="332">
        <v>46</v>
      </c>
      <c r="W24" s="332">
        <v>58</v>
      </c>
      <c r="X24" s="332">
        <v>85</v>
      </c>
      <c r="Y24" s="332">
        <v>63</v>
      </c>
      <c r="Z24" s="332">
        <v>44</v>
      </c>
      <c r="AA24" s="329">
        <v>0</v>
      </c>
      <c r="AB24" s="126">
        <f t="shared" si="7"/>
        <v>296</v>
      </c>
      <c r="AD24" s="7" t="str">
        <f t="shared" si="1"/>
        <v/>
      </c>
      <c r="AE24" s="7" t="str">
        <f t="shared" si="2"/>
        <v/>
      </c>
      <c r="AF24" s="7" t="str">
        <f t="shared" si="3"/>
        <v/>
      </c>
    </row>
    <row r="25" spans="1:32" ht="18" customHeight="1" x14ac:dyDescent="0.2">
      <c r="A25" s="443"/>
      <c r="B25" s="619"/>
      <c r="C25" s="636" t="s">
        <v>17</v>
      </c>
      <c r="D25" s="637"/>
      <c r="E25" s="428">
        <f>U25</f>
        <v>65</v>
      </c>
      <c r="F25" s="434">
        <f>AB25</f>
        <v>135</v>
      </c>
      <c r="G25" s="126">
        <f>E25+F25</f>
        <v>200</v>
      </c>
      <c r="H25" s="127">
        <f t="shared" si="15"/>
        <v>29</v>
      </c>
      <c r="I25" s="128">
        <f t="shared" si="15"/>
        <v>24</v>
      </c>
      <c r="J25" s="127">
        <f t="shared" si="15"/>
        <v>49</v>
      </c>
      <c r="K25" s="128">
        <f t="shared" si="15"/>
        <v>59</v>
      </c>
      <c r="L25" s="127">
        <f t="shared" si="15"/>
        <v>39</v>
      </c>
      <c r="M25" s="128">
        <f t="shared" si="15"/>
        <v>0</v>
      </c>
      <c r="N25" s="126">
        <f>SUM(H25:M25)</f>
        <v>200</v>
      </c>
      <c r="O25" s="329">
        <v>11</v>
      </c>
      <c r="P25" s="332">
        <v>6</v>
      </c>
      <c r="Q25" s="332">
        <v>15</v>
      </c>
      <c r="R25" s="332">
        <v>20</v>
      </c>
      <c r="S25" s="332">
        <v>13</v>
      </c>
      <c r="T25" s="337">
        <v>0</v>
      </c>
      <c r="U25" s="126">
        <f t="shared" si="4"/>
        <v>65</v>
      </c>
      <c r="V25" s="329">
        <v>18</v>
      </c>
      <c r="W25" s="332">
        <v>18</v>
      </c>
      <c r="X25" s="332">
        <v>34</v>
      </c>
      <c r="Y25" s="332">
        <v>39</v>
      </c>
      <c r="Z25" s="332">
        <v>26</v>
      </c>
      <c r="AA25" s="337">
        <v>0</v>
      </c>
      <c r="AB25" s="126">
        <f t="shared" si="7"/>
        <v>135</v>
      </c>
      <c r="AD25" s="7" t="str">
        <f t="shared" si="1"/>
        <v/>
      </c>
      <c r="AE25" s="7" t="str">
        <f t="shared" si="2"/>
        <v/>
      </c>
      <c r="AF25" s="7" t="str">
        <f t="shared" si="3"/>
        <v/>
      </c>
    </row>
    <row r="26" spans="1:32" ht="18" customHeight="1" thickBot="1" x14ac:dyDescent="0.25">
      <c r="A26" s="443"/>
      <c r="B26" s="619"/>
      <c r="C26" s="674" t="s">
        <v>18</v>
      </c>
      <c r="D26" s="675"/>
      <c r="E26" s="437">
        <f>U26</f>
        <v>159</v>
      </c>
      <c r="F26" s="438">
        <f>AB26</f>
        <v>287</v>
      </c>
      <c r="G26" s="140">
        <f>E26+F26</f>
        <v>446</v>
      </c>
      <c r="H26" s="130">
        <f t="shared" si="15"/>
        <v>149</v>
      </c>
      <c r="I26" s="131">
        <f t="shared" si="15"/>
        <v>101</v>
      </c>
      <c r="J26" s="130">
        <f t="shared" si="15"/>
        <v>93</v>
      </c>
      <c r="K26" s="131">
        <f t="shared" si="15"/>
        <v>66</v>
      </c>
      <c r="L26" s="130">
        <f t="shared" si="15"/>
        <v>37</v>
      </c>
      <c r="M26" s="131">
        <f t="shared" si="15"/>
        <v>0</v>
      </c>
      <c r="N26" s="129">
        <f>SUM(H26:M26)</f>
        <v>446</v>
      </c>
      <c r="O26" s="330">
        <v>73</v>
      </c>
      <c r="P26" s="338">
        <v>41</v>
      </c>
      <c r="Q26" s="338">
        <v>26</v>
      </c>
      <c r="R26" s="338">
        <v>10</v>
      </c>
      <c r="S26" s="338">
        <v>9</v>
      </c>
      <c r="T26" s="339">
        <v>0</v>
      </c>
      <c r="U26" s="126">
        <f t="shared" si="4"/>
        <v>159</v>
      </c>
      <c r="V26" s="338">
        <v>76</v>
      </c>
      <c r="W26" s="338">
        <v>60</v>
      </c>
      <c r="X26" s="338">
        <v>67</v>
      </c>
      <c r="Y26" s="338">
        <v>56</v>
      </c>
      <c r="Z26" s="338">
        <v>28</v>
      </c>
      <c r="AA26" s="330">
        <v>0</v>
      </c>
      <c r="AB26" s="129">
        <f t="shared" si="7"/>
        <v>287</v>
      </c>
      <c r="AD26" s="7" t="str">
        <f t="shared" si="1"/>
        <v/>
      </c>
      <c r="AE26" s="7" t="str">
        <f t="shared" si="2"/>
        <v/>
      </c>
      <c r="AF26" s="7" t="str">
        <f t="shared" si="3"/>
        <v/>
      </c>
    </row>
    <row r="27" spans="1:32" ht="18" customHeight="1" thickTop="1" thickBot="1" x14ac:dyDescent="0.25">
      <c r="A27" s="7"/>
      <c r="B27" s="620"/>
      <c r="C27" s="629" t="s">
        <v>7</v>
      </c>
      <c r="D27" s="630"/>
      <c r="E27" s="421">
        <f>SUM(E23:E26)</f>
        <v>1041</v>
      </c>
      <c r="F27" s="422">
        <f>SUM(F23:F26)</f>
        <v>1954</v>
      </c>
      <c r="G27" s="120">
        <f>SUM(G23:G26)</f>
        <v>2995</v>
      </c>
      <c r="H27" s="121">
        <f t="shared" ref="H27:M27" si="16">SUM(H23:H26)</f>
        <v>821</v>
      </c>
      <c r="I27" s="121">
        <f t="shared" si="16"/>
        <v>659</v>
      </c>
      <c r="J27" s="121">
        <f t="shared" si="16"/>
        <v>655</v>
      </c>
      <c r="K27" s="121">
        <f t="shared" si="16"/>
        <v>549</v>
      </c>
      <c r="L27" s="121">
        <f t="shared" si="16"/>
        <v>311</v>
      </c>
      <c r="M27" s="122">
        <f t="shared" si="16"/>
        <v>0</v>
      </c>
      <c r="N27" s="120">
        <f>SUM(N23:N26)</f>
        <v>2995</v>
      </c>
      <c r="O27" s="121">
        <f t="shared" ref="O27:T27" si="17">SUM(O23:O26)</f>
        <v>402</v>
      </c>
      <c r="P27" s="121">
        <f t="shared" si="17"/>
        <v>251</v>
      </c>
      <c r="Q27" s="121">
        <f t="shared" si="17"/>
        <v>171</v>
      </c>
      <c r="R27" s="121">
        <f t="shared" si="17"/>
        <v>133</v>
      </c>
      <c r="S27" s="121">
        <f t="shared" si="17"/>
        <v>84</v>
      </c>
      <c r="T27" s="122">
        <f t="shared" si="17"/>
        <v>0</v>
      </c>
      <c r="U27" s="142">
        <f>SUM(U23:U26)</f>
        <v>1041</v>
      </c>
      <c r="V27" s="143">
        <f t="shared" ref="V27:AA27" si="18">SUM(V23:V26)</f>
        <v>419</v>
      </c>
      <c r="W27" s="143">
        <f t="shared" si="18"/>
        <v>408</v>
      </c>
      <c r="X27" s="143">
        <f t="shared" si="18"/>
        <v>484</v>
      </c>
      <c r="Y27" s="143">
        <f t="shared" si="18"/>
        <v>416</v>
      </c>
      <c r="Z27" s="143">
        <f t="shared" si="18"/>
        <v>227</v>
      </c>
      <c r="AA27" s="143">
        <f t="shared" si="18"/>
        <v>0</v>
      </c>
      <c r="AB27" s="142">
        <f>SUM(AB23:AB26)</f>
        <v>1954</v>
      </c>
      <c r="AD27" s="7" t="str">
        <f t="shared" si="1"/>
        <v/>
      </c>
      <c r="AE27" s="7" t="str">
        <f t="shared" si="2"/>
        <v/>
      </c>
      <c r="AF27" s="7" t="str">
        <f t="shared" si="3"/>
        <v/>
      </c>
    </row>
    <row r="28" spans="1:32" ht="18" customHeight="1" x14ac:dyDescent="0.2">
      <c r="A28" s="443"/>
      <c r="B28" s="618" t="s">
        <v>95</v>
      </c>
      <c r="C28" s="621" t="s">
        <v>19</v>
      </c>
      <c r="D28" s="622"/>
      <c r="E28" s="432">
        <f t="shared" ref="E28:E33" si="19">U28</f>
        <v>262</v>
      </c>
      <c r="F28" s="433">
        <f t="shared" ref="F28:F33" si="20">AB28</f>
        <v>483</v>
      </c>
      <c r="G28" s="124">
        <f t="shared" ref="G28:G33" si="21">E28+F28</f>
        <v>745</v>
      </c>
      <c r="H28" s="115">
        <f t="shared" ref="H28:M33" si="22">O28+V28</f>
        <v>160</v>
      </c>
      <c r="I28" s="125">
        <f t="shared" si="22"/>
        <v>153</v>
      </c>
      <c r="J28" s="115">
        <f t="shared" si="22"/>
        <v>146</v>
      </c>
      <c r="K28" s="125">
        <f t="shared" si="22"/>
        <v>173</v>
      </c>
      <c r="L28" s="115">
        <f t="shared" si="22"/>
        <v>113</v>
      </c>
      <c r="M28" s="125">
        <f t="shared" si="22"/>
        <v>0</v>
      </c>
      <c r="N28" s="124">
        <f t="shared" ref="N28:N33" si="23">SUM(H28:M28)</f>
        <v>745</v>
      </c>
      <c r="O28" s="325">
        <v>79</v>
      </c>
      <c r="P28" s="324">
        <v>60</v>
      </c>
      <c r="Q28" s="324">
        <v>40</v>
      </c>
      <c r="R28" s="324">
        <v>52</v>
      </c>
      <c r="S28" s="324">
        <v>31</v>
      </c>
      <c r="T28" s="325">
        <v>0</v>
      </c>
      <c r="U28" s="126">
        <f t="shared" si="4"/>
        <v>262</v>
      </c>
      <c r="V28" s="326">
        <v>81</v>
      </c>
      <c r="W28" s="326">
        <v>93</v>
      </c>
      <c r="X28" s="326">
        <v>106</v>
      </c>
      <c r="Y28" s="326">
        <v>121</v>
      </c>
      <c r="Z28" s="326">
        <v>82</v>
      </c>
      <c r="AA28" s="328">
        <v>0</v>
      </c>
      <c r="AB28" s="124">
        <f t="shared" si="7"/>
        <v>483</v>
      </c>
      <c r="AD28" s="7" t="str">
        <f t="shared" si="1"/>
        <v/>
      </c>
      <c r="AE28" s="7" t="str">
        <f t="shared" si="2"/>
        <v/>
      </c>
      <c r="AF28" s="7" t="str">
        <f t="shared" si="3"/>
        <v/>
      </c>
    </row>
    <row r="29" spans="1:32" ht="18" customHeight="1" x14ac:dyDescent="0.2">
      <c r="A29" s="443"/>
      <c r="B29" s="619"/>
      <c r="C29" s="636" t="s">
        <v>20</v>
      </c>
      <c r="D29" s="637"/>
      <c r="E29" s="428">
        <f t="shared" si="19"/>
        <v>74</v>
      </c>
      <c r="F29" s="434">
        <f t="shared" si="20"/>
        <v>158</v>
      </c>
      <c r="G29" s="126">
        <f t="shared" si="21"/>
        <v>232</v>
      </c>
      <c r="H29" s="127">
        <f t="shared" si="22"/>
        <v>68</v>
      </c>
      <c r="I29" s="128">
        <f t="shared" si="22"/>
        <v>45</v>
      </c>
      <c r="J29" s="127">
        <f t="shared" si="22"/>
        <v>57</v>
      </c>
      <c r="K29" s="128">
        <f t="shared" si="22"/>
        <v>41</v>
      </c>
      <c r="L29" s="127">
        <f t="shared" si="22"/>
        <v>21</v>
      </c>
      <c r="M29" s="128">
        <f t="shared" si="22"/>
        <v>0</v>
      </c>
      <c r="N29" s="126">
        <f t="shared" si="23"/>
        <v>232</v>
      </c>
      <c r="O29" s="329">
        <v>31</v>
      </c>
      <c r="P29" s="332">
        <v>12</v>
      </c>
      <c r="Q29" s="332">
        <v>17</v>
      </c>
      <c r="R29" s="332">
        <v>9</v>
      </c>
      <c r="S29" s="332">
        <v>5</v>
      </c>
      <c r="T29" s="329">
        <v>0</v>
      </c>
      <c r="U29" s="126">
        <f t="shared" si="4"/>
        <v>74</v>
      </c>
      <c r="V29" s="332">
        <v>37</v>
      </c>
      <c r="W29" s="332">
        <v>33</v>
      </c>
      <c r="X29" s="332">
        <v>40</v>
      </c>
      <c r="Y29" s="332">
        <v>32</v>
      </c>
      <c r="Z29" s="332">
        <v>16</v>
      </c>
      <c r="AA29" s="329">
        <v>0</v>
      </c>
      <c r="AB29" s="126">
        <f t="shared" si="7"/>
        <v>158</v>
      </c>
      <c r="AD29" s="7" t="str">
        <f t="shared" si="1"/>
        <v/>
      </c>
      <c r="AE29" s="7" t="str">
        <f t="shared" si="2"/>
        <v/>
      </c>
      <c r="AF29" s="7" t="str">
        <f t="shared" si="3"/>
        <v/>
      </c>
    </row>
    <row r="30" spans="1:32" ht="18" customHeight="1" x14ac:dyDescent="0.2">
      <c r="A30" s="443"/>
      <c r="B30" s="619"/>
      <c r="C30" s="636" t="s">
        <v>21</v>
      </c>
      <c r="D30" s="637"/>
      <c r="E30" s="428">
        <f t="shared" si="19"/>
        <v>145</v>
      </c>
      <c r="F30" s="434">
        <f t="shared" si="20"/>
        <v>235</v>
      </c>
      <c r="G30" s="126">
        <f t="shared" si="21"/>
        <v>380</v>
      </c>
      <c r="H30" s="127">
        <f t="shared" si="22"/>
        <v>107</v>
      </c>
      <c r="I30" s="128">
        <f t="shared" si="22"/>
        <v>91</v>
      </c>
      <c r="J30" s="127">
        <f t="shared" si="22"/>
        <v>86</v>
      </c>
      <c r="K30" s="128">
        <f t="shared" si="22"/>
        <v>57</v>
      </c>
      <c r="L30" s="127">
        <f t="shared" si="22"/>
        <v>39</v>
      </c>
      <c r="M30" s="128">
        <f t="shared" si="22"/>
        <v>0</v>
      </c>
      <c r="N30" s="126">
        <f t="shared" si="23"/>
        <v>380</v>
      </c>
      <c r="O30" s="329">
        <v>50</v>
      </c>
      <c r="P30" s="332">
        <v>38</v>
      </c>
      <c r="Q30" s="332">
        <v>26</v>
      </c>
      <c r="R30" s="332">
        <v>15</v>
      </c>
      <c r="S30" s="332">
        <v>16</v>
      </c>
      <c r="T30" s="329">
        <v>0</v>
      </c>
      <c r="U30" s="126">
        <f t="shared" si="4"/>
        <v>145</v>
      </c>
      <c r="V30" s="332">
        <v>57</v>
      </c>
      <c r="W30" s="332">
        <v>53</v>
      </c>
      <c r="X30" s="332">
        <v>60</v>
      </c>
      <c r="Y30" s="332">
        <v>42</v>
      </c>
      <c r="Z30" s="332">
        <v>23</v>
      </c>
      <c r="AA30" s="329">
        <v>0</v>
      </c>
      <c r="AB30" s="126">
        <f t="shared" si="7"/>
        <v>235</v>
      </c>
      <c r="AD30" s="7" t="str">
        <f t="shared" si="1"/>
        <v/>
      </c>
      <c r="AE30" s="7" t="str">
        <f t="shared" si="2"/>
        <v/>
      </c>
      <c r="AF30" s="7" t="str">
        <f t="shared" si="3"/>
        <v/>
      </c>
    </row>
    <row r="31" spans="1:32" ht="18" customHeight="1" x14ac:dyDescent="0.2">
      <c r="A31" s="443"/>
      <c r="B31" s="619"/>
      <c r="C31" s="636" t="s">
        <v>22</v>
      </c>
      <c r="D31" s="637"/>
      <c r="E31" s="428">
        <f t="shared" si="19"/>
        <v>173</v>
      </c>
      <c r="F31" s="434">
        <f t="shared" si="20"/>
        <v>286</v>
      </c>
      <c r="G31" s="126">
        <f t="shared" si="21"/>
        <v>459</v>
      </c>
      <c r="H31" s="127">
        <f t="shared" si="22"/>
        <v>147</v>
      </c>
      <c r="I31" s="128">
        <f t="shared" si="22"/>
        <v>123</v>
      </c>
      <c r="J31" s="127">
        <f t="shared" si="22"/>
        <v>108</v>
      </c>
      <c r="K31" s="128">
        <f t="shared" si="22"/>
        <v>57</v>
      </c>
      <c r="L31" s="127">
        <f t="shared" si="22"/>
        <v>24</v>
      </c>
      <c r="M31" s="128">
        <f t="shared" si="22"/>
        <v>0</v>
      </c>
      <c r="N31" s="126">
        <f t="shared" si="23"/>
        <v>459</v>
      </c>
      <c r="O31" s="329">
        <v>70</v>
      </c>
      <c r="P31" s="332">
        <v>53</v>
      </c>
      <c r="Q31" s="332">
        <v>26</v>
      </c>
      <c r="R31" s="332">
        <v>17</v>
      </c>
      <c r="S31" s="332">
        <v>7</v>
      </c>
      <c r="T31" s="329">
        <v>0</v>
      </c>
      <c r="U31" s="126">
        <f t="shared" si="4"/>
        <v>173</v>
      </c>
      <c r="V31" s="332">
        <v>77</v>
      </c>
      <c r="W31" s="332">
        <v>70</v>
      </c>
      <c r="X31" s="332">
        <v>82</v>
      </c>
      <c r="Y31" s="332">
        <v>40</v>
      </c>
      <c r="Z31" s="332">
        <v>17</v>
      </c>
      <c r="AA31" s="329">
        <v>0</v>
      </c>
      <c r="AB31" s="126">
        <f t="shared" si="7"/>
        <v>286</v>
      </c>
      <c r="AD31" s="7" t="str">
        <f t="shared" si="1"/>
        <v/>
      </c>
      <c r="AE31" s="7" t="str">
        <f t="shared" si="2"/>
        <v/>
      </c>
      <c r="AF31" s="7" t="str">
        <f t="shared" si="3"/>
        <v/>
      </c>
    </row>
    <row r="32" spans="1:32" ht="18" customHeight="1" x14ac:dyDescent="0.2">
      <c r="A32" s="443"/>
      <c r="B32" s="619"/>
      <c r="C32" s="636" t="s">
        <v>23</v>
      </c>
      <c r="D32" s="637"/>
      <c r="E32" s="437">
        <f t="shared" si="19"/>
        <v>57</v>
      </c>
      <c r="F32" s="438">
        <f t="shared" si="20"/>
        <v>85</v>
      </c>
      <c r="G32" s="140">
        <f t="shared" si="21"/>
        <v>142</v>
      </c>
      <c r="H32" s="141">
        <f t="shared" si="22"/>
        <v>40</v>
      </c>
      <c r="I32" s="144">
        <f t="shared" si="22"/>
        <v>25</v>
      </c>
      <c r="J32" s="141">
        <f t="shared" si="22"/>
        <v>31</v>
      </c>
      <c r="K32" s="144">
        <f t="shared" si="22"/>
        <v>32</v>
      </c>
      <c r="L32" s="141">
        <f t="shared" si="22"/>
        <v>14</v>
      </c>
      <c r="M32" s="144">
        <f t="shared" si="22"/>
        <v>0</v>
      </c>
      <c r="N32" s="140">
        <f t="shared" si="23"/>
        <v>142</v>
      </c>
      <c r="O32" s="330">
        <v>22</v>
      </c>
      <c r="P32" s="338">
        <v>7</v>
      </c>
      <c r="Q32" s="338">
        <v>10</v>
      </c>
      <c r="R32" s="338">
        <v>15</v>
      </c>
      <c r="S32" s="338">
        <v>3</v>
      </c>
      <c r="T32" s="330">
        <v>0</v>
      </c>
      <c r="U32" s="126">
        <f t="shared" si="4"/>
        <v>57</v>
      </c>
      <c r="V32" s="338">
        <v>18</v>
      </c>
      <c r="W32" s="338">
        <v>18</v>
      </c>
      <c r="X32" s="338">
        <v>21</v>
      </c>
      <c r="Y32" s="338">
        <v>17</v>
      </c>
      <c r="Z32" s="338">
        <v>11</v>
      </c>
      <c r="AA32" s="330">
        <v>0</v>
      </c>
      <c r="AB32" s="140">
        <f t="shared" si="7"/>
        <v>85</v>
      </c>
      <c r="AD32" s="7" t="str">
        <f t="shared" si="1"/>
        <v/>
      </c>
      <c r="AE32" s="7" t="str">
        <f t="shared" si="2"/>
        <v/>
      </c>
      <c r="AF32" s="7" t="str">
        <f t="shared" si="3"/>
        <v/>
      </c>
    </row>
    <row r="33" spans="1:32" ht="18" customHeight="1" thickBot="1" x14ac:dyDescent="0.25">
      <c r="A33" s="443"/>
      <c r="B33" s="676"/>
      <c r="C33" s="631" t="s">
        <v>65</v>
      </c>
      <c r="D33" s="632"/>
      <c r="E33" s="435">
        <f t="shared" si="19"/>
        <v>230</v>
      </c>
      <c r="F33" s="436">
        <f t="shared" si="20"/>
        <v>436</v>
      </c>
      <c r="G33" s="129">
        <f t="shared" si="21"/>
        <v>666</v>
      </c>
      <c r="H33" s="130">
        <f t="shared" si="22"/>
        <v>174</v>
      </c>
      <c r="I33" s="131">
        <f t="shared" si="22"/>
        <v>123</v>
      </c>
      <c r="J33" s="130">
        <f t="shared" si="22"/>
        <v>151</v>
      </c>
      <c r="K33" s="131">
        <f t="shared" si="22"/>
        <v>131</v>
      </c>
      <c r="L33" s="130">
        <f t="shared" si="22"/>
        <v>87</v>
      </c>
      <c r="M33" s="131">
        <f t="shared" si="22"/>
        <v>0</v>
      </c>
      <c r="N33" s="129">
        <f t="shared" si="23"/>
        <v>666</v>
      </c>
      <c r="O33" s="331">
        <v>91</v>
      </c>
      <c r="P33" s="333">
        <v>41</v>
      </c>
      <c r="Q33" s="333">
        <v>43</v>
      </c>
      <c r="R33" s="333">
        <v>28</v>
      </c>
      <c r="S33" s="333">
        <v>27</v>
      </c>
      <c r="T33" s="331">
        <v>0</v>
      </c>
      <c r="U33" s="126">
        <f t="shared" si="4"/>
        <v>230</v>
      </c>
      <c r="V33" s="340">
        <v>83</v>
      </c>
      <c r="W33" s="340">
        <v>82</v>
      </c>
      <c r="X33" s="340">
        <v>108</v>
      </c>
      <c r="Y33" s="340">
        <v>103</v>
      </c>
      <c r="Z33" s="340">
        <v>60</v>
      </c>
      <c r="AA33" s="341">
        <v>0</v>
      </c>
      <c r="AB33" s="129">
        <f t="shared" si="7"/>
        <v>436</v>
      </c>
      <c r="AD33" s="7" t="str">
        <f t="shared" si="1"/>
        <v/>
      </c>
      <c r="AE33" s="7" t="str">
        <f t="shared" si="2"/>
        <v/>
      </c>
      <c r="AF33" s="7" t="str">
        <f t="shared" si="3"/>
        <v/>
      </c>
    </row>
    <row r="34" spans="1:32" ht="18" customHeight="1" thickTop="1" thickBot="1" x14ac:dyDescent="0.25">
      <c r="A34" s="7"/>
      <c r="B34" s="620"/>
      <c r="C34" s="638" t="s">
        <v>7</v>
      </c>
      <c r="D34" s="639"/>
      <c r="E34" s="423">
        <f t="shared" ref="E34:AB34" si="24">SUM(E28:E33)</f>
        <v>941</v>
      </c>
      <c r="F34" s="424">
        <f t="shared" si="24"/>
        <v>1683</v>
      </c>
      <c r="G34" s="132">
        <f t="shared" si="24"/>
        <v>2624</v>
      </c>
      <c r="H34" s="134">
        <f t="shared" si="24"/>
        <v>696</v>
      </c>
      <c r="I34" s="134">
        <f t="shared" si="24"/>
        <v>560</v>
      </c>
      <c r="J34" s="134">
        <f t="shared" si="24"/>
        <v>579</v>
      </c>
      <c r="K34" s="134">
        <f t="shared" si="24"/>
        <v>491</v>
      </c>
      <c r="L34" s="134">
        <f t="shared" si="24"/>
        <v>298</v>
      </c>
      <c r="M34" s="135">
        <f t="shared" si="24"/>
        <v>0</v>
      </c>
      <c r="N34" s="132">
        <f t="shared" si="24"/>
        <v>2624</v>
      </c>
      <c r="O34" s="134">
        <f t="shared" si="24"/>
        <v>343</v>
      </c>
      <c r="P34" s="134">
        <f t="shared" si="24"/>
        <v>211</v>
      </c>
      <c r="Q34" s="134">
        <f t="shared" si="24"/>
        <v>162</v>
      </c>
      <c r="R34" s="134">
        <f t="shared" si="24"/>
        <v>136</v>
      </c>
      <c r="S34" s="134">
        <f t="shared" si="24"/>
        <v>89</v>
      </c>
      <c r="T34" s="135">
        <f t="shared" si="24"/>
        <v>0</v>
      </c>
      <c r="U34" s="132">
        <f t="shared" si="24"/>
        <v>941</v>
      </c>
      <c r="V34" s="136">
        <f t="shared" si="24"/>
        <v>353</v>
      </c>
      <c r="W34" s="136">
        <f t="shared" si="24"/>
        <v>349</v>
      </c>
      <c r="X34" s="136">
        <f t="shared" si="24"/>
        <v>417</v>
      </c>
      <c r="Y34" s="136">
        <f t="shared" si="24"/>
        <v>355</v>
      </c>
      <c r="Z34" s="136">
        <f t="shared" si="24"/>
        <v>209</v>
      </c>
      <c r="AA34" s="136">
        <f t="shared" si="24"/>
        <v>0</v>
      </c>
      <c r="AB34" s="132">
        <f t="shared" si="24"/>
        <v>1683</v>
      </c>
      <c r="AD34" s="7" t="str">
        <f t="shared" si="1"/>
        <v/>
      </c>
      <c r="AE34" s="7" t="str">
        <f t="shared" si="2"/>
        <v/>
      </c>
      <c r="AF34" s="7" t="str">
        <f t="shared" si="3"/>
        <v/>
      </c>
    </row>
    <row r="35" spans="1:32" ht="18" customHeight="1" x14ac:dyDescent="0.2">
      <c r="A35" s="443"/>
      <c r="B35" s="633" t="s">
        <v>96</v>
      </c>
      <c r="C35" s="621" t="s">
        <v>24</v>
      </c>
      <c r="D35" s="622"/>
      <c r="E35" s="432">
        <f>U35</f>
        <v>605</v>
      </c>
      <c r="F35" s="433">
        <f>AB35</f>
        <v>1317</v>
      </c>
      <c r="G35" s="124">
        <f>E35+F35</f>
        <v>1922</v>
      </c>
      <c r="H35" s="115">
        <f t="shared" ref="H35:M39" si="25">O35+V35</f>
        <v>538</v>
      </c>
      <c r="I35" s="125">
        <f t="shared" si="25"/>
        <v>416</v>
      </c>
      <c r="J35" s="115">
        <f t="shared" si="25"/>
        <v>448</v>
      </c>
      <c r="K35" s="125">
        <f t="shared" si="25"/>
        <v>326</v>
      </c>
      <c r="L35" s="115">
        <f t="shared" si="25"/>
        <v>194</v>
      </c>
      <c r="M35" s="125">
        <f t="shared" si="25"/>
        <v>0</v>
      </c>
      <c r="N35" s="124">
        <f>SUM(H35:M35)</f>
        <v>1922</v>
      </c>
      <c r="O35" s="328">
        <v>260</v>
      </c>
      <c r="P35" s="326">
        <v>132</v>
      </c>
      <c r="Q35" s="326">
        <v>114</v>
      </c>
      <c r="R35" s="326">
        <v>51</v>
      </c>
      <c r="S35" s="326">
        <v>48</v>
      </c>
      <c r="T35" s="334">
        <v>0</v>
      </c>
      <c r="U35" s="117">
        <f t="shared" si="4"/>
        <v>605</v>
      </c>
      <c r="V35" s="324">
        <v>278</v>
      </c>
      <c r="W35" s="324">
        <v>284</v>
      </c>
      <c r="X35" s="324">
        <v>334</v>
      </c>
      <c r="Y35" s="324">
        <v>275</v>
      </c>
      <c r="Z35" s="324">
        <v>146</v>
      </c>
      <c r="AA35" s="325">
        <v>0</v>
      </c>
      <c r="AB35" s="117">
        <f t="shared" si="7"/>
        <v>1317</v>
      </c>
      <c r="AD35" s="7" t="str">
        <f t="shared" si="1"/>
        <v/>
      </c>
      <c r="AE35" s="7" t="str">
        <f t="shared" si="2"/>
        <v/>
      </c>
      <c r="AF35" s="7" t="str">
        <f t="shared" si="3"/>
        <v/>
      </c>
    </row>
    <row r="36" spans="1:32" ht="18" customHeight="1" x14ac:dyDescent="0.2">
      <c r="A36" s="443"/>
      <c r="B36" s="634"/>
      <c r="C36" s="636" t="s">
        <v>25</v>
      </c>
      <c r="D36" s="637"/>
      <c r="E36" s="428">
        <f>U36</f>
        <v>41</v>
      </c>
      <c r="F36" s="434">
        <f>AB36</f>
        <v>82</v>
      </c>
      <c r="G36" s="126">
        <f>E36+F36</f>
        <v>123</v>
      </c>
      <c r="H36" s="127">
        <f t="shared" si="25"/>
        <v>36</v>
      </c>
      <c r="I36" s="128">
        <f t="shared" si="25"/>
        <v>25</v>
      </c>
      <c r="J36" s="127">
        <f t="shared" si="25"/>
        <v>27</v>
      </c>
      <c r="K36" s="128">
        <f t="shared" si="25"/>
        <v>20</v>
      </c>
      <c r="L36" s="127">
        <f t="shared" si="25"/>
        <v>15</v>
      </c>
      <c r="M36" s="128">
        <f t="shared" si="25"/>
        <v>0</v>
      </c>
      <c r="N36" s="126">
        <f>SUM(H36:M36)</f>
        <v>123</v>
      </c>
      <c r="O36" s="329">
        <v>17</v>
      </c>
      <c r="P36" s="332">
        <v>9</v>
      </c>
      <c r="Q36" s="332">
        <v>5</v>
      </c>
      <c r="R36" s="332">
        <v>6</v>
      </c>
      <c r="S36" s="332">
        <v>4</v>
      </c>
      <c r="T36" s="337">
        <v>0</v>
      </c>
      <c r="U36" s="117">
        <f t="shared" si="4"/>
        <v>41</v>
      </c>
      <c r="V36" s="332">
        <v>19</v>
      </c>
      <c r="W36" s="332">
        <v>16</v>
      </c>
      <c r="X36" s="332">
        <v>22</v>
      </c>
      <c r="Y36" s="332">
        <v>14</v>
      </c>
      <c r="Z36" s="332">
        <v>11</v>
      </c>
      <c r="AA36" s="329">
        <v>0</v>
      </c>
      <c r="AB36" s="117">
        <f t="shared" si="7"/>
        <v>82</v>
      </c>
      <c r="AD36" s="7" t="str">
        <f t="shared" si="1"/>
        <v/>
      </c>
      <c r="AE36" s="7" t="str">
        <f t="shared" si="2"/>
        <v/>
      </c>
      <c r="AF36" s="7" t="str">
        <f t="shared" si="3"/>
        <v/>
      </c>
    </row>
    <row r="37" spans="1:32" ht="18" customHeight="1" x14ac:dyDescent="0.2">
      <c r="A37" s="443"/>
      <c r="B37" s="634"/>
      <c r="C37" s="636" t="s">
        <v>26</v>
      </c>
      <c r="D37" s="637"/>
      <c r="E37" s="428">
        <f>U37</f>
        <v>33</v>
      </c>
      <c r="F37" s="434">
        <f>AB37</f>
        <v>58</v>
      </c>
      <c r="G37" s="126">
        <f>E37+F37</f>
        <v>91</v>
      </c>
      <c r="H37" s="127">
        <f t="shared" si="25"/>
        <v>31</v>
      </c>
      <c r="I37" s="128">
        <f t="shared" si="25"/>
        <v>16</v>
      </c>
      <c r="J37" s="127">
        <f t="shared" si="25"/>
        <v>18</v>
      </c>
      <c r="K37" s="128">
        <f t="shared" si="25"/>
        <v>18</v>
      </c>
      <c r="L37" s="127">
        <f t="shared" si="25"/>
        <v>8</v>
      </c>
      <c r="M37" s="128">
        <f t="shared" si="25"/>
        <v>0</v>
      </c>
      <c r="N37" s="126">
        <f>SUM(H37:M37)</f>
        <v>91</v>
      </c>
      <c r="O37" s="329">
        <v>16</v>
      </c>
      <c r="P37" s="332">
        <v>10</v>
      </c>
      <c r="Q37" s="332">
        <v>3</v>
      </c>
      <c r="R37" s="332">
        <v>3</v>
      </c>
      <c r="S37" s="332">
        <v>1</v>
      </c>
      <c r="T37" s="337">
        <v>0</v>
      </c>
      <c r="U37" s="117">
        <f t="shared" si="4"/>
        <v>33</v>
      </c>
      <c r="V37" s="329">
        <v>15</v>
      </c>
      <c r="W37" s="332">
        <v>6</v>
      </c>
      <c r="X37" s="332">
        <v>15</v>
      </c>
      <c r="Y37" s="332">
        <v>15</v>
      </c>
      <c r="Z37" s="332">
        <v>7</v>
      </c>
      <c r="AA37" s="337">
        <v>0</v>
      </c>
      <c r="AB37" s="117">
        <f t="shared" si="7"/>
        <v>58</v>
      </c>
      <c r="AD37" s="7" t="str">
        <f t="shared" si="1"/>
        <v/>
      </c>
      <c r="AE37" s="7" t="str">
        <f t="shared" si="2"/>
        <v/>
      </c>
      <c r="AF37" s="7" t="str">
        <f t="shared" si="3"/>
        <v/>
      </c>
    </row>
    <row r="38" spans="1:32" ht="18" customHeight="1" x14ac:dyDescent="0.2">
      <c r="A38" s="443"/>
      <c r="B38" s="634"/>
      <c r="C38" s="636" t="s">
        <v>27</v>
      </c>
      <c r="D38" s="637"/>
      <c r="E38" s="437">
        <f>U38</f>
        <v>63</v>
      </c>
      <c r="F38" s="438">
        <f>AB38</f>
        <v>94</v>
      </c>
      <c r="G38" s="126">
        <f>E38+F38</f>
        <v>157</v>
      </c>
      <c r="H38" s="127">
        <f t="shared" si="25"/>
        <v>53</v>
      </c>
      <c r="I38" s="128">
        <f t="shared" si="25"/>
        <v>33</v>
      </c>
      <c r="J38" s="127">
        <f t="shared" si="25"/>
        <v>33</v>
      </c>
      <c r="K38" s="128">
        <f t="shared" si="25"/>
        <v>27</v>
      </c>
      <c r="L38" s="127">
        <f t="shared" si="25"/>
        <v>11</v>
      </c>
      <c r="M38" s="128">
        <f t="shared" si="25"/>
        <v>0</v>
      </c>
      <c r="N38" s="126">
        <f>SUM(H38:M38)</f>
        <v>157</v>
      </c>
      <c r="O38" s="330">
        <v>32</v>
      </c>
      <c r="P38" s="338">
        <v>11</v>
      </c>
      <c r="Q38" s="338">
        <v>7</v>
      </c>
      <c r="R38" s="338">
        <v>11</v>
      </c>
      <c r="S38" s="338">
        <v>2</v>
      </c>
      <c r="T38" s="339">
        <v>0</v>
      </c>
      <c r="U38" s="126">
        <f t="shared" si="4"/>
        <v>63</v>
      </c>
      <c r="V38" s="338">
        <v>21</v>
      </c>
      <c r="W38" s="338">
        <v>22</v>
      </c>
      <c r="X38" s="338">
        <v>26</v>
      </c>
      <c r="Y38" s="338">
        <v>16</v>
      </c>
      <c r="Z38" s="338">
        <v>9</v>
      </c>
      <c r="AA38" s="330">
        <v>0</v>
      </c>
      <c r="AB38" s="117">
        <f t="shared" si="7"/>
        <v>94</v>
      </c>
      <c r="AD38" s="7" t="str">
        <f t="shared" si="1"/>
        <v/>
      </c>
      <c r="AE38" s="7" t="str">
        <f t="shared" si="2"/>
        <v/>
      </c>
      <c r="AF38" s="7"/>
    </row>
    <row r="39" spans="1:32" ht="18" customHeight="1" thickBot="1" x14ac:dyDescent="0.25">
      <c r="A39" s="443"/>
      <c r="B39" s="634"/>
      <c r="C39" s="674" t="s">
        <v>66</v>
      </c>
      <c r="D39" s="675"/>
      <c r="E39" s="428">
        <f>U39</f>
        <v>360</v>
      </c>
      <c r="F39" s="434">
        <f>AB39</f>
        <v>612</v>
      </c>
      <c r="G39" s="126">
        <f>E39+F39</f>
        <v>972</v>
      </c>
      <c r="H39" s="116">
        <f t="shared" si="25"/>
        <v>283</v>
      </c>
      <c r="I39" s="145">
        <f t="shared" si="25"/>
        <v>204</v>
      </c>
      <c r="J39" s="116">
        <f t="shared" si="25"/>
        <v>218</v>
      </c>
      <c r="K39" s="145">
        <f t="shared" si="25"/>
        <v>164</v>
      </c>
      <c r="L39" s="116">
        <f t="shared" si="25"/>
        <v>103</v>
      </c>
      <c r="M39" s="145">
        <f t="shared" si="25"/>
        <v>0</v>
      </c>
      <c r="N39" s="117">
        <f>SUM(H39:M39)</f>
        <v>972</v>
      </c>
      <c r="O39" s="329">
        <v>143</v>
      </c>
      <c r="P39" s="332">
        <v>75</v>
      </c>
      <c r="Q39" s="332">
        <v>67</v>
      </c>
      <c r="R39" s="332">
        <v>49</v>
      </c>
      <c r="S39" s="332">
        <v>26</v>
      </c>
      <c r="T39" s="337">
        <v>0</v>
      </c>
      <c r="U39" s="117">
        <f t="shared" si="4"/>
        <v>360</v>
      </c>
      <c r="V39" s="332">
        <v>140</v>
      </c>
      <c r="W39" s="332">
        <v>129</v>
      </c>
      <c r="X39" s="332">
        <v>151</v>
      </c>
      <c r="Y39" s="332">
        <v>115</v>
      </c>
      <c r="Z39" s="332">
        <v>77</v>
      </c>
      <c r="AA39" s="329">
        <v>0</v>
      </c>
      <c r="AB39" s="117">
        <f t="shared" si="7"/>
        <v>612</v>
      </c>
      <c r="AD39" s="7" t="str">
        <f t="shared" si="1"/>
        <v/>
      </c>
      <c r="AE39" s="7" t="str">
        <f t="shared" si="2"/>
        <v/>
      </c>
      <c r="AF39" s="7" t="str">
        <f t="shared" ref="AF39:AF55" si="26">IF(G39=N39,"","ｴﾗｰ")</f>
        <v/>
      </c>
    </row>
    <row r="40" spans="1:32" ht="18" customHeight="1" thickTop="1" thickBot="1" x14ac:dyDescent="0.25">
      <c r="A40" s="7"/>
      <c r="B40" s="635"/>
      <c r="C40" s="629" t="s">
        <v>7</v>
      </c>
      <c r="D40" s="630"/>
      <c r="E40" s="421">
        <f>SUM(E35:E39)</f>
        <v>1102</v>
      </c>
      <c r="F40" s="422">
        <f>SUM(F35:F39)</f>
        <v>2163</v>
      </c>
      <c r="G40" s="120">
        <f t="shared" ref="G40:AB40" si="27">SUM(G35:G39)</f>
        <v>3265</v>
      </c>
      <c r="H40" s="121">
        <f t="shared" si="27"/>
        <v>941</v>
      </c>
      <c r="I40" s="121">
        <f t="shared" si="27"/>
        <v>694</v>
      </c>
      <c r="J40" s="121">
        <f t="shared" si="27"/>
        <v>744</v>
      </c>
      <c r="K40" s="121">
        <f t="shared" si="27"/>
        <v>555</v>
      </c>
      <c r="L40" s="121">
        <f t="shared" si="27"/>
        <v>331</v>
      </c>
      <c r="M40" s="122">
        <f t="shared" si="27"/>
        <v>0</v>
      </c>
      <c r="N40" s="120">
        <f t="shared" si="27"/>
        <v>3265</v>
      </c>
      <c r="O40" s="121">
        <f t="shared" si="27"/>
        <v>468</v>
      </c>
      <c r="P40" s="121">
        <f t="shared" si="27"/>
        <v>237</v>
      </c>
      <c r="Q40" s="121">
        <f t="shared" si="27"/>
        <v>196</v>
      </c>
      <c r="R40" s="121">
        <f t="shared" si="27"/>
        <v>120</v>
      </c>
      <c r="S40" s="121">
        <f t="shared" si="27"/>
        <v>81</v>
      </c>
      <c r="T40" s="122">
        <f t="shared" si="27"/>
        <v>0</v>
      </c>
      <c r="U40" s="142">
        <f t="shared" si="27"/>
        <v>1102</v>
      </c>
      <c r="V40" s="143">
        <f t="shared" si="27"/>
        <v>473</v>
      </c>
      <c r="W40" s="143">
        <f t="shared" si="27"/>
        <v>457</v>
      </c>
      <c r="X40" s="143">
        <f t="shared" si="27"/>
        <v>548</v>
      </c>
      <c r="Y40" s="143">
        <f t="shared" si="27"/>
        <v>435</v>
      </c>
      <c r="Z40" s="143">
        <f t="shared" si="27"/>
        <v>250</v>
      </c>
      <c r="AA40" s="143">
        <f t="shared" si="27"/>
        <v>0</v>
      </c>
      <c r="AB40" s="142">
        <f t="shared" si="27"/>
        <v>2163</v>
      </c>
      <c r="AD40" s="7" t="str">
        <f t="shared" si="1"/>
        <v/>
      </c>
      <c r="AE40" s="7" t="str">
        <f t="shared" si="2"/>
        <v/>
      </c>
      <c r="AF40" s="7" t="str">
        <f t="shared" si="26"/>
        <v/>
      </c>
    </row>
    <row r="41" spans="1:32" ht="18" customHeight="1" thickBot="1" x14ac:dyDescent="0.25">
      <c r="A41" s="443"/>
      <c r="B41" s="618" t="s">
        <v>49</v>
      </c>
      <c r="C41" s="679" t="s">
        <v>31</v>
      </c>
      <c r="D41" s="680"/>
      <c r="E41" s="432">
        <f>U41</f>
        <v>2068</v>
      </c>
      <c r="F41" s="433">
        <f>AB41</f>
        <v>3871</v>
      </c>
      <c r="G41" s="124">
        <f>E41+F41</f>
        <v>5939</v>
      </c>
      <c r="H41" s="115">
        <f t="shared" ref="H41:M41" si="28">O41+V41</f>
        <v>1914</v>
      </c>
      <c r="I41" s="125">
        <f t="shared" si="28"/>
        <v>1561</v>
      </c>
      <c r="J41" s="115">
        <f t="shared" si="28"/>
        <v>1307</v>
      </c>
      <c r="K41" s="115">
        <f t="shared" si="28"/>
        <v>808</v>
      </c>
      <c r="L41" s="115">
        <f t="shared" si="28"/>
        <v>349</v>
      </c>
      <c r="M41" s="125">
        <f t="shared" si="28"/>
        <v>0</v>
      </c>
      <c r="N41" s="124">
        <f>SUM(H41:M41)</f>
        <v>5939</v>
      </c>
      <c r="O41" s="328">
        <v>900</v>
      </c>
      <c r="P41" s="326">
        <v>538</v>
      </c>
      <c r="Q41" s="326">
        <v>366</v>
      </c>
      <c r="R41" s="326">
        <v>182</v>
      </c>
      <c r="S41" s="326">
        <v>82</v>
      </c>
      <c r="T41" s="334">
        <v>0</v>
      </c>
      <c r="U41" s="146">
        <f t="shared" si="4"/>
        <v>2068</v>
      </c>
      <c r="V41" s="326">
        <v>1014</v>
      </c>
      <c r="W41" s="326">
        <v>1023</v>
      </c>
      <c r="X41" s="326">
        <v>941</v>
      </c>
      <c r="Y41" s="326">
        <v>626</v>
      </c>
      <c r="Z41" s="326">
        <v>267</v>
      </c>
      <c r="AA41" s="328">
        <v>0</v>
      </c>
      <c r="AB41" s="114">
        <f t="shared" si="7"/>
        <v>3871</v>
      </c>
      <c r="AD41" s="7" t="str">
        <f t="shared" si="1"/>
        <v/>
      </c>
      <c r="AE41" s="7" t="str">
        <f t="shared" si="2"/>
        <v/>
      </c>
      <c r="AF41" s="7" t="str">
        <f t="shared" si="26"/>
        <v/>
      </c>
    </row>
    <row r="42" spans="1:32" ht="18" customHeight="1" thickTop="1" thickBot="1" x14ac:dyDescent="0.25">
      <c r="A42" s="7"/>
      <c r="B42" s="620"/>
      <c r="C42" s="638" t="s">
        <v>7</v>
      </c>
      <c r="D42" s="639"/>
      <c r="E42" s="421">
        <f>E41</f>
        <v>2068</v>
      </c>
      <c r="F42" s="422">
        <f t="shared" ref="F42:AB42" si="29">SUM(F41:F41)</f>
        <v>3871</v>
      </c>
      <c r="G42" s="120">
        <f t="shared" si="29"/>
        <v>5939</v>
      </c>
      <c r="H42" s="121">
        <f t="shared" si="29"/>
        <v>1914</v>
      </c>
      <c r="I42" s="121">
        <f t="shared" si="29"/>
        <v>1561</v>
      </c>
      <c r="J42" s="121">
        <f t="shared" si="29"/>
        <v>1307</v>
      </c>
      <c r="K42" s="121">
        <f t="shared" si="29"/>
        <v>808</v>
      </c>
      <c r="L42" s="121">
        <f t="shared" si="29"/>
        <v>349</v>
      </c>
      <c r="M42" s="122">
        <f t="shared" si="29"/>
        <v>0</v>
      </c>
      <c r="N42" s="120">
        <f t="shared" si="29"/>
        <v>5939</v>
      </c>
      <c r="O42" s="121">
        <f t="shared" si="29"/>
        <v>900</v>
      </c>
      <c r="P42" s="121">
        <f t="shared" si="29"/>
        <v>538</v>
      </c>
      <c r="Q42" s="121">
        <f t="shared" si="29"/>
        <v>366</v>
      </c>
      <c r="R42" s="121">
        <f t="shared" si="29"/>
        <v>182</v>
      </c>
      <c r="S42" s="121">
        <f t="shared" si="29"/>
        <v>82</v>
      </c>
      <c r="T42" s="122">
        <f t="shared" si="29"/>
        <v>0</v>
      </c>
      <c r="U42" s="133">
        <f t="shared" si="29"/>
        <v>2068</v>
      </c>
      <c r="V42" s="121">
        <f t="shared" si="29"/>
        <v>1014</v>
      </c>
      <c r="W42" s="121">
        <f t="shared" si="29"/>
        <v>1023</v>
      </c>
      <c r="X42" s="121">
        <f t="shared" si="29"/>
        <v>941</v>
      </c>
      <c r="Y42" s="121">
        <f t="shared" si="29"/>
        <v>626</v>
      </c>
      <c r="Z42" s="119">
        <f t="shared" si="29"/>
        <v>267</v>
      </c>
      <c r="AA42" s="122">
        <f t="shared" si="29"/>
        <v>0</v>
      </c>
      <c r="AB42" s="120">
        <f t="shared" si="29"/>
        <v>3871</v>
      </c>
      <c r="AD42" s="7" t="str">
        <f t="shared" si="1"/>
        <v/>
      </c>
      <c r="AE42" s="7" t="str">
        <f t="shared" si="2"/>
        <v/>
      </c>
      <c r="AF42" s="7" t="str">
        <f t="shared" si="26"/>
        <v/>
      </c>
    </row>
    <row r="43" spans="1:32" ht="18" customHeight="1" thickBot="1" x14ac:dyDescent="0.25">
      <c r="A43" s="443"/>
      <c r="B43" s="618" t="s">
        <v>48</v>
      </c>
      <c r="C43" s="621" t="s">
        <v>30</v>
      </c>
      <c r="D43" s="622"/>
      <c r="E43" s="432">
        <f>U43</f>
        <v>1419</v>
      </c>
      <c r="F43" s="433">
        <f>AB43</f>
        <v>3644</v>
      </c>
      <c r="G43" s="124">
        <f>E43+F43</f>
        <v>5063</v>
      </c>
      <c r="H43" s="115">
        <f t="shared" ref="H43:M44" si="30">O43+V43</f>
        <v>1303</v>
      </c>
      <c r="I43" s="125">
        <f t="shared" si="30"/>
        <v>1265</v>
      </c>
      <c r="J43" s="115">
        <f t="shared" si="30"/>
        <v>1190</v>
      </c>
      <c r="K43" s="125">
        <f t="shared" si="30"/>
        <v>858</v>
      </c>
      <c r="L43" s="115">
        <f t="shared" si="30"/>
        <v>447</v>
      </c>
      <c r="M43" s="125">
        <f t="shared" si="30"/>
        <v>0</v>
      </c>
      <c r="N43" s="124">
        <f>SUM(H43:M43)</f>
        <v>5063</v>
      </c>
      <c r="O43" s="325">
        <v>512</v>
      </c>
      <c r="P43" s="324">
        <v>382</v>
      </c>
      <c r="Q43" s="324">
        <v>242</v>
      </c>
      <c r="R43" s="324">
        <v>184</v>
      </c>
      <c r="S43" s="324">
        <v>99</v>
      </c>
      <c r="T43" s="325">
        <v>0</v>
      </c>
      <c r="U43" s="117">
        <f t="shared" si="4"/>
        <v>1419</v>
      </c>
      <c r="V43" s="324">
        <v>791</v>
      </c>
      <c r="W43" s="324">
        <v>883</v>
      </c>
      <c r="X43" s="324">
        <v>948</v>
      </c>
      <c r="Y43" s="324">
        <v>674</v>
      </c>
      <c r="Z43" s="324">
        <v>348</v>
      </c>
      <c r="AA43" s="325">
        <v>0</v>
      </c>
      <c r="AB43" s="117">
        <f t="shared" si="7"/>
        <v>3644</v>
      </c>
      <c r="AD43" s="7" t="str">
        <f t="shared" si="1"/>
        <v/>
      </c>
      <c r="AE43" s="7" t="str">
        <f t="shared" si="2"/>
        <v/>
      </c>
      <c r="AF43" s="7" t="str">
        <f t="shared" si="26"/>
        <v/>
      </c>
    </row>
    <row r="44" spans="1:32" ht="18" customHeight="1" thickBot="1" x14ac:dyDescent="0.25">
      <c r="A44" s="443"/>
      <c r="B44" s="619"/>
      <c r="C44" s="631" t="s">
        <v>67</v>
      </c>
      <c r="D44" s="632"/>
      <c r="E44" s="432">
        <f>U44</f>
        <v>564</v>
      </c>
      <c r="F44" s="433">
        <f>AB44</f>
        <v>1108</v>
      </c>
      <c r="G44" s="124">
        <f>E44+F44</f>
        <v>1672</v>
      </c>
      <c r="H44" s="115">
        <f t="shared" si="30"/>
        <v>541</v>
      </c>
      <c r="I44" s="131">
        <f t="shared" si="30"/>
        <v>395</v>
      </c>
      <c r="J44" s="130">
        <f t="shared" si="30"/>
        <v>343</v>
      </c>
      <c r="K44" s="131">
        <f t="shared" si="30"/>
        <v>267</v>
      </c>
      <c r="L44" s="130">
        <f t="shared" si="30"/>
        <v>126</v>
      </c>
      <c r="M44" s="131">
        <f t="shared" si="30"/>
        <v>0</v>
      </c>
      <c r="N44" s="129">
        <f>SUM(H44:M44)</f>
        <v>1672</v>
      </c>
      <c r="O44" s="330">
        <v>259</v>
      </c>
      <c r="P44" s="338">
        <v>121</v>
      </c>
      <c r="Q44" s="338">
        <v>82</v>
      </c>
      <c r="R44" s="338">
        <v>77</v>
      </c>
      <c r="S44" s="338">
        <v>25</v>
      </c>
      <c r="T44" s="330">
        <v>0</v>
      </c>
      <c r="U44" s="117">
        <f t="shared" si="4"/>
        <v>564</v>
      </c>
      <c r="V44" s="338">
        <v>282</v>
      </c>
      <c r="W44" s="338">
        <v>274</v>
      </c>
      <c r="X44" s="338">
        <v>261</v>
      </c>
      <c r="Y44" s="338">
        <v>190</v>
      </c>
      <c r="Z44" s="338">
        <v>101</v>
      </c>
      <c r="AA44" s="330">
        <v>0</v>
      </c>
      <c r="AB44" s="117">
        <f t="shared" si="7"/>
        <v>1108</v>
      </c>
      <c r="AD44" s="7" t="str">
        <f t="shared" si="1"/>
        <v/>
      </c>
      <c r="AE44" s="7" t="str">
        <f t="shared" si="2"/>
        <v/>
      </c>
      <c r="AF44" s="7" t="str">
        <f t="shared" si="26"/>
        <v/>
      </c>
    </row>
    <row r="45" spans="1:32" s="7" customFormat="1" ht="18" customHeight="1" thickTop="1" thickBot="1" x14ac:dyDescent="0.25">
      <c r="B45" s="620"/>
      <c r="C45" s="638" t="s">
        <v>7</v>
      </c>
      <c r="D45" s="639"/>
      <c r="E45" s="421">
        <f t="shared" ref="E45:AB45" si="31">SUM(E43:E44)</f>
        <v>1983</v>
      </c>
      <c r="F45" s="422">
        <f t="shared" si="31"/>
        <v>4752</v>
      </c>
      <c r="G45" s="120">
        <f t="shared" si="31"/>
        <v>6735</v>
      </c>
      <c r="H45" s="121">
        <f t="shared" si="31"/>
        <v>1844</v>
      </c>
      <c r="I45" s="121">
        <f t="shared" si="31"/>
        <v>1660</v>
      </c>
      <c r="J45" s="121">
        <f t="shared" si="31"/>
        <v>1533</v>
      </c>
      <c r="K45" s="121">
        <f t="shared" si="31"/>
        <v>1125</v>
      </c>
      <c r="L45" s="121">
        <f t="shared" si="31"/>
        <v>573</v>
      </c>
      <c r="M45" s="122">
        <f t="shared" si="31"/>
        <v>0</v>
      </c>
      <c r="N45" s="120">
        <f t="shared" si="31"/>
        <v>6735</v>
      </c>
      <c r="O45" s="121">
        <f t="shared" si="31"/>
        <v>771</v>
      </c>
      <c r="P45" s="121">
        <f t="shared" si="31"/>
        <v>503</v>
      </c>
      <c r="Q45" s="121">
        <f t="shared" si="31"/>
        <v>324</v>
      </c>
      <c r="R45" s="121">
        <f t="shared" si="31"/>
        <v>261</v>
      </c>
      <c r="S45" s="121">
        <f t="shared" si="31"/>
        <v>124</v>
      </c>
      <c r="T45" s="122">
        <f t="shared" si="31"/>
        <v>0</v>
      </c>
      <c r="U45" s="120">
        <f t="shared" si="31"/>
        <v>1983</v>
      </c>
      <c r="V45" s="123">
        <f t="shared" si="31"/>
        <v>1073</v>
      </c>
      <c r="W45" s="123">
        <f t="shared" si="31"/>
        <v>1157</v>
      </c>
      <c r="X45" s="123">
        <f t="shared" si="31"/>
        <v>1209</v>
      </c>
      <c r="Y45" s="123">
        <f t="shared" si="31"/>
        <v>864</v>
      </c>
      <c r="Z45" s="123">
        <f t="shared" si="31"/>
        <v>449</v>
      </c>
      <c r="AA45" s="147">
        <f t="shared" si="31"/>
        <v>0</v>
      </c>
      <c r="AB45" s="120">
        <f t="shared" si="31"/>
        <v>4752</v>
      </c>
      <c r="AD45" s="7" t="str">
        <f t="shared" si="1"/>
        <v/>
      </c>
      <c r="AE45" s="7" t="str">
        <f t="shared" si="2"/>
        <v/>
      </c>
      <c r="AF45" s="7" t="str">
        <f t="shared" si="26"/>
        <v/>
      </c>
    </row>
    <row r="46" spans="1:32" ht="18" customHeight="1" x14ac:dyDescent="0.2">
      <c r="A46" s="443"/>
      <c r="B46" s="653" t="s">
        <v>50</v>
      </c>
      <c r="C46" s="621" t="s">
        <v>32</v>
      </c>
      <c r="D46" s="622"/>
      <c r="E46" s="432">
        <f t="shared" ref="E46:E51" si="32">U46</f>
        <v>777</v>
      </c>
      <c r="F46" s="433">
        <f t="shared" ref="F46:F51" si="33">AB46</f>
        <v>1635</v>
      </c>
      <c r="G46" s="124">
        <f t="shared" ref="G46:G51" si="34">E46+F46</f>
        <v>2412</v>
      </c>
      <c r="H46" s="115">
        <f t="shared" ref="H46:M51" si="35">O46+V46</f>
        <v>712</v>
      </c>
      <c r="I46" s="125">
        <f t="shared" si="35"/>
        <v>631</v>
      </c>
      <c r="J46" s="115">
        <f t="shared" si="35"/>
        <v>534</v>
      </c>
      <c r="K46" s="125">
        <f t="shared" si="35"/>
        <v>363</v>
      </c>
      <c r="L46" s="115">
        <f t="shared" si="35"/>
        <v>172</v>
      </c>
      <c r="M46" s="125">
        <f t="shared" si="35"/>
        <v>0</v>
      </c>
      <c r="N46" s="124">
        <f t="shared" ref="N46:N51" si="36">SUM(H46:M46)</f>
        <v>2412</v>
      </c>
      <c r="O46" s="328">
        <v>342</v>
      </c>
      <c r="P46" s="326">
        <v>194</v>
      </c>
      <c r="Q46" s="326">
        <v>121</v>
      </c>
      <c r="R46" s="326">
        <v>80</v>
      </c>
      <c r="S46" s="326">
        <v>40</v>
      </c>
      <c r="T46" s="334">
        <v>0</v>
      </c>
      <c r="U46" s="117">
        <f t="shared" si="4"/>
        <v>777</v>
      </c>
      <c r="V46" s="324">
        <v>370</v>
      </c>
      <c r="W46" s="324">
        <v>437</v>
      </c>
      <c r="X46" s="324">
        <v>413</v>
      </c>
      <c r="Y46" s="324">
        <v>283</v>
      </c>
      <c r="Z46" s="324">
        <v>132</v>
      </c>
      <c r="AA46" s="325">
        <v>0</v>
      </c>
      <c r="AB46" s="117">
        <f t="shared" si="7"/>
        <v>1635</v>
      </c>
      <c r="AD46" s="7" t="str">
        <f t="shared" si="1"/>
        <v/>
      </c>
      <c r="AE46" s="7" t="str">
        <f t="shared" si="2"/>
        <v/>
      </c>
      <c r="AF46" s="7" t="str">
        <f t="shared" si="26"/>
        <v/>
      </c>
    </row>
    <row r="47" spans="1:32" ht="18" customHeight="1" x14ac:dyDescent="0.2">
      <c r="A47" s="443"/>
      <c r="B47" s="634"/>
      <c r="C47" s="636" t="s">
        <v>33</v>
      </c>
      <c r="D47" s="637"/>
      <c r="E47" s="428">
        <f t="shared" si="32"/>
        <v>175</v>
      </c>
      <c r="F47" s="434">
        <f t="shared" si="33"/>
        <v>256</v>
      </c>
      <c r="G47" s="126">
        <f t="shared" si="34"/>
        <v>431</v>
      </c>
      <c r="H47" s="127">
        <f t="shared" si="35"/>
        <v>176</v>
      </c>
      <c r="I47" s="128">
        <f t="shared" si="35"/>
        <v>108</v>
      </c>
      <c r="J47" s="127">
        <f t="shared" si="35"/>
        <v>86</v>
      </c>
      <c r="K47" s="128">
        <f t="shared" si="35"/>
        <v>41</v>
      </c>
      <c r="L47" s="127">
        <f t="shared" si="35"/>
        <v>20</v>
      </c>
      <c r="M47" s="128">
        <f t="shared" si="35"/>
        <v>0</v>
      </c>
      <c r="N47" s="126">
        <f t="shared" si="36"/>
        <v>431</v>
      </c>
      <c r="O47" s="329">
        <v>99</v>
      </c>
      <c r="P47" s="332">
        <v>32</v>
      </c>
      <c r="Q47" s="332">
        <v>28</v>
      </c>
      <c r="R47" s="332">
        <v>11</v>
      </c>
      <c r="S47" s="332">
        <v>5</v>
      </c>
      <c r="T47" s="337">
        <v>0</v>
      </c>
      <c r="U47" s="117">
        <f t="shared" si="4"/>
        <v>175</v>
      </c>
      <c r="V47" s="329">
        <v>77</v>
      </c>
      <c r="W47" s="332">
        <v>76</v>
      </c>
      <c r="X47" s="332">
        <v>58</v>
      </c>
      <c r="Y47" s="332">
        <v>30</v>
      </c>
      <c r="Z47" s="332">
        <v>15</v>
      </c>
      <c r="AA47" s="337">
        <v>0</v>
      </c>
      <c r="AB47" s="117">
        <f t="shared" si="7"/>
        <v>256</v>
      </c>
      <c r="AD47" s="7" t="str">
        <f t="shared" si="1"/>
        <v/>
      </c>
      <c r="AE47" s="7" t="str">
        <f t="shared" si="2"/>
        <v/>
      </c>
      <c r="AF47" s="7" t="str">
        <f t="shared" si="26"/>
        <v/>
      </c>
    </row>
    <row r="48" spans="1:32" s="7" customFormat="1" ht="18" customHeight="1" x14ac:dyDescent="0.2">
      <c r="A48" s="443"/>
      <c r="B48" s="634"/>
      <c r="C48" s="636" t="s">
        <v>34</v>
      </c>
      <c r="D48" s="637"/>
      <c r="E48" s="428">
        <f t="shared" si="32"/>
        <v>124</v>
      </c>
      <c r="F48" s="434">
        <f t="shared" si="33"/>
        <v>197</v>
      </c>
      <c r="G48" s="126">
        <f t="shared" si="34"/>
        <v>321</v>
      </c>
      <c r="H48" s="127">
        <f t="shared" si="35"/>
        <v>105</v>
      </c>
      <c r="I48" s="128">
        <f t="shared" si="35"/>
        <v>90</v>
      </c>
      <c r="J48" s="127">
        <f t="shared" si="35"/>
        <v>55</v>
      </c>
      <c r="K48" s="128">
        <f t="shared" si="35"/>
        <v>47</v>
      </c>
      <c r="L48" s="127">
        <f t="shared" si="35"/>
        <v>22</v>
      </c>
      <c r="M48" s="128">
        <f t="shared" si="35"/>
        <v>2</v>
      </c>
      <c r="N48" s="126">
        <f t="shared" si="36"/>
        <v>321</v>
      </c>
      <c r="O48" s="329">
        <v>57</v>
      </c>
      <c r="P48" s="332">
        <v>31</v>
      </c>
      <c r="Q48" s="332">
        <v>16</v>
      </c>
      <c r="R48" s="332">
        <v>13</v>
      </c>
      <c r="S48" s="332">
        <v>6</v>
      </c>
      <c r="T48" s="337">
        <v>1</v>
      </c>
      <c r="U48" s="117">
        <f t="shared" si="4"/>
        <v>124</v>
      </c>
      <c r="V48" s="329">
        <v>48</v>
      </c>
      <c r="W48" s="332">
        <v>59</v>
      </c>
      <c r="X48" s="332">
        <v>39</v>
      </c>
      <c r="Y48" s="332">
        <v>34</v>
      </c>
      <c r="Z48" s="332">
        <v>16</v>
      </c>
      <c r="AA48" s="337">
        <v>1</v>
      </c>
      <c r="AB48" s="117">
        <f t="shared" si="7"/>
        <v>197</v>
      </c>
      <c r="AD48" s="7" t="str">
        <f t="shared" si="1"/>
        <v/>
      </c>
      <c r="AE48" s="7" t="str">
        <f t="shared" si="2"/>
        <v/>
      </c>
      <c r="AF48" s="7" t="str">
        <f t="shared" si="26"/>
        <v/>
      </c>
    </row>
    <row r="49" spans="1:32" ht="18" customHeight="1" x14ac:dyDescent="0.2">
      <c r="A49" s="443"/>
      <c r="B49" s="634"/>
      <c r="C49" s="636" t="s">
        <v>35</v>
      </c>
      <c r="D49" s="637"/>
      <c r="E49" s="428">
        <f t="shared" si="32"/>
        <v>97</v>
      </c>
      <c r="F49" s="434">
        <f t="shared" si="33"/>
        <v>176</v>
      </c>
      <c r="G49" s="126">
        <f t="shared" si="34"/>
        <v>273</v>
      </c>
      <c r="H49" s="127">
        <f t="shared" si="35"/>
        <v>74</v>
      </c>
      <c r="I49" s="128">
        <f t="shared" si="35"/>
        <v>65</v>
      </c>
      <c r="J49" s="127">
        <f t="shared" si="35"/>
        <v>57</v>
      </c>
      <c r="K49" s="128">
        <f t="shared" si="35"/>
        <v>53</v>
      </c>
      <c r="L49" s="127">
        <f t="shared" si="35"/>
        <v>24</v>
      </c>
      <c r="M49" s="128">
        <f t="shared" si="35"/>
        <v>0</v>
      </c>
      <c r="N49" s="126">
        <f t="shared" si="36"/>
        <v>273</v>
      </c>
      <c r="O49" s="329">
        <v>37</v>
      </c>
      <c r="P49" s="332">
        <v>23</v>
      </c>
      <c r="Q49" s="332">
        <v>20</v>
      </c>
      <c r="R49" s="332">
        <v>11</v>
      </c>
      <c r="S49" s="332">
        <v>6</v>
      </c>
      <c r="T49" s="337">
        <v>0</v>
      </c>
      <c r="U49" s="117">
        <f t="shared" si="4"/>
        <v>97</v>
      </c>
      <c r="V49" s="332">
        <v>37</v>
      </c>
      <c r="W49" s="332">
        <v>42</v>
      </c>
      <c r="X49" s="332">
        <v>37</v>
      </c>
      <c r="Y49" s="332">
        <v>42</v>
      </c>
      <c r="Z49" s="332">
        <v>18</v>
      </c>
      <c r="AA49" s="329">
        <v>0</v>
      </c>
      <c r="AB49" s="117">
        <f t="shared" si="7"/>
        <v>176</v>
      </c>
      <c r="AD49" s="7" t="str">
        <f t="shared" si="1"/>
        <v/>
      </c>
      <c r="AE49" s="7" t="str">
        <f t="shared" si="2"/>
        <v/>
      </c>
      <c r="AF49" s="7" t="str">
        <f t="shared" si="26"/>
        <v/>
      </c>
    </row>
    <row r="50" spans="1:32" ht="18" customHeight="1" x14ac:dyDescent="0.2">
      <c r="A50" s="443"/>
      <c r="B50" s="634"/>
      <c r="C50" s="636" t="s">
        <v>36</v>
      </c>
      <c r="D50" s="637"/>
      <c r="E50" s="428">
        <f t="shared" si="32"/>
        <v>364</v>
      </c>
      <c r="F50" s="434">
        <f t="shared" si="33"/>
        <v>637</v>
      </c>
      <c r="G50" s="126">
        <f t="shared" si="34"/>
        <v>1001</v>
      </c>
      <c r="H50" s="127">
        <f t="shared" si="35"/>
        <v>332</v>
      </c>
      <c r="I50" s="128">
        <f t="shared" si="35"/>
        <v>279</v>
      </c>
      <c r="J50" s="127">
        <f t="shared" si="35"/>
        <v>235</v>
      </c>
      <c r="K50" s="128">
        <f t="shared" si="35"/>
        <v>113</v>
      </c>
      <c r="L50" s="127">
        <f t="shared" si="35"/>
        <v>42</v>
      </c>
      <c r="M50" s="128">
        <f t="shared" si="35"/>
        <v>0</v>
      </c>
      <c r="N50" s="126">
        <f t="shared" si="36"/>
        <v>1001</v>
      </c>
      <c r="O50" s="329">
        <v>154</v>
      </c>
      <c r="P50" s="332">
        <v>106</v>
      </c>
      <c r="Q50" s="332">
        <v>71</v>
      </c>
      <c r="R50" s="332">
        <v>26</v>
      </c>
      <c r="S50" s="332">
        <v>7</v>
      </c>
      <c r="T50" s="337">
        <v>0</v>
      </c>
      <c r="U50" s="117">
        <f t="shared" si="4"/>
        <v>364</v>
      </c>
      <c r="V50" s="332">
        <v>178</v>
      </c>
      <c r="W50" s="332">
        <v>173</v>
      </c>
      <c r="X50" s="332">
        <v>164</v>
      </c>
      <c r="Y50" s="332">
        <v>87</v>
      </c>
      <c r="Z50" s="332">
        <v>35</v>
      </c>
      <c r="AA50" s="329">
        <v>0</v>
      </c>
      <c r="AB50" s="117">
        <f t="shared" si="7"/>
        <v>637</v>
      </c>
      <c r="AD50" s="7" t="str">
        <f t="shared" si="1"/>
        <v/>
      </c>
      <c r="AE50" s="7" t="str">
        <f t="shared" si="2"/>
        <v/>
      </c>
      <c r="AF50" s="7" t="str">
        <f t="shared" si="26"/>
        <v/>
      </c>
    </row>
    <row r="51" spans="1:32" ht="18" customHeight="1" thickBot="1" x14ac:dyDescent="0.25">
      <c r="A51" s="443"/>
      <c r="B51" s="634"/>
      <c r="C51" s="631" t="s">
        <v>37</v>
      </c>
      <c r="D51" s="632"/>
      <c r="E51" s="437">
        <f t="shared" si="32"/>
        <v>249</v>
      </c>
      <c r="F51" s="438">
        <f t="shared" si="33"/>
        <v>496</v>
      </c>
      <c r="G51" s="126">
        <f t="shared" si="34"/>
        <v>745</v>
      </c>
      <c r="H51" s="568">
        <f t="shared" si="35"/>
        <v>262</v>
      </c>
      <c r="I51" s="131">
        <f t="shared" si="35"/>
        <v>190</v>
      </c>
      <c r="J51" s="130">
        <f t="shared" si="35"/>
        <v>151</v>
      </c>
      <c r="K51" s="131">
        <f t="shared" si="35"/>
        <v>94</v>
      </c>
      <c r="L51" s="130">
        <f t="shared" si="35"/>
        <v>48</v>
      </c>
      <c r="M51" s="131">
        <f t="shared" si="35"/>
        <v>0</v>
      </c>
      <c r="N51" s="129">
        <f t="shared" si="36"/>
        <v>745</v>
      </c>
      <c r="O51" s="330">
        <v>107</v>
      </c>
      <c r="P51" s="333">
        <v>60</v>
      </c>
      <c r="Q51" s="333">
        <v>48</v>
      </c>
      <c r="R51" s="333">
        <v>25</v>
      </c>
      <c r="S51" s="333">
        <v>9</v>
      </c>
      <c r="T51" s="335">
        <v>0</v>
      </c>
      <c r="U51" s="129">
        <f t="shared" si="4"/>
        <v>249</v>
      </c>
      <c r="V51" s="333">
        <v>155</v>
      </c>
      <c r="W51" s="333">
        <v>130</v>
      </c>
      <c r="X51" s="333">
        <v>103</v>
      </c>
      <c r="Y51" s="333">
        <v>69</v>
      </c>
      <c r="Z51" s="333">
        <v>39</v>
      </c>
      <c r="AA51" s="331">
        <v>0</v>
      </c>
      <c r="AB51" s="129">
        <f t="shared" si="7"/>
        <v>496</v>
      </c>
      <c r="AD51" s="7" t="str">
        <f t="shared" si="1"/>
        <v/>
      </c>
      <c r="AE51" s="7" t="str">
        <f t="shared" si="2"/>
        <v/>
      </c>
      <c r="AF51" s="7" t="str">
        <f t="shared" si="26"/>
        <v/>
      </c>
    </row>
    <row r="52" spans="1:32" ht="18" customHeight="1" thickTop="1" thickBot="1" x14ac:dyDescent="0.25">
      <c r="A52" s="7"/>
      <c r="B52" s="635"/>
      <c r="C52" s="638" t="s">
        <v>7</v>
      </c>
      <c r="D52" s="639"/>
      <c r="E52" s="421">
        <f>SUM(E46:E51)</f>
        <v>1786</v>
      </c>
      <c r="F52" s="422">
        <f>SUM(F46:F51)</f>
        <v>3397</v>
      </c>
      <c r="G52" s="120">
        <f>SUM(G46:G51)</f>
        <v>5183</v>
      </c>
      <c r="H52" s="123">
        <f t="shared" ref="H52:M52" si="37">SUM(H46:H51)</f>
        <v>1661</v>
      </c>
      <c r="I52" s="121">
        <f t="shared" si="37"/>
        <v>1363</v>
      </c>
      <c r="J52" s="121">
        <f t="shared" si="37"/>
        <v>1118</v>
      </c>
      <c r="K52" s="121">
        <f t="shared" si="37"/>
        <v>711</v>
      </c>
      <c r="L52" s="121">
        <f t="shared" si="37"/>
        <v>328</v>
      </c>
      <c r="M52" s="122">
        <f t="shared" si="37"/>
        <v>2</v>
      </c>
      <c r="N52" s="120">
        <f>SUM(N46:N51)</f>
        <v>5183</v>
      </c>
      <c r="O52" s="121">
        <f t="shared" ref="O52:T52" si="38">SUM(O46:O51)</f>
        <v>796</v>
      </c>
      <c r="P52" s="121">
        <f t="shared" si="38"/>
        <v>446</v>
      </c>
      <c r="Q52" s="121">
        <f t="shared" si="38"/>
        <v>304</v>
      </c>
      <c r="R52" s="121">
        <f t="shared" si="38"/>
        <v>166</v>
      </c>
      <c r="S52" s="121">
        <f t="shared" si="38"/>
        <v>73</v>
      </c>
      <c r="T52" s="122">
        <f t="shared" si="38"/>
        <v>1</v>
      </c>
      <c r="U52" s="120">
        <f>SUM(U46:U51)</f>
        <v>1786</v>
      </c>
      <c r="V52" s="123">
        <f t="shared" ref="V52:AA52" si="39">SUM(V46:V51)</f>
        <v>865</v>
      </c>
      <c r="W52" s="123">
        <f t="shared" si="39"/>
        <v>917</v>
      </c>
      <c r="X52" s="123">
        <f t="shared" si="39"/>
        <v>814</v>
      </c>
      <c r="Y52" s="123">
        <f t="shared" si="39"/>
        <v>545</v>
      </c>
      <c r="Z52" s="123">
        <f t="shared" si="39"/>
        <v>255</v>
      </c>
      <c r="AA52" s="123">
        <f t="shared" si="39"/>
        <v>1</v>
      </c>
      <c r="AB52" s="120">
        <f>SUM(AB46:AB51)</f>
        <v>3397</v>
      </c>
      <c r="AD52" s="7" t="str">
        <f t="shared" si="1"/>
        <v/>
      </c>
      <c r="AE52" s="7" t="str">
        <f t="shared" si="2"/>
        <v/>
      </c>
      <c r="AF52" s="7" t="str">
        <f t="shared" si="26"/>
        <v/>
      </c>
    </row>
    <row r="53" spans="1:32" ht="18" customHeight="1" x14ac:dyDescent="0.2">
      <c r="A53" s="7"/>
      <c r="B53" s="450" t="s">
        <v>38</v>
      </c>
      <c r="C53" s="467"/>
      <c r="D53" s="468"/>
      <c r="E53" s="426">
        <f t="shared" ref="E53:AB53" si="40">SUM(E12,E8,E13,E16,E17,E19,E23,E35,E41,E43,E44,E46)</f>
        <v>18066</v>
      </c>
      <c r="F53" s="427">
        <f t="shared" si="40"/>
        <v>38850</v>
      </c>
      <c r="G53" s="117">
        <f t="shared" si="40"/>
        <v>56916</v>
      </c>
      <c r="H53" s="148">
        <f t="shared" si="40"/>
        <v>16140</v>
      </c>
      <c r="I53" s="115">
        <f t="shared" si="40"/>
        <v>14013</v>
      </c>
      <c r="J53" s="115">
        <f t="shared" si="40"/>
        <v>12688</v>
      </c>
      <c r="K53" s="115">
        <f t="shared" si="40"/>
        <v>9297</v>
      </c>
      <c r="L53" s="115">
        <f t="shared" si="40"/>
        <v>4778</v>
      </c>
      <c r="M53" s="145">
        <f t="shared" si="40"/>
        <v>0</v>
      </c>
      <c r="N53" s="124">
        <f t="shared" si="40"/>
        <v>56916</v>
      </c>
      <c r="O53" s="115">
        <f t="shared" si="40"/>
        <v>7219</v>
      </c>
      <c r="P53" s="115">
        <f t="shared" si="40"/>
        <v>4613</v>
      </c>
      <c r="Q53" s="115">
        <f t="shared" si="40"/>
        <v>3104</v>
      </c>
      <c r="R53" s="115">
        <f t="shared" si="40"/>
        <v>2008</v>
      </c>
      <c r="S53" s="115">
        <f t="shared" si="40"/>
        <v>1122</v>
      </c>
      <c r="T53" s="145">
        <f t="shared" si="40"/>
        <v>0</v>
      </c>
      <c r="U53" s="124">
        <f t="shared" si="40"/>
        <v>18066</v>
      </c>
      <c r="V53" s="148">
        <f t="shared" si="40"/>
        <v>8921</v>
      </c>
      <c r="W53" s="115">
        <f t="shared" si="40"/>
        <v>9400</v>
      </c>
      <c r="X53" s="115">
        <f t="shared" si="40"/>
        <v>9584</v>
      </c>
      <c r="Y53" s="115">
        <f t="shared" si="40"/>
        <v>7289</v>
      </c>
      <c r="Z53" s="115">
        <f t="shared" si="40"/>
        <v>3656</v>
      </c>
      <c r="AA53" s="145">
        <f t="shared" si="40"/>
        <v>0</v>
      </c>
      <c r="AB53" s="117">
        <f t="shared" si="40"/>
        <v>38850</v>
      </c>
      <c r="AD53" s="7" t="str">
        <f t="shared" si="1"/>
        <v/>
      </c>
      <c r="AE53" s="7" t="str">
        <f t="shared" si="2"/>
        <v/>
      </c>
      <c r="AF53" s="7" t="str">
        <f t="shared" si="26"/>
        <v/>
      </c>
    </row>
    <row r="54" spans="1:32" ht="18" customHeight="1" x14ac:dyDescent="0.2">
      <c r="A54" s="7"/>
      <c r="B54" s="444" t="s">
        <v>39</v>
      </c>
      <c r="C54" s="445"/>
      <c r="D54" s="446"/>
      <c r="E54" s="428">
        <f t="shared" ref="E54:AB54" si="41">E9+E10+E14+E20+E21+E24+E25+E26+E28+E29+E30+E31+E32+E33+E36+E37+E38+E39+E47+E48+E49+E50+E51</f>
        <v>3451</v>
      </c>
      <c r="F54" s="429">
        <f t="shared" si="41"/>
        <v>6194</v>
      </c>
      <c r="G54" s="126">
        <f t="shared" si="41"/>
        <v>9645</v>
      </c>
      <c r="H54" s="569">
        <f t="shared" si="41"/>
        <v>2923</v>
      </c>
      <c r="I54" s="127">
        <f t="shared" si="41"/>
        <v>2215</v>
      </c>
      <c r="J54" s="127">
        <f t="shared" si="41"/>
        <v>2104</v>
      </c>
      <c r="K54" s="127">
        <f t="shared" si="41"/>
        <v>1559</v>
      </c>
      <c r="L54" s="127">
        <f t="shared" si="41"/>
        <v>842</v>
      </c>
      <c r="M54" s="139">
        <f t="shared" si="41"/>
        <v>2</v>
      </c>
      <c r="N54" s="126">
        <f t="shared" si="41"/>
        <v>9645</v>
      </c>
      <c r="O54" s="127">
        <f t="shared" si="41"/>
        <v>1430</v>
      </c>
      <c r="P54" s="127">
        <f t="shared" si="41"/>
        <v>806</v>
      </c>
      <c r="Q54" s="127">
        <f t="shared" si="41"/>
        <v>588</v>
      </c>
      <c r="R54" s="127">
        <f t="shared" si="41"/>
        <v>406</v>
      </c>
      <c r="S54" s="127">
        <f t="shared" si="41"/>
        <v>220</v>
      </c>
      <c r="T54" s="128">
        <f t="shared" si="41"/>
        <v>1</v>
      </c>
      <c r="U54" s="126">
        <f t="shared" si="41"/>
        <v>3451</v>
      </c>
      <c r="V54" s="128">
        <f t="shared" si="41"/>
        <v>1493</v>
      </c>
      <c r="W54" s="127">
        <f t="shared" si="41"/>
        <v>1409</v>
      </c>
      <c r="X54" s="127">
        <f t="shared" si="41"/>
        <v>1516</v>
      </c>
      <c r="Y54" s="127">
        <f t="shared" si="41"/>
        <v>1153</v>
      </c>
      <c r="Z54" s="127">
        <f t="shared" si="41"/>
        <v>622</v>
      </c>
      <c r="AA54" s="128">
        <f t="shared" si="41"/>
        <v>1</v>
      </c>
      <c r="AB54" s="126">
        <f t="shared" si="41"/>
        <v>6194</v>
      </c>
      <c r="AD54" s="7" t="str">
        <f t="shared" si="1"/>
        <v/>
      </c>
      <c r="AE54" s="7" t="str">
        <f t="shared" si="2"/>
        <v/>
      </c>
      <c r="AF54" s="7" t="str">
        <f t="shared" si="26"/>
        <v/>
      </c>
    </row>
    <row r="55" spans="1:32" ht="18" customHeight="1" thickBot="1" x14ac:dyDescent="0.25">
      <c r="A55" s="7"/>
      <c r="B55" s="447" t="s">
        <v>40</v>
      </c>
      <c r="C55" s="448"/>
      <c r="D55" s="449"/>
      <c r="E55" s="430">
        <f>SUM(E11,E15,E18,E22,E27,E34,E40,E42,E45,E52)</f>
        <v>21517</v>
      </c>
      <c r="F55" s="431">
        <f t="shared" ref="F55:AB55" si="42">SUM(F11,F15,F18,F22,F27,F34,F40,F42,F45,F52)</f>
        <v>45044</v>
      </c>
      <c r="G55" s="151">
        <f t="shared" si="42"/>
        <v>66561</v>
      </c>
      <c r="H55" s="152">
        <f t="shared" si="42"/>
        <v>19063</v>
      </c>
      <c r="I55" s="149">
        <f t="shared" si="42"/>
        <v>16228</v>
      </c>
      <c r="J55" s="149">
        <f t="shared" si="42"/>
        <v>14792</v>
      </c>
      <c r="K55" s="149">
        <f t="shared" si="42"/>
        <v>10856</v>
      </c>
      <c r="L55" s="149">
        <f t="shared" si="42"/>
        <v>5620</v>
      </c>
      <c r="M55" s="150">
        <f t="shared" si="42"/>
        <v>2</v>
      </c>
      <c r="N55" s="151">
        <f t="shared" si="42"/>
        <v>66561</v>
      </c>
      <c r="O55" s="149">
        <f t="shared" si="42"/>
        <v>8649</v>
      </c>
      <c r="P55" s="149">
        <f t="shared" si="42"/>
        <v>5419</v>
      </c>
      <c r="Q55" s="149">
        <f t="shared" si="42"/>
        <v>3692</v>
      </c>
      <c r="R55" s="149">
        <f t="shared" si="42"/>
        <v>2414</v>
      </c>
      <c r="S55" s="149">
        <f t="shared" si="42"/>
        <v>1342</v>
      </c>
      <c r="T55" s="150">
        <f t="shared" si="42"/>
        <v>1</v>
      </c>
      <c r="U55" s="151">
        <f t="shared" si="42"/>
        <v>21517</v>
      </c>
      <c r="V55" s="152">
        <f t="shared" si="42"/>
        <v>10414</v>
      </c>
      <c r="W55" s="149">
        <f t="shared" si="42"/>
        <v>10809</v>
      </c>
      <c r="X55" s="149">
        <f t="shared" si="42"/>
        <v>11100</v>
      </c>
      <c r="Y55" s="149">
        <f t="shared" si="42"/>
        <v>8442</v>
      </c>
      <c r="Z55" s="149">
        <f t="shared" si="42"/>
        <v>4278</v>
      </c>
      <c r="AA55" s="150">
        <f t="shared" si="42"/>
        <v>1</v>
      </c>
      <c r="AB55" s="151">
        <f t="shared" si="42"/>
        <v>45044</v>
      </c>
      <c r="AD55" s="7" t="str">
        <f t="shared" si="1"/>
        <v/>
      </c>
      <c r="AE55" s="7" t="str">
        <f t="shared" si="2"/>
        <v/>
      </c>
      <c r="AF55" s="7" t="str">
        <f t="shared" si="26"/>
        <v/>
      </c>
    </row>
    <row r="56" spans="1:32" ht="18" customHeight="1" thickBot="1" x14ac:dyDescent="0.25">
      <c r="A56" s="577"/>
      <c r="B56" s="593" t="s">
        <v>105</v>
      </c>
      <c r="C56" s="584"/>
      <c r="D56" s="585"/>
      <c r="E56" s="590">
        <f>E55/G55</f>
        <v>0.32326737879539069</v>
      </c>
      <c r="F56" s="591">
        <f>+F55/G55</f>
        <v>0.67673262120460931</v>
      </c>
      <c r="G56" s="586">
        <f>G55/G55</f>
        <v>1</v>
      </c>
      <c r="H56" s="587">
        <f>+H55/$N$55</f>
        <v>0.28639894232358287</v>
      </c>
      <c r="I56" s="588">
        <f t="shared" ref="I56:M56" si="43">+I55/$N$55</f>
        <v>0.24380643319661663</v>
      </c>
      <c r="J56" s="588">
        <f t="shared" si="43"/>
        <v>0.22223223809738435</v>
      </c>
      <c r="K56" s="588">
        <f t="shared" si="43"/>
        <v>0.16309851114015714</v>
      </c>
      <c r="L56" s="588">
        <f t="shared" si="43"/>
        <v>8.443382761677258E-2</v>
      </c>
      <c r="M56" s="589">
        <f t="shared" si="43"/>
        <v>3.0047625486395939E-5</v>
      </c>
      <c r="N56" s="586">
        <f>+N55/N55</f>
        <v>1</v>
      </c>
      <c r="O56" s="587">
        <f>+O55/$U$55</f>
        <v>0.40196123994980715</v>
      </c>
      <c r="P56" s="588">
        <f t="shared" ref="P56:T56" si="44">+P55/$U$55</f>
        <v>0.25184737649300554</v>
      </c>
      <c r="Q56" s="588">
        <f t="shared" si="44"/>
        <v>0.17158525816796022</v>
      </c>
      <c r="R56" s="588">
        <f t="shared" si="44"/>
        <v>0.11219036110982014</v>
      </c>
      <c r="S56" s="588">
        <f t="shared" si="44"/>
        <v>6.2369289399079798E-2</v>
      </c>
      <c r="T56" s="589">
        <f t="shared" si="44"/>
        <v>4.6474880327183155E-5</v>
      </c>
      <c r="U56" s="586">
        <f>+U55/U55</f>
        <v>1</v>
      </c>
      <c r="V56" s="592">
        <f>+V55/$AB$55</f>
        <v>0.23119616375099902</v>
      </c>
      <c r="W56" s="588">
        <f>+W55/$AB$55</f>
        <v>0.23996536719651895</v>
      </c>
      <c r="X56" s="588">
        <f t="shared" ref="X56:AA56" si="45">+X55/$AB$55</f>
        <v>0.24642571707663619</v>
      </c>
      <c r="Y56" s="588">
        <f t="shared" si="45"/>
        <v>0.18741674806855518</v>
      </c>
      <c r="Z56" s="588">
        <f t="shared" si="45"/>
        <v>9.4973803392238695E-2</v>
      </c>
      <c r="AA56" s="589">
        <f t="shared" si="45"/>
        <v>2.2200515051949205E-5</v>
      </c>
      <c r="AB56" s="586">
        <f>+AB55/AB55</f>
        <v>1</v>
      </c>
    </row>
    <row r="57" spans="1:32" ht="30" customHeight="1" x14ac:dyDescent="0.2">
      <c r="E57" s="441">
        <f>E53+E54</f>
        <v>21517</v>
      </c>
      <c r="F57" s="441">
        <f t="shared" ref="F57:AB57" si="46">F53+F54</f>
        <v>45044</v>
      </c>
      <c r="G57" s="6">
        <f t="shared" si="46"/>
        <v>66561</v>
      </c>
      <c r="H57" s="6">
        <f t="shared" si="46"/>
        <v>19063</v>
      </c>
      <c r="I57" s="6">
        <f t="shared" si="46"/>
        <v>16228</v>
      </c>
      <c r="J57" s="6">
        <f t="shared" si="46"/>
        <v>14792</v>
      </c>
      <c r="K57" s="6">
        <f t="shared" si="46"/>
        <v>10856</v>
      </c>
      <c r="L57" s="6">
        <f t="shared" si="46"/>
        <v>5620</v>
      </c>
      <c r="M57" s="6">
        <f t="shared" si="46"/>
        <v>2</v>
      </c>
      <c r="N57" s="6">
        <f t="shared" si="46"/>
        <v>66561</v>
      </c>
      <c r="O57" s="8">
        <f t="shared" si="46"/>
        <v>8649</v>
      </c>
      <c r="P57" s="8">
        <f t="shared" si="46"/>
        <v>5419</v>
      </c>
      <c r="Q57" s="8">
        <f t="shared" si="46"/>
        <v>3692</v>
      </c>
      <c r="R57" s="8">
        <f t="shared" si="46"/>
        <v>2414</v>
      </c>
      <c r="S57" s="6">
        <f t="shared" si="46"/>
        <v>1342</v>
      </c>
      <c r="T57" s="6">
        <f t="shared" si="46"/>
        <v>1</v>
      </c>
      <c r="U57" s="8">
        <f t="shared" si="46"/>
        <v>21517</v>
      </c>
      <c r="V57" s="8">
        <f t="shared" si="46"/>
        <v>10414</v>
      </c>
      <c r="W57" s="8">
        <f t="shared" si="46"/>
        <v>10809</v>
      </c>
      <c r="X57" s="8">
        <f t="shared" si="46"/>
        <v>11100</v>
      </c>
      <c r="Y57" s="8">
        <f t="shared" si="46"/>
        <v>8442</v>
      </c>
      <c r="Z57" s="8">
        <f t="shared" si="46"/>
        <v>4278</v>
      </c>
      <c r="AA57" s="6">
        <f t="shared" si="46"/>
        <v>1</v>
      </c>
      <c r="AB57" s="442">
        <f t="shared" si="46"/>
        <v>45044</v>
      </c>
    </row>
  </sheetData>
  <mergeCells count="74">
    <mergeCell ref="C37:D37"/>
    <mergeCell ref="C38:D38"/>
    <mergeCell ref="C35:D35"/>
    <mergeCell ref="C45:D45"/>
    <mergeCell ref="C46:D46"/>
    <mergeCell ref="C36:D36"/>
    <mergeCell ref="C47:D47"/>
    <mergeCell ref="C39:D39"/>
    <mergeCell ref="C40:D40"/>
    <mergeCell ref="C41:D41"/>
    <mergeCell ref="C44:D44"/>
    <mergeCell ref="C42:D42"/>
    <mergeCell ref="C43:D43"/>
    <mergeCell ref="C52:D52"/>
    <mergeCell ref="C48:D48"/>
    <mergeCell ref="C49:D49"/>
    <mergeCell ref="C50:D50"/>
    <mergeCell ref="C51:D51"/>
    <mergeCell ref="B8:B11"/>
    <mergeCell ref="C30:D30"/>
    <mergeCell ref="E5:E7"/>
    <mergeCell ref="C23:D23"/>
    <mergeCell ref="C24:D24"/>
    <mergeCell ref="C25:D25"/>
    <mergeCell ref="C26:D26"/>
    <mergeCell ref="B28:B34"/>
    <mergeCell ref="C15:D15"/>
    <mergeCell ref="C16:D16"/>
    <mergeCell ref="C17:D17"/>
    <mergeCell ref="C18:D18"/>
    <mergeCell ref="C21:D21"/>
    <mergeCell ref="B12:B15"/>
    <mergeCell ref="C31:D31"/>
    <mergeCell ref="B46:B52"/>
    <mergeCell ref="V3:AB4"/>
    <mergeCell ref="H4:N4"/>
    <mergeCell ref="B16:B18"/>
    <mergeCell ref="N5:N7"/>
    <mergeCell ref="C19:D19"/>
    <mergeCell ref="C20:D20"/>
    <mergeCell ref="B3:B7"/>
    <mergeCell ref="O3:U4"/>
    <mergeCell ref="S6:S7"/>
    <mergeCell ref="L6:L7"/>
    <mergeCell ref="G5:G7"/>
    <mergeCell ref="C3:D7"/>
    <mergeCell ref="C32:D32"/>
    <mergeCell ref="C33:D33"/>
    <mergeCell ref="C34:D34"/>
    <mergeCell ref="E3:N3"/>
    <mergeCell ref="M5:M7"/>
    <mergeCell ref="AB5:AB7"/>
    <mergeCell ref="Z6:Z7"/>
    <mergeCell ref="T5:T7"/>
    <mergeCell ref="U5:U7"/>
    <mergeCell ref="AA5:AA7"/>
    <mergeCell ref="F5:F7"/>
    <mergeCell ref="E4:G4"/>
    <mergeCell ref="B43:B45"/>
    <mergeCell ref="B41:B42"/>
    <mergeCell ref="C8:D8"/>
    <mergeCell ref="C9:D9"/>
    <mergeCell ref="C10:D10"/>
    <mergeCell ref="C13:D13"/>
    <mergeCell ref="C11:D11"/>
    <mergeCell ref="C27:D27"/>
    <mergeCell ref="C28:D28"/>
    <mergeCell ref="C14:D14"/>
    <mergeCell ref="B35:B40"/>
    <mergeCell ref="C29:D29"/>
    <mergeCell ref="C12:D12"/>
    <mergeCell ref="C22:D22"/>
    <mergeCell ref="B19:B22"/>
    <mergeCell ref="B23:B27"/>
  </mergeCells>
  <phoneticPr fontId="2"/>
  <printOptions horizontalCentered="1" gridLinesSet="0"/>
  <pageMargins left="0.23622047244094491" right="0.23622047244094491" top="0.74803149606299213" bottom="0.55118110236220474" header="0.31496062992125984" footer="0.11811023622047245"/>
  <pageSetup paperSize="9" scale="76" orientation="portrait" r:id="rId1"/>
  <headerFooter alignWithMargins="0">
    <oddFooter>&amp;C&amp;"ＭＳ ゴシック,標準"&amp;12&amp;P</oddFooter>
  </headerFooter>
  <colBreaks count="1" manualBreakCount="1">
    <brk id="14" max="55" man="1"/>
  </colBreaks>
  <ignoredErrors>
    <ignoredError sqref="E52:F54 E46:E51 F45 F42 F34 F27 F22 F18 F11 F8:F10 F12:F17 F19:F21 F23:F26 F28:F33 F35:F39 F41 F43:F44 F46:F51 E43:E44 E45 E34 E27 E22 E18 E11 E8:E10 E12:E17 E19:E21 E23:E26 E28:E33 E35:E39 E41:E42" unlockedFormula="1"/>
    <ignoredError sqref="G18 G16 G52:G54 G47 G9 G8 N8 G11 G10 G13:G14 G17 G22 G19:G21 G27 G23:G26 G34 G28:G33 G40 G35:G39 G42 G41 G45 G43 G48:G51 G46 H18:N18 H16:N16 H52:N54 H47:N47 H9:N9 H8:J8 H11:N11 H10:N10 H13:N14 H17:N17 H22:N22 H19:N21 H27:N27 H23:N26 H34:N34 H28:N33 H40:N40 H35:N39 H42:N42 H41:N41 H45:N45 H43:N43 H48:N51 H46:N46 O52:U54 AB18 V52:AB54 AB11 AB22 AB27 AB34 AB40 AB42 AB45 I44:N44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6"/>
  </sheetPr>
  <dimension ref="B1:V60"/>
  <sheetViews>
    <sheetView zoomScaleNormal="100" zoomScaleSheetLayoutView="90" workbookViewId="0">
      <pane xSplit="4" ySplit="9" topLeftCell="E27" activePane="bottomRight" state="frozen"/>
      <selection activeCell="AL19" sqref="AL19"/>
      <selection pane="topRight" activeCell="AL19" sqref="AL19"/>
      <selection pane="bottomLeft" activeCell="AL19" sqref="AL19"/>
      <selection pane="bottomRight"/>
    </sheetView>
  </sheetViews>
  <sheetFormatPr defaultColWidth="10" defaultRowHeight="15" customHeight="1" x14ac:dyDescent="0.2"/>
  <cols>
    <col min="1" max="1" width="2.453125" style="477" customWidth="1"/>
    <col min="2" max="2" width="9.453125" style="487" customWidth="1"/>
    <col min="3" max="3" width="2.453125" style="487" customWidth="1"/>
    <col min="4" max="4" width="8" style="475" customWidth="1"/>
    <col min="5" max="7" width="8.08984375" style="475" customWidth="1"/>
    <col min="8" max="8" width="9.6328125" style="475" customWidth="1"/>
    <col min="9" max="9" width="8.08984375" style="477" customWidth="1"/>
    <col min="10" max="10" width="8.08984375" style="564" customWidth="1"/>
    <col min="11" max="11" width="8.08984375" style="475" customWidth="1"/>
    <col min="12" max="12" width="8.08984375" style="477" customWidth="1"/>
    <col min="13" max="13" width="8.08984375" style="564" customWidth="1"/>
    <col min="14" max="18" width="5.90625" style="477" customWidth="1"/>
    <col min="19" max="16384" width="10" style="477"/>
  </cols>
  <sheetData>
    <row r="1" spans="2:22" s="6" customFormat="1" ht="14.25" customHeight="1" x14ac:dyDescent="0.2">
      <c r="B1" s="567" t="s">
        <v>106</v>
      </c>
      <c r="C1" s="565"/>
      <c r="D1" s="2"/>
      <c r="E1" s="2"/>
      <c r="F1" s="2"/>
      <c r="G1" s="2"/>
      <c r="H1" s="2"/>
      <c r="I1" s="3"/>
      <c r="J1" s="566"/>
      <c r="K1" s="2"/>
      <c r="L1" s="3"/>
      <c r="M1" s="566"/>
    </row>
    <row r="2" spans="2:22" ht="15" customHeight="1" thickBot="1" x14ac:dyDescent="0.25">
      <c r="B2" s="478"/>
      <c r="C2" s="478"/>
      <c r="D2" s="478"/>
      <c r="E2" s="479"/>
      <c r="F2" s="479"/>
      <c r="G2" s="479"/>
      <c r="H2" s="479"/>
      <c r="I2" s="480"/>
      <c r="J2" s="481"/>
      <c r="K2" s="479"/>
      <c r="L2" s="480"/>
      <c r="M2" s="481"/>
    </row>
    <row r="3" spans="2:22" ht="14.15" customHeight="1" x14ac:dyDescent="0.2">
      <c r="B3" s="695" t="s">
        <v>94</v>
      </c>
      <c r="C3" s="695" t="s">
        <v>42</v>
      </c>
      <c r="D3" s="697"/>
      <c r="E3" s="701" t="s">
        <v>53</v>
      </c>
      <c r="F3" s="702"/>
      <c r="G3" s="703"/>
      <c r="H3" s="701" t="s">
        <v>1</v>
      </c>
      <c r="I3" s="702"/>
      <c r="J3" s="703"/>
      <c r="K3" s="702" t="s">
        <v>2</v>
      </c>
      <c r="L3" s="704"/>
      <c r="M3" s="705"/>
      <c r="N3" s="479"/>
      <c r="O3" s="479"/>
      <c r="P3" s="479"/>
      <c r="Q3" s="479"/>
      <c r="R3" s="479"/>
    </row>
    <row r="4" spans="2:22" ht="13.5" customHeight="1" x14ac:dyDescent="0.2">
      <c r="B4" s="696"/>
      <c r="C4" s="696"/>
      <c r="D4" s="698"/>
      <c r="E4" s="706" t="s">
        <v>97</v>
      </c>
      <c r="F4" s="709" t="s">
        <v>98</v>
      </c>
      <c r="G4" s="681" t="s">
        <v>99</v>
      </c>
      <c r="H4" s="706" t="s">
        <v>97</v>
      </c>
      <c r="I4" s="709" t="s">
        <v>98</v>
      </c>
      <c r="J4" s="681" t="s">
        <v>99</v>
      </c>
      <c r="K4" s="706" t="s">
        <v>97</v>
      </c>
      <c r="L4" s="709" t="s">
        <v>98</v>
      </c>
      <c r="M4" s="681" t="s">
        <v>99</v>
      </c>
      <c r="N4" s="483"/>
      <c r="O4" s="483"/>
      <c r="P4" s="483"/>
      <c r="Q4" s="484"/>
      <c r="R4" s="482"/>
    </row>
    <row r="5" spans="2:22" ht="13.5" customHeight="1" x14ac:dyDescent="0.2">
      <c r="B5" s="696"/>
      <c r="C5" s="696"/>
      <c r="D5" s="698"/>
      <c r="E5" s="707"/>
      <c r="F5" s="710"/>
      <c r="G5" s="682"/>
      <c r="H5" s="707"/>
      <c r="I5" s="710"/>
      <c r="J5" s="682"/>
      <c r="K5" s="707"/>
      <c r="L5" s="710"/>
      <c r="M5" s="682"/>
      <c r="N5" s="485"/>
      <c r="O5" s="485"/>
      <c r="P5" s="486"/>
      <c r="Q5" s="484"/>
      <c r="R5" s="482"/>
    </row>
    <row r="6" spans="2:22" ht="13.5" customHeight="1" x14ac:dyDescent="0.2">
      <c r="B6" s="696"/>
      <c r="C6" s="696"/>
      <c r="D6" s="698"/>
      <c r="E6" s="707"/>
      <c r="F6" s="710"/>
      <c r="G6" s="682"/>
      <c r="H6" s="707"/>
      <c r="I6" s="710"/>
      <c r="J6" s="682"/>
      <c r="K6" s="707"/>
      <c r="L6" s="710"/>
      <c r="M6" s="682"/>
      <c r="N6" s="485"/>
      <c r="O6" s="485"/>
      <c r="P6" s="486"/>
      <c r="Q6" s="484"/>
      <c r="R6" s="482"/>
    </row>
    <row r="7" spans="2:22" ht="13.5" customHeight="1" x14ac:dyDescent="0.2">
      <c r="B7" s="696"/>
      <c r="C7" s="696"/>
      <c r="D7" s="698"/>
      <c r="E7" s="707"/>
      <c r="F7" s="710"/>
      <c r="G7" s="682"/>
      <c r="H7" s="707"/>
      <c r="I7" s="710"/>
      <c r="J7" s="682"/>
      <c r="K7" s="707"/>
      <c r="L7" s="710"/>
      <c r="M7" s="682"/>
      <c r="N7" s="485"/>
      <c r="O7" s="485"/>
      <c r="P7" s="486"/>
      <c r="Q7" s="484"/>
      <c r="R7" s="482"/>
    </row>
    <row r="8" spans="2:22" ht="13.5" customHeight="1" x14ac:dyDescent="0.2">
      <c r="B8" s="696"/>
      <c r="C8" s="696"/>
      <c r="D8" s="698"/>
      <c r="E8" s="707"/>
      <c r="F8" s="710"/>
      <c r="G8" s="682"/>
      <c r="H8" s="707"/>
      <c r="I8" s="710"/>
      <c r="J8" s="682"/>
      <c r="K8" s="707"/>
      <c r="L8" s="710"/>
      <c r="M8" s="682"/>
      <c r="N8" s="485"/>
      <c r="O8" s="485"/>
      <c r="P8" s="486"/>
      <c r="Q8" s="484"/>
      <c r="R8" s="482"/>
    </row>
    <row r="9" spans="2:22" ht="13.5" customHeight="1" thickBot="1" x14ac:dyDescent="0.25">
      <c r="B9" s="696"/>
      <c r="C9" s="699"/>
      <c r="D9" s="700"/>
      <c r="E9" s="708"/>
      <c r="F9" s="711"/>
      <c r="G9" s="683"/>
      <c r="H9" s="708"/>
      <c r="I9" s="711"/>
      <c r="J9" s="683"/>
      <c r="K9" s="708"/>
      <c r="L9" s="711"/>
      <c r="M9" s="683"/>
      <c r="N9" s="487"/>
      <c r="O9" s="487"/>
      <c r="P9" s="486"/>
      <c r="Q9" s="484"/>
      <c r="R9" s="482"/>
    </row>
    <row r="10" spans="2:22" ht="15.65" customHeight="1" x14ac:dyDescent="0.2">
      <c r="B10" s="684" t="s">
        <v>44</v>
      </c>
      <c r="C10" s="687" t="s">
        <v>10</v>
      </c>
      <c r="D10" s="688"/>
      <c r="E10" s="488">
        <v>20580</v>
      </c>
      <c r="F10" s="489">
        <v>2644</v>
      </c>
      <c r="G10" s="490">
        <v>12.8</v>
      </c>
      <c r="H10" s="491">
        <v>8839</v>
      </c>
      <c r="I10" s="492">
        <v>809</v>
      </c>
      <c r="J10" s="493">
        <v>9.1999999999999993</v>
      </c>
      <c r="K10" s="494">
        <v>11741</v>
      </c>
      <c r="L10" s="489">
        <v>1835</v>
      </c>
      <c r="M10" s="495">
        <v>15.6</v>
      </c>
      <c r="N10" s="479"/>
      <c r="O10" s="479"/>
      <c r="P10" s="479"/>
      <c r="Q10" s="479"/>
      <c r="R10" s="479"/>
    </row>
    <row r="11" spans="2:22" ht="15.65" customHeight="1" x14ac:dyDescent="0.2">
      <c r="B11" s="685"/>
      <c r="C11" s="689" t="s">
        <v>11</v>
      </c>
      <c r="D11" s="690"/>
      <c r="E11" s="496">
        <v>2969</v>
      </c>
      <c r="F11" s="503">
        <v>320</v>
      </c>
      <c r="G11" s="498">
        <v>10.8</v>
      </c>
      <c r="H11" s="499">
        <v>1308</v>
      </c>
      <c r="I11" s="497">
        <v>96</v>
      </c>
      <c r="J11" s="498">
        <v>7.3</v>
      </c>
      <c r="K11" s="499">
        <v>1661</v>
      </c>
      <c r="L11" s="500">
        <v>224</v>
      </c>
      <c r="M11" s="501">
        <v>13.5</v>
      </c>
      <c r="N11" s="479"/>
      <c r="O11" s="479"/>
      <c r="P11" s="479"/>
      <c r="Q11" s="479"/>
      <c r="R11" s="479"/>
    </row>
    <row r="12" spans="2:22" s="509" customFormat="1" ht="15.65" customHeight="1" thickBot="1" x14ac:dyDescent="0.25">
      <c r="B12" s="685"/>
      <c r="C12" s="691" t="s">
        <v>12</v>
      </c>
      <c r="D12" s="692"/>
      <c r="E12" s="502">
        <v>4058</v>
      </c>
      <c r="F12" s="503">
        <v>470</v>
      </c>
      <c r="G12" s="504">
        <v>11.6</v>
      </c>
      <c r="H12" s="505">
        <v>1820</v>
      </c>
      <c r="I12" s="506">
        <v>178</v>
      </c>
      <c r="J12" s="504">
        <v>9.8000000000000007</v>
      </c>
      <c r="K12" s="505">
        <v>2238</v>
      </c>
      <c r="L12" s="507">
        <v>292</v>
      </c>
      <c r="M12" s="508">
        <v>13</v>
      </c>
      <c r="N12" s="510"/>
      <c r="O12" s="510"/>
      <c r="P12" s="510"/>
      <c r="Q12" s="510"/>
      <c r="R12" s="510"/>
      <c r="T12" s="477"/>
      <c r="U12" s="477"/>
      <c r="V12" s="477"/>
    </row>
    <row r="13" spans="2:22" ht="15.65" customHeight="1" thickTop="1" thickBot="1" x14ac:dyDescent="0.25">
      <c r="B13" s="686"/>
      <c r="C13" s="693" t="s">
        <v>7</v>
      </c>
      <c r="D13" s="694"/>
      <c r="E13" s="511">
        <v>27607</v>
      </c>
      <c r="F13" s="512">
        <v>3434</v>
      </c>
      <c r="G13" s="513">
        <v>12.4</v>
      </c>
      <c r="H13" s="514">
        <v>11967</v>
      </c>
      <c r="I13" s="512">
        <v>1083</v>
      </c>
      <c r="J13" s="513">
        <v>9</v>
      </c>
      <c r="K13" s="514">
        <v>15640</v>
      </c>
      <c r="L13" s="515">
        <v>2351</v>
      </c>
      <c r="M13" s="516">
        <v>15</v>
      </c>
      <c r="N13" s="479"/>
      <c r="O13" s="479"/>
      <c r="P13" s="479"/>
      <c r="Q13" s="479"/>
      <c r="R13" s="479"/>
    </row>
    <row r="14" spans="2:22" s="509" customFormat="1" ht="15.65" customHeight="1" x14ac:dyDescent="0.2">
      <c r="B14" s="684" t="s">
        <v>47</v>
      </c>
      <c r="C14" s="687" t="s">
        <v>6</v>
      </c>
      <c r="D14" s="688"/>
      <c r="E14" s="517">
        <v>76729</v>
      </c>
      <c r="F14" s="518">
        <v>11287</v>
      </c>
      <c r="G14" s="519">
        <v>14.7</v>
      </c>
      <c r="H14" s="520">
        <v>32513</v>
      </c>
      <c r="I14" s="521">
        <v>3540</v>
      </c>
      <c r="J14" s="519">
        <v>10.9</v>
      </c>
      <c r="K14" s="520">
        <v>44216</v>
      </c>
      <c r="L14" s="522">
        <v>7747</v>
      </c>
      <c r="M14" s="523">
        <v>17.5</v>
      </c>
      <c r="N14" s="510"/>
      <c r="O14" s="510"/>
      <c r="P14" s="510"/>
      <c r="Q14" s="510"/>
      <c r="R14" s="510"/>
    </row>
    <row r="15" spans="2:22" ht="15.65" customHeight="1" x14ac:dyDescent="0.2">
      <c r="B15" s="685"/>
      <c r="C15" s="719" t="s">
        <v>28</v>
      </c>
      <c r="D15" s="720"/>
      <c r="E15" s="496">
        <v>42002</v>
      </c>
      <c r="F15" s="518">
        <v>5939</v>
      </c>
      <c r="G15" s="498">
        <v>14.1</v>
      </c>
      <c r="H15" s="499">
        <v>18240</v>
      </c>
      <c r="I15" s="497">
        <v>1994</v>
      </c>
      <c r="J15" s="498">
        <v>10.9</v>
      </c>
      <c r="K15" s="499">
        <v>23762</v>
      </c>
      <c r="L15" s="524">
        <v>3945</v>
      </c>
      <c r="M15" s="501">
        <v>16.600000000000001</v>
      </c>
      <c r="N15" s="479"/>
      <c r="O15" s="479"/>
      <c r="P15" s="479"/>
      <c r="Q15" s="479"/>
      <c r="R15" s="479"/>
    </row>
    <row r="16" spans="2:22" ht="15.65" customHeight="1" thickBot="1" x14ac:dyDescent="0.25">
      <c r="B16" s="685"/>
      <c r="C16" s="721" t="s">
        <v>29</v>
      </c>
      <c r="D16" s="722"/>
      <c r="E16" s="525">
        <v>7153</v>
      </c>
      <c r="F16" s="506">
        <v>756</v>
      </c>
      <c r="G16" s="504">
        <v>10.6</v>
      </c>
      <c r="H16" s="526">
        <v>3204</v>
      </c>
      <c r="I16" s="506">
        <v>251</v>
      </c>
      <c r="J16" s="504">
        <v>7.8</v>
      </c>
      <c r="K16" s="526">
        <v>3949</v>
      </c>
      <c r="L16" s="527">
        <v>505</v>
      </c>
      <c r="M16" s="508">
        <v>12.8</v>
      </c>
      <c r="N16" s="479"/>
      <c r="O16" s="479"/>
      <c r="P16" s="479"/>
      <c r="Q16" s="479"/>
      <c r="R16" s="479"/>
    </row>
    <row r="17" spans="2:18" ht="15.65" customHeight="1" thickTop="1" thickBot="1" x14ac:dyDescent="0.25">
      <c r="B17" s="686"/>
      <c r="C17" s="693" t="s">
        <v>7</v>
      </c>
      <c r="D17" s="694"/>
      <c r="E17" s="511">
        <v>125884</v>
      </c>
      <c r="F17" s="571">
        <v>17982</v>
      </c>
      <c r="G17" s="513">
        <v>14.3</v>
      </c>
      <c r="H17" s="514">
        <v>53957</v>
      </c>
      <c r="I17" s="512">
        <v>5785</v>
      </c>
      <c r="J17" s="513">
        <v>10.7</v>
      </c>
      <c r="K17" s="514">
        <v>71927</v>
      </c>
      <c r="L17" s="528">
        <v>12197</v>
      </c>
      <c r="M17" s="516">
        <v>17</v>
      </c>
      <c r="N17" s="479"/>
      <c r="O17" s="479"/>
      <c r="P17" s="479"/>
      <c r="Q17" s="479"/>
      <c r="R17" s="479"/>
    </row>
    <row r="18" spans="2:18" ht="15.65" customHeight="1" x14ac:dyDescent="0.2">
      <c r="B18" s="712" t="s">
        <v>43</v>
      </c>
      <c r="C18" s="715" t="s">
        <v>8</v>
      </c>
      <c r="D18" s="716"/>
      <c r="E18" s="529">
        <v>84393</v>
      </c>
      <c r="F18" s="492">
        <v>13223</v>
      </c>
      <c r="G18" s="519">
        <v>15.7</v>
      </c>
      <c r="H18" s="530">
        <v>35840</v>
      </c>
      <c r="I18" s="521">
        <v>4054</v>
      </c>
      <c r="J18" s="519">
        <v>11.3</v>
      </c>
      <c r="K18" s="530">
        <v>48553</v>
      </c>
      <c r="L18" s="531">
        <v>9169</v>
      </c>
      <c r="M18" s="523">
        <v>18.899999999999999</v>
      </c>
      <c r="N18" s="479"/>
      <c r="O18" s="479"/>
      <c r="P18" s="479"/>
      <c r="Q18" s="479"/>
      <c r="R18" s="479"/>
    </row>
    <row r="19" spans="2:18" ht="15.65" customHeight="1" thickBot="1" x14ac:dyDescent="0.25">
      <c r="B19" s="713"/>
      <c r="C19" s="717" t="s">
        <v>9</v>
      </c>
      <c r="D19" s="718"/>
      <c r="E19" s="525">
        <v>15675</v>
      </c>
      <c r="F19" s="538">
        <v>2408</v>
      </c>
      <c r="G19" s="504">
        <v>15.4</v>
      </c>
      <c r="H19" s="526">
        <v>6857</v>
      </c>
      <c r="I19" s="506">
        <v>768</v>
      </c>
      <c r="J19" s="504">
        <v>11.2</v>
      </c>
      <c r="K19" s="526">
        <v>8818</v>
      </c>
      <c r="L19" s="507">
        <v>1640</v>
      </c>
      <c r="M19" s="508">
        <v>18.600000000000001</v>
      </c>
      <c r="N19" s="479"/>
      <c r="O19" s="479"/>
      <c r="P19" s="479"/>
      <c r="Q19" s="479"/>
      <c r="R19" s="479"/>
    </row>
    <row r="20" spans="2:18" ht="15.65" customHeight="1" thickTop="1" thickBot="1" x14ac:dyDescent="0.25">
      <c r="B20" s="714"/>
      <c r="C20" s="693" t="s">
        <v>7</v>
      </c>
      <c r="D20" s="694"/>
      <c r="E20" s="511">
        <v>100068</v>
      </c>
      <c r="F20" s="512">
        <v>15631</v>
      </c>
      <c r="G20" s="513">
        <v>15.6</v>
      </c>
      <c r="H20" s="514">
        <v>42697</v>
      </c>
      <c r="I20" s="512">
        <v>4822</v>
      </c>
      <c r="J20" s="513">
        <v>11.3</v>
      </c>
      <c r="K20" s="514">
        <v>57371</v>
      </c>
      <c r="L20" s="528">
        <v>10809</v>
      </c>
      <c r="M20" s="516">
        <v>18.8</v>
      </c>
      <c r="N20" s="479"/>
      <c r="O20" s="479"/>
      <c r="P20" s="479"/>
      <c r="Q20" s="479"/>
      <c r="R20" s="479"/>
    </row>
    <row r="21" spans="2:18" s="509" customFormat="1" ht="15.65" customHeight="1" x14ac:dyDescent="0.2">
      <c r="B21" s="712" t="s">
        <v>45</v>
      </c>
      <c r="C21" s="687" t="s">
        <v>13</v>
      </c>
      <c r="D21" s="688"/>
      <c r="E21" s="517">
        <v>16326</v>
      </c>
      <c r="F21" s="533">
        <v>2532</v>
      </c>
      <c r="G21" s="519">
        <v>15.5</v>
      </c>
      <c r="H21" s="520">
        <v>7055</v>
      </c>
      <c r="I21" s="521">
        <v>829</v>
      </c>
      <c r="J21" s="519">
        <v>11.8</v>
      </c>
      <c r="K21" s="520">
        <v>9271</v>
      </c>
      <c r="L21" s="522">
        <v>1703</v>
      </c>
      <c r="M21" s="523">
        <v>18.399999999999999</v>
      </c>
      <c r="N21" s="510"/>
      <c r="O21" s="510"/>
      <c r="P21" s="510"/>
      <c r="Q21" s="510"/>
      <c r="R21" s="510"/>
    </row>
    <row r="22" spans="2:18" s="509" customFormat="1" ht="15.65" customHeight="1" x14ac:dyDescent="0.2">
      <c r="B22" s="713"/>
      <c r="C22" s="723" t="s">
        <v>14</v>
      </c>
      <c r="D22" s="724"/>
      <c r="E22" s="532">
        <v>400</v>
      </c>
      <c r="F22" s="533">
        <v>73</v>
      </c>
      <c r="G22" s="498">
        <v>18.3</v>
      </c>
      <c r="H22" s="534">
        <v>183</v>
      </c>
      <c r="I22" s="497">
        <v>25</v>
      </c>
      <c r="J22" s="498">
        <v>13.7</v>
      </c>
      <c r="K22" s="534">
        <v>217</v>
      </c>
      <c r="L22" s="524">
        <v>48</v>
      </c>
      <c r="M22" s="501">
        <v>22.1</v>
      </c>
      <c r="N22" s="510"/>
      <c r="O22" s="510"/>
      <c r="P22" s="510"/>
      <c r="Q22" s="510"/>
      <c r="R22" s="510"/>
    </row>
    <row r="23" spans="2:18" ht="15.65" customHeight="1" thickBot="1" x14ac:dyDescent="0.25">
      <c r="B23" s="713"/>
      <c r="C23" s="721" t="s">
        <v>64</v>
      </c>
      <c r="D23" s="722"/>
      <c r="E23" s="525">
        <v>796</v>
      </c>
      <c r="F23" s="506">
        <v>168</v>
      </c>
      <c r="G23" s="504">
        <v>21.1</v>
      </c>
      <c r="H23" s="526">
        <v>343</v>
      </c>
      <c r="I23" s="506">
        <v>52</v>
      </c>
      <c r="J23" s="504">
        <v>15.2</v>
      </c>
      <c r="K23" s="526">
        <v>453</v>
      </c>
      <c r="L23" s="527">
        <v>116</v>
      </c>
      <c r="M23" s="508">
        <v>25.6</v>
      </c>
      <c r="N23" s="479"/>
      <c r="O23" s="479"/>
      <c r="P23" s="479"/>
      <c r="Q23" s="479"/>
      <c r="R23" s="479"/>
    </row>
    <row r="24" spans="2:18" ht="15.65" customHeight="1" thickTop="1" thickBot="1" x14ac:dyDescent="0.25">
      <c r="B24" s="714"/>
      <c r="C24" s="725" t="s">
        <v>7</v>
      </c>
      <c r="D24" s="726"/>
      <c r="E24" s="511">
        <v>17522</v>
      </c>
      <c r="F24" s="512">
        <v>2773</v>
      </c>
      <c r="G24" s="513">
        <v>15.8</v>
      </c>
      <c r="H24" s="514">
        <v>7581</v>
      </c>
      <c r="I24" s="512">
        <v>906</v>
      </c>
      <c r="J24" s="513">
        <v>12</v>
      </c>
      <c r="K24" s="514">
        <v>9941</v>
      </c>
      <c r="L24" s="515">
        <v>1867</v>
      </c>
      <c r="M24" s="516">
        <v>18.8</v>
      </c>
      <c r="N24" s="479"/>
      <c r="O24" s="479"/>
      <c r="P24" s="479"/>
      <c r="Q24" s="479"/>
      <c r="R24" s="479"/>
    </row>
    <row r="25" spans="2:18" ht="15.65" customHeight="1" x14ac:dyDescent="0.2">
      <c r="B25" s="712" t="s">
        <v>46</v>
      </c>
      <c r="C25" s="687" t="s">
        <v>15</v>
      </c>
      <c r="D25" s="688"/>
      <c r="E25" s="529">
        <v>12920</v>
      </c>
      <c r="F25" s="497">
        <v>1875</v>
      </c>
      <c r="G25" s="519">
        <v>14.5</v>
      </c>
      <c r="H25" s="530">
        <v>5712</v>
      </c>
      <c r="I25" s="521">
        <v>639</v>
      </c>
      <c r="J25" s="519">
        <v>11.2</v>
      </c>
      <c r="K25" s="530">
        <v>7208</v>
      </c>
      <c r="L25" s="531">
        <v>1236</v>
      </c>
      <c r="M25" s="523">
        <v>17.100000000000001</v>
      </c>
      <c r="N25" s="479"/>
      <c r="O25" s="479"/>
      <c r="P25" s="479"/>
      <c r="Q25" s="479"/>
      <c r="R25" s="479"/>
    </row>
    <row r="26" spans="2:18" ht="15.65" customHeight="1" x14ac:dyDescent="0.2">
      <c r="B26" s="713"/>
      <c r="C26" s="723" t="s">
        <v>16</v>
      </c>
      <c r="D26" s="724"/>
      <c r="E26" s="496">
        <v>2625</v>
      </c>
      <c r="F26" s="497">
        <v>474</v>
      </c>
      <c r="G26" s="498">
        <v>18.100000000000001</v>
      </c>
      <c r="H26" s="499">
        <v>1169</v>
      </c>
      <c r="I26" s="497">
        <v>178</v>
      </c>
      <c r="J26" s="498">
        <v>15.2</v>
      </c>
      <c r="K26" s="499">
        <v>1456</v>
      </c>
      <c r="L26" s="500">
        <v>296</v>
      </c>
      <c r="M26" s="501">
        <v>20.3</v>
      </c>
      <c r="N26" s="479"/>
      <c r="O26" s="479"/>
      <c r="P26" s="479"/>
      <c r="Q26" s="479"/>
      <c r="R26" s="479"/>
    </row>
    <row r="27" spans="2:18" ht="15.65" customHeight="1" x14ac:dyDescent="0.2">
      <c r="B27" s="713"/>
      <c r="C27" s="723" t="s">
        <v>17</v>
      </c>
      <c r="D27" s="724"/>
      <c r="E27" s="496">
        <v>815</v>
      </c>
      <c r="F27" s="497">
        <v>200</v>
      </c>
      <c r="G27" s="498">
        <v>24.5</v>
      </c>
      <c r="H27" s="499">
        <v>345</v>
      </c>
      <c r="I27" s="497">
        <v>65</v>
      </c>
      <c r="J27" s="498">
        <v>18.8</v>
      </c>
      <c r="K27" s="499">
        <v>470</v>
      </c>
      <c r="L27" s="500">
        <v>135</v>
      </c>
      <c r="M27" s="501">
        <v>28.7</v>
      </c>
      <c r="N27" s="479"/>
      <c r="O27" s="479"/>
      <c r="P27" s="479"/>
      <c r="Q27" s="479"/>
      <c r="R27" s="479"/>
    </row>
    <row r="28" spans="2:18" ht="15.65" customHeight="1" thickBot="1" x14ac:dyDescent="0.25">
      <c r="B28" s="713"/>
      <c r="C28" s="717" t="s">
        <v>18</v>
      </c>
      <c r="D28" s="718"/>
      <c r="E28" s="525">
        <v>3296</v>
      </c>
      <c r="F28" s="506">
        <v>446</v>
      </c>
      <c r="G28" s="504">
        <v>13.5</v>
      </c>
      <c r="H28" s="526">
        <v>1481</v>
      </c>
      <c r="I28" s="506">
        <v>159</v>
      </c>
      <c r="J28" s="504">
        <v>10.7</v>
      </c>
      <c r="K28" s="526">
        <v>1815</v>
      </c>
      <c r="L28" s="507">
        <v>287</v>
      </c>
      <c r="M28" s="508">
        <v>15.8</v>
      </c>
      <c r="N28" s="479"/>
      <c r="O28" s="479"/>
      <c r="P28" s="479"/>
      <c r="Q28" s="479"/>
      <c r="R28" s="479"/>
    </row>
    <row r="29" spans="2:18" ht="15.65" customHeight="1" thickTop="1" thickBot="1" x14ac:dyDescent="0.25">
      <c r="B29" s="714"/>
      <c r="C29" s="693" t="s">
        <v>7</v>
      </c>
      <c r="D29" s="694"/>
      <c r="E29" s="511">
        <v>19656</v>
      </c>
      <c r="F29" s="512">
        <v>2995</v>
      </c>
      <c r="G29" s="513">
        <v>15.2</v>
      </c>
      <c r="H29" s="514">
        <v>8707</v>
      </c>
      <c r="I29" s="512">
        <v>1041</v>
      </c>
      <c r="J29" s="513">
        <v>12</v>
      </c>
      <c r="K29" s="514">
        <v>10949</v>
      </c>
      <c r="L29" s="528">
        <v>1954</v>
      </c>
      <c r="M29" s="516">
        <v>17.8</v>
      </c>
      <c r="N29" s="479"/>
      <c r="O29" s="479"/>
      <c r="P29" s="479"/>
      <c r="Q29" s="479"/>
      <c r="R29" s="479"/>
    </row>
    <row r="30" spans="2:18" ht="15.65" customHeight="1" x14ac:dyDescent="0.2">
      <c r="B30" s="712" t="s">
        <v>95</v>
      </c>
      <c r="C30" s="687" t="s">
        <v>19</v>
      </c>
      <c r="D30" s="688"/>
      <c r="E30" s="529">
        <v>4974</v>
      </c>
      <c r="F30" s="497">
        <v>745</v>
      </c>
      <c r="G30" s="519">
        <v>15</v>
      </c>
      <c r="H30" s="530">
        <v>2156</v>
      </c>
      <c r="I30" s="521">
        <v>262</v>
      </c>
      <c r="J30" s="519">
        <v>12.2</v>
      </c>
      <c r="K30" s="530">
        <v>2818</v>
      </c>
      <c r="L30" s="531">
        <v>483</v>
      </c>
      <c r="M30" s="523">
        <v>17.100000000000001</v>
      </c>
      <c r="N30" s="479"/>
      <c r="O30" s="479"/>
      <c r="P30" s="479"/>
      <c r="Q30" s="479"/>
      <c r="R30" s="479"/>
    </row>
    <row r="31" spans="2:18" ht="15.65" customHeight="1" x14ac:dyDescent="0.2">
      <c r="B31" s="713"/>
      <c r="C31" s="723" t="s">
        <v>20</v>
      </c>
      <c r="D31" s="724"/>
      <c r="E31" s="496">
        <v>1575</v>
      </c>
      <c r="F31" s="497">
        <v>232</v>
      </c>
      <c r="G31" s="498">
        <v>14.7</v>
      </c>
      <c r="H31" s="499">
        <v>662</v>
      </c>
      <c r="I31" s="497">
        <v>74</v>
      </c>
      <c r="J31" s="498">
        <v>11.2</v>
      </c>
      <c r="K31" s="499">
        <v>913</v>
      </c>
      <c r="L31" s="500">
        <v>158</v>
      </c>
      <c r="M31" s="501">
        <v>17.3</v>
      </c>
      <c r="N31" s="479"/>
      <c r="O31" s="479"/>
      <c r="P31" s="479"/>
      <c r="Q31" s="479"/>
      <c r="R31" s="479"/>
    </row>
    <row r="32" spans="2:18" ht="15.65" customHeight="1" x14ac:dyDescent="0.2">
      <c r="B32" s="713"/>
      <c r="C32" s="723" t="s">
        <v>21</v>
      </c>
      <c r="D32" s="724"/>
      <c r="E32" s="496">
        <v>2541</v>
      </c>
      <c r="F32" s="497">
        <v>380</v>
      </c>
      <c r="G32" s="498">
        <v>15</v>
      </c>
      <c r="H32" s="499">
        <v>1116</v>
      </c>
      <c r="I32" s="497">
        <v>145</v>
      </c>
      <c r="J32" s="498">
        <v>13</v>
      </c>
      <c r="K32" s="499">
        <v>1425</v>
      </c>
      <c r="L32" s="500">
        <v>235</v>
      </c>
      <c r="M32" s="501">
        <v>16.5</v>
      </c>
      <c r="N32" s="479"/>
      <c r="O32" s="479"/>
      <c r="P32" s="479"/>
      <c r="Q32" s="479"/>
      <c r="R32" s="479"/>
    </row>
    <row r="33" spans="2:18" ht="15.65" customHeight="1" x14ac:dyDescent="0.2">
      <c r="B33" s="713"/>
      <c r="C33" s="723" t="s">
        <v>22</v>
      </c>
      <c r="D33" s="724"/>
      <c r="E33" s="496">
        <v>1880</v>
      </c>
      <c r="F33" s="497">
        <v>459</v>
      </c>
      <c r="G33" s="498">
        <v>24.4</v>
      </c>
      <c r="H33" s="499">
        <v>822</v>
      </c>
      <c r="I33" s="497">
        <v>173</v>
      </c>
      <c r="J33" s="498">
        <v>21</v>
      </c>
      <c r="K33" s="499">
        <v>1058</v>
      </c>
      <c r="L33" s="500">
        <v>286</v>
      </c>
      <c r="M33" s="501">
        <v>27</v>
      </c>
      <c r="N33" s="479"/>
      <c r="O33" s="479"/>
      <c r="P33" s="479"/>
      <c r="Q33" s="479"/>
      <c r="R33" s="479"/>
    </row>
    <row r="34" spans="2:18" ht="15.65" customHeight="1" x14ac:dyDescent="0.2">
      <c r="B34" s="713"/>
      <c r="C34" s="723" t="s">
        <v>23</v>
      </c>
      <c r="D34" s="724"/>
      <c r="E34" s="496">
        <v>1000</v>
      </c>
      <c r="F34" s="497">
        <v>142</v>
      </c>
      <c r="G34" s="498">
        <v>14.2</v>
      </c>
      <c r="H34" s="499">
        <v>463</v>
      </c>
      <c r="I34" s="497">
        <v>57</v>
      </c>
      <c r="J34" s="498">
        <v>12.3</v>
      </c>
      <c r="K34" s="499">
        <v>537</v>
      </c>
      <c r="L34" s="500">
        <v>85</v>
      </c>
      <c r="M34" s="501">
        <v>15.8</v>
      </c>
      <c r="N34" s="479"/>
      <c r="O34" s="479"/>
      <c r="P34" s="479"/>
      <c r="Q34" s="479"/>
      <c r="R34" s="479"/>
    </row>
    <row r="35" spans="2:18" ht="15.65" customHeight="1" thickBot="1" x14ac:dyDescent="0.25">
      <c r="B35" s="727"/>
      <c r="C35" s="721" t="s">
        <v>65</v>
      </c>
      <c r="D35" s="722"/>
      <c r="E35" s="525">
        <v>4064</v>
      </c>
      <c r="F35" s="506">
        <v>666</v>
      </c>
      <c r="G35" s="504">
        <v>16.399999999999999</v>
      </c>
      <c r="H35" s="526">
        <v>1788</v>
      </c>
      <c r="I35" s="506">
        <v>230</v>
      </c>
      <c r="J35" s="504">
        <v>12.9</v>
      </c>
      <c r="K35" s="526">
        <v>2276</v>
      </c>
      <c r="L35" s="507">
        <v>436</v>
      </c>
      <c r="M35" s="508">
        <v>19.2</v>
      </c>
      <c r="N35" s="479"/>
      <c r="O35" s="479"/>
      <c r="P35" s="479"/>
      <c r="Q35" s="479"/>
      <c r="R35" s="479"/>
    </row>
    <row r="36" spans="2:18" ht="15.65" customHeight="1" thickTop="1" thickBot="1" x14ac:dyDescent="0.25">
      <c r="B36" s="714"/>
      <c r="C36" s="725" t="s">
        <v>7</v>
      </c>
      <c r="D36" s="726"/>
      <c r="E36" s="511">
        <v>16034</v>
      </c>
      <c r="F36" s="512">
        <v>2624</v>
      </c>
      <c r="G36" s="513">
        <v>16.399999999999999</v>
      </c>
      <c r="H36" s="514">
        <v>7007</v>
      </c>
      <c r="I36" s="512">
        <v>941</v>
      </c>
      <c r="J36" s="513">
        <v>13.4</v>
      </c>
      <c r="K36" s="514">
        <v>9027</v>
      </c>
      <c r="L36" s="528">
        <v>1683</v>
      </c>
      <c r="M36" s="516">
        <v>18.600000000000001</v>
      </c>
      <c r="N36" s="479"/>
      <c r="O36" s="479"/>
      <c r="P36" s="479"/>
      <c r="Q36" s="479"/>
      <c r="R36" s="479"/>
    </row>
    <row r="37" spans="2:18" ht="15.65" customHeight="1" x14ac:dyDescent="0.2">
      <c r="B37" s="728" t="s">
        <v>96</v>
      </c>
      <c r="C37" s="687" t="s">
        <v>24</v>
      </c>
      <c r="D37" s="688"/>
      <c r="E37" s="529">
        <v>12032</v>
      </c>
      <c r="F37" s="497">
        <v>1922</v>
      </c>
      <c r="G37" s="519">
        <v>16</v>
      </c>
      <c r="H37" s="530">
        <v>5055</v>
      </c>
      <c r="I37" s="521">
        <v>605</v>
      </c>
      <c r="J37" s="519">
        <v>12</v>
      </c>
      <c r="K37" s="530">
        <v>6977</v>
      </c>
      <c r="L37" s="531">
        <v>1317</v>
      </c>
      <c r="M37" s="523">
        <v>18.899999999999999</v>
      </c>
      <c r="N37" s="479"/>
      <c r="O37" s="479"/>
      <c r="P37" s="479"/>
      <c r="Q37" s="479"/>
      <c r="R37" s="479"/>
    </row>
    <row r="38" spans="2:18" ht="15.65" customHeight="1" x14ac:dyDescent="0.2">
      <c r="B38" s="729"/>
      <c r="C38" s="723" t="s">
        <v>25</v>
      </c>
      <c r="D38" s="724"/>
      <c r="E38" s="496">
        <v>1240</v>
      </c>
      <c r="F38" s="497">
        <v>123</v>
      </c>
      <c r="G38" s="498">
        <v>9.9</v>
      </c>
      <c r="H38" s="499">
        <v>537</v>
      </c>
      <c r="I38" s="497">
        <v>41</v>
      </c>
      <c r="J38" s="498">
        <v>7.6</v>
      </c>
      <c r="K38" s="499">
        <v>703</v>
      </c>
      <c r="L38" s="500">
        <v>82</v>
      </c>
      <c r="M38" s="501">
        <v>11.7</v>
      </c>
      <c r="N38" s="479"/>
      <c r="O38" s="479"/>
      <c r="P38" s="479"/>
      <c r="Q38" s="479"/>
      <c r="R38" s="479"/>
    </row>
    <row r="39" spans="2:18" ht="15.65" customHeight="1" x14ac:dyDescent="0.2">
      <c r="B39" s="729"/>
      <c r="C39" s="723" t="s">
        <v>26</v>
      </c>
      <c r="D39" s="724"/>
      <c r="E39" s="496">
        <v>1325</v>
      </c>
      <c r="F39" s="497">
        <v>91</v>
      </c>
      <c r="G39" s="498">
        <v>6.9</v>
      </c>
      <c r="H39" s="499">
        <v>504</v>
      </c>
      <c r="I39" s="497">
        <v>33</v>
      </c>
      <c r="J39" s="498">
        <v>6.5</v>
      </c>
      <c r="K39" s="499">
        <v>821</v>
      </c>
      <c r="L39" s="500">
        <v>58</v>
      </c>
      <c r="M39" s="501">
        <v>7.1</v>
      </c>
      <c r="N39" s="479"/>
      <c r="O39" s="479"/>
      <c r="P39" s="479"/>
      <c r="Q39" s="479"/>
      <c r="R39" s="479"/>
    </row>
    <row r="40" spans="2:18" ht="15.65" customHeight="1" x14ac:dyDescent="0.2">
      <c r="B40" s="729"/>
      <c r="C40" s="723" t="s">
        <v>27</v>
      </c>
      <c r="D40" s="724"/>
      <c r="E40" s="496">
        <v>1719</v>
      </c>
      <c r="F40" s="497">
        <v>157</v>
      </c>
      <c r="G40" s="498">
        <v>9.1</v>
      </c>
      <c r="H40" s="499">
        <v>766</v>
      </c>
      <c r="I40" s="497">
        <v>63</v>
      </c>
      <c r="J40" s="498">
        <v>8.1999999999999993</v>
      </c>
      <c r="K40" s="499">
        <v>953</v>
      </c>
      <c r="L40" s="500">
        <v>94</v>
      </c>
      <c r="M40" s="501">
        <v>9.9</v>
      </c>
      <c r="N40" s="479"/>
      <c r="O40" s="479"/>
      <c r="P40" s="479"/>
      <c r="Q40" s="479"/>
      <c r="R40" s="479"/>
    </row>
    <row r="41" spans="2:18" ht="15.65" customHeight="1" thickBot="1" x14ac:dyDescent="0.25">
      <c r="B41" s="729"/>
      <c r="C41" s="717" t="s">
        <v>66</v>
      </c>
      <c r="D41" s="718"/>
      <c r="E41" s="525">
        <v>5467</v>
      </c>
      <c r="F41" s="506">
        <v>972</v>
      </c>
      <c r="G41" s="504">
        <v>17.8</v>
      </c>
      <c r="H41" s="526">
        <v>2355</v>
      </c>
      <c r="I41" s="506">
        <v>360</v>
      </c>
      <c r="J41" s="504">
        <v>15.3</v>
      </c>
      <c r="K41" s="526">
        <v>3112</v>
      </c>
      <c r="L41" s="507">
        <v>612</v>
      </c>
      <c r="M41" s="508">
        <v>19.7</v>
      </c>
      <c r="N41" s="479"/>
      <c r="O41" s="479"/>
      <c r="P41" s="479"/>
      <c r="Q41" s="479"/>
      <c r="R41" s="479"/>
    </row>
    <row r="42" spans="2:18" ht="15.65" customHeight="1" thickTop="1" thickBot="1" x14ac:dyDescent="0.25">
      <c r="B42" s="730"/>
      <c r="C42" s="693" t="s">
        <v>7</v>
      </c>
      <c r="D42" s="694"/>
      <c r="E42" s="535">
        <v>21783</v>
      </c>
      <c r="F42" s="512">
        <v>3265</v>
      </c>
      <c r="G42" s="513">
        <v>15</v>
      </c>
      <c r="H42" s="536">
        <v>9217</v>
      </c>
      <c r="I42" s="512">
        <v>1102</v>
      </c>
      <c r="J42" s="513">
        <v>12</v>
      </c>
      <c r="K42" s="536">
        <v>12566</v>
      </c>
      <c r="L42" s="528">
        <v>2163</v>
      </c>
      <c r="M42" s="516">
        <v>17.2</v>
      </c>
      <c r="N42" s="479"/>
      <c r="O42" s="479"/>
      <c r="P42" s="479"/>
      <c r="Q42" s="479"/>
      <c r="R42" s="479"/>
    </row>
    <row r="43" spans="2:18" ht="15.65" customHeight="1" thickBot="1" x14ac:dyDescent="0.25">
      <c r="B43" s="712" t="s">
        <v>49</v>
      </c>
      <c r="C43" s="731" t="s">
        <v>31</v>
      </c>
      <c r="D43" s="732"/>
      <c r="E43" s="537">
        <v>46628</v>
      </c>
      <c r="F43" s="506">
        <v>5939</v>
      </c>
      <c r="G43" s="539">
        <v>12.7</v>
      </c>
      <c r="H43" s="479">
        <v>20543</v>
      </c>
      <c r="I43" s="538">
        <v>2068</v>
      </c>
      <c r="J43" s="539">
        <v>10.1</v>
      </c>
      <c r="K43" s="479">
        <v>26085</v>
      </c>
      <c r="L43" s="540">
        <v>3871</v>
      </c>
      <c r="M43" s="541">
        <v>14.8</v>
      </c>
      <c r="N43" s="479"/>
      <c r="O43" s="479"/>
      <c r="P43" s="479"/>
      <c r="Q43" s="479"/>
      <c r="R43" s="479"/>
    </row>
    <row r="44" spans="2:18" ht="15.65" customHeight="1" thickTop="1" thickBot="1" x14ac:dyDescent="0.25">
      <c r="B44" s="714"/>
      <c r="C44" s="725" t="s">
        <v>7</v>
      </c>
      <c r="D44" s="726"/>
      <c r="E44" s="511">
        <v>46628</v>
      </c>
      <c r="F44" s="512">
        <v>5939</v>
      </c>
      <c r="G44" s="513">
        <v>12.7</v>
      </c>
      <c r="H44" s="514">
        <v>20543</v>
      </c>
      <c r="I44" s="512">
        <v>2068</v>
      </c>
      <c r="J44" s="513">
        <v>10.1</v>
      </c>
      <c r="K44" s="514">
        <v>26085</v>
      </c>
      <c r="L44" s="528">
        <v>3871</v>
      </c>
      <c r="M44" s="516">
        <v>14.8</v>
      </c>
      <c r="N44" s="479"/>
      <c r="O44" s="479"/>
      <c r="P44" s="479"/>
      <c r="Q44" s="479"/>
      <c r="R44" s="479"/>
    </row>
    <row r="45" spans="2:18" ht="15.65" customHeight="1" x14ac:dyDescent="0.2">
      <c r="B45" s="712" t="s">
        <v>48</v>
      </c>
      <c r="C45" s="687" t="s">
        <v>30</v>
      </c>
      <c r="D45" s="688"/>
      <c r="E45" s="529">
        <v>30805</v>
      </c>
      <c r="F45" s="538">
        <v>5063</v>
      </c>
      <c r="G45" s="519">
        <v>16.399999999999999</v>
      </c>
      <c r="H45" s="530">
        <v>12769</v>
      </c>
      <c r="I45" s="521">
        <v>1419</v>
      </c>
      <c r="J45" s="519">
        <v>11.1</v>
      </c>
      <c r="K45" s="530">
        <v>18036</v>
      </c>
      <c r="L45" s="531">
        <v>3644</v>
      </c>
      <c r="M45" s="523">
        <v>20.2</v>
      </c>
      <c r="N45" s="479"/>
      <c r="O45" s="479"/>
      <c r="P45" s="479"/>
      <c r="Q45" s="479"/>
      <c r="R45" s="479"/>
    </row>
    <row r="46" spans="2:18" ht="15.65" customHeight="1" thickBot="1" x14ac:dyDescent="0.25">
      <c r="B46" s="713"/>
      <c r="C46" s="721" t="s">
        <v>67</v>
      </c>
      <c r="D46" s="722"/>
      <c r="E46" s="525">
        <v>11742</v>
      </c>
      <c r="F46" s="506">
        <v>1672</v>
      </c>
      <c r="G46" s="504">
        <v>14.2</v>
      </c>
      <c r="H46" s="526">
        <v>5111</v>
      </c>
      <c r="I46" s="506">
        <v>564</v>
      </c>
      <c r="J46" s="504">
        <v>11</v>
      </c>
      <c r="K46" s="526">
        <v>6631</v>
      </c>
      <c r="L46" s="507">
        <v>1108</v>
      </c>
      <c r="M46" s="508">
        <v>16.7</v>
      </c>
      <c r="N46" s="479"/>
      <c r="O46" s="479"/>
      <c r="P46" s="479"/>
      <c r="Q46" s="479"/>
      <c r="R46" s="479"/>
    </row>
    <row r="47" spans="2:18" ht="15.65" customHeight="1" thickTop="1" thickBot="1" x14ac:dyDescent="0.25">
      <c r="B47" s="714"/>
      <c r="C47" s="725" t="s">
        <v>7</v>
      </c>
      <c r="D47" s="726"/>
      <c r="E47" s="511">
        <v>42547</v>
      </c>
      <c r="F47" s="512">
        <v>6735</v>
      </c>
      <c r="G47" s="513">
        <v>15.8</v>
      </c>
      <c r="H47" s="514">
        <v>17880</v>
      </c>
      <c r="I47" s="512">
        <v>1983</v>
      </c>
      <c r="J47" s="513">
        <v>11.1</v>
      </c>
      <c r="K47" s="514">
        <v>24667</v>
      </c>
      <c r="L47" s="528">
        <v>4752</v>
      </c>
      <c r="M47" s="516">
        <v>19.3</v>
      </c>
      <c r="N47" s="479"/>
      <c r="O47" s="479"/>
      <c r="P47" s="479"/>
      <c r="Q47" s="479"/>
      <c r="R47" s="479"/>
    </row>
    <row r="48" spans="2:18" ht="15.65" customHeight="1" x14ac:dyDescent="0.2">
      <c r="B48" s="735" t="s">
        <v>50</v>
      </c>
      <c r="C48" s="687" t="s">
        <v>32</v>
      </c>
      <c r="D48" s="688"/>
      <c r="E48" s="529">
        <v>17530</v>
      </c>
      <c r="F48" s="521">
        <v>2412</v>
      </c>
      <c r="G48" s="519">
        <v>13.8</v>
      </c>
      <c r="H48" s="530">
        <v>7498</v>
      </c>
      <c r="I48" s="521">
        <v>777</v>
      </c>
      <c r="J48" s="519">
        <v>10.4</v>
      </c>
      <c r="K48" s="530">
        <v>10032</v>
      </c>
      <c r="L48" s="531">
        <v>1635</v>
      </c>
      <c r="M48" s="523">
        <v>16.3</v>
      </c>
      <c r="N48" s="479"/>
      <c r="O48" s="479"/>
      <c r="P48" s="479"/>
      <c r="Q48" s="479"/>
      <c r="R48" s="479"/>
    </row>
    <row r="49" spans="2:22" ht="15.65" customHeight="1" x14ac:dyDescent="0.2">
      <c r="B49" s="729"/>
      <c r="C49" s="723" t="s">
        <v>33</v>
      </c>
      <c r="D49" s="724"/>
      <c r="E49" s="496">
        <v>3619</v>
      </c>
      <c r="F49" s="521">
        <v>431</v>
      </c>
      <c r="G49" s="498">
        <v>11.9</v>
      </c>
      <c r="H49" s="499">
        <v>1605</v>
      </c>
      <c r="I49" s="497">
        <v>175</v>
      </c>
      <c r="J49" s="498">
        <v>10.9</v>
      </c>
      <c r="K49" s="499">
        <v>2014</v>
      </c>
      <c r="L49" s="500">
        <v>256</v>
      </c>
      <c r="M49" s="501">
        <v>12.7</v>
      </c>
      <c r="N49" s="479"/>
      <c r="O49" s="479"/>
      <c r="P49" s="479"/>
      <c r="Q49" s="479"/>
      <c r="R49" s="479"/>
    </row>
    <row r="50" spans="2:22" ht="15.65" customHeight="1" x14ac:dyDescent="0.2">
      <c r="B50" s="729"/>
      <c r="C50" s="723" t="s">
        <v>34</v>
      </c>
      <c r="D50" s="724"/>
      <c r="E50" s="496">
        <v>2553</v>
      </c>
      <c r="F50" s="497">
        <v>321</v>
      </c>
      <c r="G50" s="498">
        <v>12.6</v>
      </c>
      <c r="H50" s="499">
        <v>1187</v>
      </c>
      <c r="I50" s="497">
        <v>124</v>
      </c>
      <c r="J50" s="498">
        <v>10.4</v>
      </c>
      <c r="K50" s="499">
        <v>1366</v>
      </c>
      <c r="L50" s="500">
        <v>197</v>
      </c>
      <c r="M50" s="501">
        <v>14.4</v>
      </c>
      <c r="N50" s="479"/>
      <c r="O50" s="479"/>
      <c r="P50" s="479"/>
      <c r="Q50" s="479"/>
      <c r="R50" s="479"/>
    </row>
    <row r="51" spans="2:22" ht="15.65" customHeight="1" x14ac:dyDescent="0.2">
      <c r="B51" s="729"/>
      <c r="C51" s="723" t="s">
        <v>35</v>
      </c>
      <c r="D51" s="724"/>
      <c r="E51" s="496">
        <v>2624</v>
      </c>
      <c r="F51" s="497">
        <v>273</v>
      </c>
      <c r="G51" s="498">
        <v>10.4</v>
      </c>
      <c r="H51" s="499">
        <v>1201</v>
      </c>
      <c r="I51" s="497">
        <v>97</v>
      </c>
      <c r="J51" s="498">
        <v>8.1</v>
      </c>
      <c r="K51" s="499">
        <v>1423</v>
      </c>
      <c r="L51" s="500">
        <v>176</v>
      </c>
      <c r="M51" s="501">
        <v>12.4</v>
      </c>
      <c r="N51" s="479"/>
      <c r="O51" s="479"/>
      <c r="P51" s="479"/>
      <c r="Q51" s="479"/>
      <c r="R51" s="479"/>
    </row>
    <row r="52" spans="2:22" ht="15.65" customHeight="1" x14ac:dyDescent="0.2">
      <c r="B52" s="729"/>
      <c r="C52" s="723" t="s">
        <v>36</v>
      </c>
      <c r="D52" s="724"/>
      <c r="E52" s="496">
        <v>7458</v>
      </c>
      <c r="F52" s="497">
        <v>1001</v>
      </c>
      <c r="G52" s="498">
        <v>13.4</v>
      </c>
      <c r="H52" s="499">
        <v>3352</v>
      </c>
      <c r="I52" s="497">
        <v>364</v>
      </c>
      <c r="J52" s="498">
        <v>10.9</v>
      </c>
      <c r="K52" s="499">
        <v>4106</v>
      </c>
      <c r="L52" s="500">
        <v>637</v>
      </c>
      <c r="M52" s="501">
        <v>15.5</v>
      </c>
      <c r="N52" s="479"/>
      <c r="O52" s="479"/>
      <c r="P52" s="479"/>
      <c r="Q52" s="479"/>
      <c r="R52" s="479"/>
    </row>
    <row r="53" spans="2:22" ht="15.65" customHeight="1" thickBot="1" x14ac:dyDescent="0.25">
      <c r="B53" s="729"/>
      <c r="C53" s="721" t="s">
        <v>37</v>
      </c>
      <c r="D53" s="722"/>
      <c r="E53" s="525">
        <v>6498</v>
      </c>
      <c r="F53" s="506">
        <v>745</v>
      </c>
      <c r="G53" s="504">
        <v>11.5</v>
      </c>
      <c r="H53" s="526">
        <v>2955</v>
      </c>
      <c r="I53" s="506">
        <v>249</v>
      </c>
      <c r="J53" s="504">
        <v>8.4</v>
      </c>
      <c r="K53" s="526">
        <v>3543</v>
      </c>
      <c r="L53" s="507">
        <v>496</v>
      </c>
      <c r="M53" s="508">
        <v>14</v>
      </c>
      <c r="N53" s="479"/>
      <c r="O53" s="479"/>
      <c r="P53" s="479"/>
      <c r="Q53" s="479"/>
      <c r="R53" s="479"/>
    </row>
    <row r="54" spans="2:22" s="509" customFormat="1" ht="15.65" customHeight="1" thickTop="1" thickBot="1" x14ac:dyDescent="0.25">
      <c r="B54" s="730"/>
      <c r="C54" s="725" t="s">
        <v>7</v>
      </c>
      <c r="D54" s="726"/>
      <c r="E54" s="542">
        <v>40282</v>
      </c>
      <c r="F54" s="543">
        <v>5183</v>
      </c>
      <c r="G54" s="513">
        <v>12.9</v>
      </c>
      <c r="H54" s="544">
        <v>17798</v>
      </c>
      <c r="I54" s="512">
        <v>1786</v>
      </c>
      <c r="J54" s="513">
        <v>10</v>
      </c>
      <c r="K54" s="544">
        <v>22484</v>
      </c>
      <c r="L54" s="528">
        <v>3397</v>
      </c>
      <c r="M54" s="516">
        <v>15.1</v>
      </c>
      <c r="N54" s="510"/>
      <c r="O54" s="510"/>
      <c r="P54" s="510"/>
      <c r="Q54" s="510"/>
      <c r="R54" s="510"/>
      <c r="T54" s="477"/>
      <c r="U54" s="477"/>
      <c r="V54" s="477"/>
    </row>
    <row r="55" spans="2:22" ht="15.65" customHeight="1" x14ac:dyDescent="0.2">
      <c r="B55" s="545" t="s">
        <v>38</v>
      </c>
      <c r="C55" s="546"/>
      <c r="D55" s="547"/>
      <c r="E55" s="529">
        <v>387362</v>
      </c>
      <c r="F55" s="521">
        <v>56916</v>
      </c>
      <c r="G55" s="519">
        <v>14.7</v>
      </c>
      <c r="H55" s="530">
        <v>166032</v>
      </c>
      <c r="I55" s="521">
        <v>18066</v>
      </c>
      <c r="J55" s="519">
        <v>10.9</v>
      </c>
      <c r="K55" s="530">
        <v>221330</v>
      </c>
      <c r="L55" s="531">
        <v>38850</v>
      </c>
      <c r="M55" s="523">
        <v>17.600000000000001</v>
      </c>
      <c r="N55" s="479"/>
      <c r="O55" s="479"/>
      <c r="P55" s="479"/>
      <c r="Q55" s="479"/>
      <c r="R55" s="479"/>
    </row>
    <row r="56" spans="2:22" s="509" customFormat="1" ht="15.65" customHeight="1" x14ac:dyDescent="0.2">
      <c r="B56" s="548" t="s">
        <v>39</v>
      </c>
      <c r="C56" s="549"/>
      <c r="D56" s="550"/>
      <c r="E56" s="551">
        <v>70649</v>
      </c>
      <c r="F56" s="552">
        <v>9645</v>
      </c>
      <c r="G56" s="498">
        <v>13.7</v>
      </c>
      <c r="H56" s="553">
        <v>31322</v>
      </c>
      <c r="I56" s="552">
        <v>3451</v>
      </c>
      <c r="J56" s="498">
        <v>11</v>
      </c>
      <c r="K56" s="553">
        <v>39327</v>
      </c>
      <c r="L56" s="552">
        <v>6194</v>
      </c>
      <c r="M56" s="501">
        <v>15.7</v>
      </c>
      <c r="N56" s="510"/>
      <c r="O56" s="510"/>
      <c r="P56" s="510"/>
      <c r="Q56" s="510"/>
      <c r="R56" s="510"/>
    </row>
    <row r="57" spans="2:22" ht="15.65" customHeight="1" thickBot="1" x14ac:dyDescent="0.25">
      <c r="B57" s="554" t="s">
        <v>40</v>
      </c>
      <c r="C57" s="555"/>
      <c r="D57" s="556"/>
      <c r="E57" s="557">
        <v>458011</v>
      </c>
      <c r="F57" s="558">
        <v>66561</v>
      </c>
      <c r="G57" s="559">
        <v>14.5</v>
      </c>
      <c r="H57" s="558">
        <v>197354</v>
      </c>
      <c r="I57" s="560">
        <v>21517</v>
      </c>
      <c r="J57" s="559">
        <v>10.9</v>
      </c>
      <c r="K57" s="558">
        <v>260657</v>
      </c>
      <c r="L57" s="561">
        <v>45044</v>
      </c>
      <c r="M57" s="562">
        <v>17.3</v>
      </c>
      <c r="N57" s="479"/>
      <c r="O57" s="479"/>
      <c r="P57" s="479"/>
      <c r="Q57" s="479"/>
      <c r="R57" s="479"/>
    </row>
    <row r="58" spans="2:22" ht="15.65" customHeight="1" x14ac:dyDescent="0.2">
      <c r="B58" s="563" t="s">
        <v>107</v>
      </c>
      <c r="H58" s="563"/>
      <c r="I58" s="479"/>
      <c r="J58" s="479"/>
      <c r="K58" s="563"/>
      <c r="L58" s="479"/>
      <c r="M58" s="479"/>
      <c r="N58" s="479"/>
      <c r="O58" s="479"/>
      <c r="P58" s="479"/>
      <c r="Q58" s="479"/>
      <c r="R58" s="479"/>
    </row>
    <row r="59" spans="2:22" ht="27" customHeight="1" x14ac:dyDescent="0.2">
      <c r="H59" s="733"/>
      <c r="I59" s="734"/>
      <c r="J59" s="734"/>
      <c r="K59" s="734"/>
      <c r="L59" s="734"/>
      <c r="M59" s="734"/>
      <c r="N59" s="479"/>
      <c r="O59" s="479"/>
      <c r="P59" s="479"/>
      <c r="Q59" s="479"/>
      <c r="R59" s="479"/>
    </row>
    <row r="60" spans="2:22" ht="13.5" customHeight="1" x14ac:dyDescent="0.2">
      <c r="I60" s="476"/>
      <c r="J60" s="476"/>
      <c r="L60" s="476"/>
      <c r="M60" s="476"/>
      <c r="N60" s="479"/>
      <c r="O60" s="479"/>
      <c r="P60" s="479"/>
      <c r="Q60" s="479"/>
      <c r="R60" s="479"/>
    </row>
  </sheetData>
  <mergeCells count="70">
    <mergeCell ref="H59:M59"/>
    <mergeCell ref="B48:B54"/>
    <mergeCell ref="C48:D48"/>
    <mergeCell ref="C49:D49"/>
    <mergeCell ref="C50:D50"/>
    <mergeCell ref="C51:D51"/>
    <mergeCell ref="C52:D52"/>
    <mergeCell ref="C53:D53"/>
    <mergeCell ref="C54:D54"/>
    <mergeCell ref="B43:B44"/>
    <mergeCell ref="C43:D43"/>
    <mergeCell ref="C44:D44"/>
    <mergeCell ref="B45:B47"/>
    <mergeCell ref="C45:D45"/>
    <mergeCell ref="C46:D46"/>
    <mergeCell ref="C47:D47"/>
    <mergeCell ref="B37:B42"/>
    <mergeCell ref="C37:D37"/>
    <mergeCell ref="C38:D38"/>
    <mergeCell ref="C39:D39"/>
    <mergeCell ref="C40:D40"/>
    <mergeCell ref="C41:D41"/>
    <mergeCell ref="C42:D42"/>
    <mergeCell ref="C29:D29"/>
    <mergeCell ref="B30:B36"/>
    <mergeCell ref="C30:D30"/>
    <mergeCell ref="C31:D31"/>
    <mergeCell ref="C32:D32"/>
    <mergeCell ref="C33:D33"/>
    <mergeCell ref="C34:D34"/>
    <mergeCell ref="C35:D35"/>
    <mergeCell ref="C36:D36"/>
    <mergeCell ref="B25:B29"/>
    <mergeCell ref="C25:D25"/>
    <mergeCell ref="C26:D26"/>
    <mergeCell ref="C27:D27"/>
    <mergeCell ref="C28:D28"/>
    <mergeCell ref="B21:B24"/>
    <mergeCell ref="C21:D21"/>
    <mergeCell ref="C22:D22"/>
    <mergeCell ref="C23:D23"/>
    <mergeCell ref="C24:D24"/>
    <mergeCell ref="B18:B20"/>
    <mergeCell ref="C18:D18"/>
    <mergeCell ref="C19:D19"/>
    <mergeCell ref="C20:D20"/>
    <mergeCell ref="L4:L9"/>
    <mergeCell ref="J4:J9"/>
    <mergeCell ref="K4:K9"/>
    <mergeCell ref="B14:B17"/>
    <mergeCell ref="C14:D14"/>
    <mergeCell ref="C15:D15"/>
    <mergeCell ref="C16:D16"/>
    <mergeCell ref="C17:D17"/>
    <mergeCell ref="M4:M9"/>
    <mergeCell ref="B10:B13"/>
    <mergeCell ref="C10:D10"/>
    <mergeCell ref="C11:D11"/>
    <mergeCell ref="C12:D12"/>
    <mergeCell ref="C13:D13"/>
    <mergeCell ref="B3:B9"/>
    <mergeCell ref="C3:D9"/>
    <mergeCell ref="E3:G3"/>
    <mergeCell ref="H3:J3"/>
    <mergeCell ref="K3:M3"/>
    <mergeCell ref="E4:E9"/>
    <mergeCell ref="F4:F9"/>
    <mergeCell ref="G4:G9"/>
    <mergeCell ref="H4:H9"/>
    <mergeCell ref="I4:I9"/>
  </mergeCells>
  <phoneticPr fontId="11"/>
  <printOptions horizontalCentered="1" gridLinesSet="0"/>
  <pageMargins left="0.39370078740157483" right="0.39370078740157483" top="0.39370078740157483" bottom="0.19685039370078741" header="0.59055118110236227" footer="0.19685039370078741"/>
  <pageSetup paperSize="9" scale="95" firstPageNumber="5" orientation="portrait" useFirstPageNumber="1" r:id="rId1"/>
  <headerFooter alignWithMargins="0">
    <oddFooter>&amp;C9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F266"/>
  <sheetViews>
    <sheetView zoomScale="85" zoomScaleNormal="85" workbookViewId="0">
      <pane xSplit="4" ySplit="7" topLeftCell="E13" activePane="bottomRight" state="frozen"/>
      <selection activeCell="AL19" sqref="AL19"/>
      <selection pane="topRight" activeCell="AL19" sqref="AL19"/>
      <selection pane="bottomLeft" activeCell="AL19" sqref="AL19"/>
      <selection pane="bottomRight" activeCell="B1" sqref="B1"/>
    </sheetView>
  </sheetViews>
  <sheetFormatPr defaultColWidth="10" defaultRowHeight="15" customHeight="1" x14ac:dyDescent="0.2"/>
  <cols>
    <col min="1" max="1" width="8.984375E-2" style="6" customWidth="1"/>
    <col min="2" max="2" width="9.453125" style="1" customWidth="1"/>
    <col min="3" max="3" width="3" style="572" customWidth="1"/>
    <col min="4" max="4" width="11.81640625" style="23" customWidth="1"/>
    <col min="5" max="12" width="12" style="6" customWidth="1"/>
    <col min="13" max="28" width="7.36328125" style="6" customWidth="1"/>
    <col min="29" max="29" width="3.1796875" style="6" customWidth="1"/>
    <col min="30" max="16384" width="10" style="6"/>
  </cols>
  <sheetData>
    <row r="1" spans="1:32" ht="18" customHeight="1" x14ac:dyDescent="0.2">
      <c r="A1" s="7"/>
      <c r="C1" s="22"/>
      <c r="E1" s="22" t="s">
        <v>102</v>
      </c>
      <c r="F1" s="25"/>
      <c r="G1" s="25"/>
      <c r="H1" s="25"/>
      <c r="I1" s="25"/>
      <c r="J1" s="27"/>
      <c r="K1" s="26"/>
      <c r="L1" s="26"/>
      <c r="M1" s="28"/>
      <c r="N1" s="25"/>
      <c r="O1" s="25"/>
      <c r="P1" s="25"/>
      <c r="Q1" s="25"/>
      <c r="R1" s="25"/>
      <c r="S1" s="26"/>
      <c r="T1" s="26"/>
      <c r="U1" s="28"/>
      <c r="V1" s="25"/>
      <c r="W1" s="25"/>
      <c r="X1" s="25"/>
      <c r="Y1" s="27"/>
      <c r="Z1" s="25"/>
      <c r="AA1" s="26"/>
      <c r="AB1" s="26"/>
      <c r="AC1" s="7"/>
      <c r="AD1" s="7"/>
      <c r="AE1" s="7"/>
    </row>
    <row r="2" spans="1:32" ht="13.5" customHeight="1" thickBot="1" x14ac:dyDescent="0.25">
      <c r="A2" s="7"/>
      <c r="B2" s="22"/>
      <c r="C2" s="22"/>
      <c r="E2" s="22"/>
      <c r="F2" s="25"/>
      <c r="G2" s="25"/>
      <c r="H2" s="25"/>
      <c r="I2" s="25"/>
      <c r="J2" s="27"/>
      <c r="K2" s="26"/>
      <c r="L2" s="26"/>
      <c r="M2" s="28"/>
      <c r="N2" s="25"/>
      <c r="O2" s="25"/>
      <c r="P2" s="25"/>
      <c r="Q2" s="25"/>
      <c r="R2" s="25"/>
      <c r="S2" s="26"/>
      <c r="T2" s="26"/>
      <c r="U2" s="28"/>
      <c r="V2" s="25"/>
      <c r="W2" s="25"/>
      <c r="X2" s="25"/>
      <c r="Y2" s="27"/>
      <c r="Z2" s="25"/>
      <c r="AA2" s="26"/>
      <c r="AB2" s="26"/>
      <c r="AC2" s="7"/>
      <c r="AD2" s="7"/>
      <c r="AE2" s="7"/>
    </row>
    <row r="3" spans="1:32" ht="15" customHeight="1" thickBot="1" x14ac:dyDescent="0.25">
      <c r="A3" s="7"/>
      <c r="B3" s="658" t="s">
        <v>94</v>
      </c>
      <c r="C3" s="757" t="s">
        <v>42</v>
      </c>
      <c r="D3" s="758"/>
      <c r="E3" s="742" t="s">
        <v>61</v>
      </c>
      <c r="F3" s="743"/>
      <c r="G3" s="743"/>
      <c r="H3" s="743"/>
      <c r="I3" s="743"/>
      <c r="J3" s="743"/>
      <c r="K3" s="743"/>
      <c r="L3" s="744"/>
      <c r="M3" s="766" t="s">
        <v>62</v>
      </c>
      <c r="N3" s="767"/>
      <c r="O3" s="767"/>
      <c r="P3" s="767"/>
      <c r="Q3" s="767"/>
      <c r="R3" s="767"/>
      <c r="S3" s="767"/>
      <c r="T3" s="768"/>
      <c r="U3" s="766" t="s">
        <v>63</v>
      </c>
      <c r="V3" s="767"/>
      <c r="W3" s="767"/>
      <c r="X3" s="767"/>
      <c r="Y3" s="767"/>
      <c r="Z3" s="767"/>
      <c r="AA3" s="767"/>
      <c r="AB3" s="768"/>
      <c r="AC3" s="7"/>
      <c r="AD3" s="7"/>
      <c r="AE3" s="7"/>
    </row>
    <row r="4" spans="1:32" ht="15" customHeight="1" x14ac:dyDescent="0.2">
      <c r="A4" s="7"/>
      <c r="B4" s="659"/>
      <c r="C4" s="759"/>
      <c r="D4" s="760"/>
      <c r="E4" s="754" t="s">
        <v>55</v>
      </c>
      <c r="F4" s="745" t="s">
        <v>56</v>
      </c>
      <c r="G4" s="745" t="s">
        <v>57</v>
      </c>
      <c r="H4" s="745" t="s">
        <v>58</v>
      </c>
      <c r="I4" s="745" t="s">
        <v>59</v>
      </c>
      <c r="J4" s="745" t="s">
        <v>60</v>
      </c>
      <c r="K4" s="748" t="s">
        <v>5</v>
      </c>
      <c r="L4" s="751" t="s">
        <v>53</v>
      </c>
      <c r="M4" s="736" t="s">
        <v>55</v>
      </c>
      <c r="N4" s="739" t="s">
        <v>56</v>
      </c>
      <c r="O4" s="739" t="s">
        <v>57</v>
      </c>
      <c r="P4" s="739" t="s">
        <v>58</v>
      </c>
      <c r="Q4" s="739" t="s">
        <v>59</v>
      </c>
      <c r="R4" s="739" t="s">
        <v>60</v>
      </c>
      <c r="S4" s="763" t="s">
        <v>5</v>
      </c>
      <c r="T4" s="769" t="s">
        <v>53</v>
      </c>
      <c r="U4" s="736" t="s">
        <v>55</v>
      </c>
      <c r="V4" s="739" t="s">
        <v>56</v>
      </c>
      <c r="W4" s="739" t="s">
        <v>57</v>
      </c>
      <c r="X4" s="739" t="s">
        <v>58</v>
      </c>
      <c r="Y4" s="739" t="s">
        <v>59</v>
      </c>
      <c r="Z4" s="739" t="s">
        <v>60</v>
      </c>
      <c r="AA4" s="763" t="s">
        <v>5</v>
      </c>
      <c r="AB4" s="769" t="s">
        <v>53</v>
      </c>
      <c r="AC4" s="7"/>
      <c r="AD4" s="7"/>
      <c r="AE4" s="7"/>
    </row>
    <row r="5" spans="1:32" ht="15" customHeight="1" x14ac:dyDescent="0.2">
      <c r="A5" s="7"/>
      <c r="B5" s="659"/>
      <c r="C5" s="759"/>
      <c r="D5" s="760"/>
      <c r="E5" s="755"/>
      <c r="F5" s="746"/>
      <c r="G5" s="746"/>
      <c r="H5" s="746"/>
      <c r="I5" s="746"/>
      <c r="J5" s="746"/>
      <c r="K5" s="749"/>
      <c r="L5" s="752"/>
      <c r="M5" s="737"/>
      <c r="N5" s="740"/>
      <c r="O5" s="740"/>
      <c r="P5" s="740"/>
      <c r="Q5" s="740"/>
      <c r="R5" s="740"/>
      <c r="S5" s="764"/>
      <c r="T5" s="770"/>
      <c r="U5" s="737"/>
      <c r="V5" s="740"/>
      <c r="W5" s="740"/>
      <c r="X5" s="740"/>
      <c r="Y5" s="740"/>
      <c r="Z5" s="740"/>
      <c r="AA5" s="764"/>
      <c r="AB5" s="770"/>
      <c r="AC5" s="7"/>
      <c r="AD5" s="7"/>
      <c r="AE5" s="7"/>
    </row>
    <row r="6" spans="1:32" ht="18" customHeight="1" x14ac:dyDescent="0.2">
      <c r="A6" s="7"/>
      <c r="B6" s="659"/>
      <c r="C6" s="759"/>
      <c r="D6" s="760"/>
      <c r="E6" s="755"/>
      <c r="F6" s="746"/>
      <c r="G6" s="746"/>
      <c r="H6" s="746"/>
      <c r="I6" s="746"/>
      <c r="J6" s="746"/>
      <c r="K6" s="749"/>
      <c r="L6" s="752"/>
      <c r="M6" s="737"/>
      <c r="N6" s="740"/>
      <c r="O6" s="740"/>
      <c r="P6" s="740"/>
      <c r="Q6" s="740"/>
      <c r="R6" s="740"/>
      <c r="S6" s="764"/>
      <c r="T6" s="770"/>
      <c r="U6" s="737"/>
      <c r="V6" s="740"/>
      <c r="W6" s="740"/>
      <c r="X6" s="740"/>
      <c r="Y6" s="740"/>
      <c r="Z6" s="740"/>
      <c r="AA6" s="764"/>
      <c r="AB6" s="770"/>
      <c r="AC6" s="7"/>
      <c r="AD6" s="7"/>
      <c r="AE6" s="7"/>
    </row>
    <row r="7" spans="1:32" ht="130.5" customHeight="1" thickBot="1" x14ac:dyDescent="0.25">
      <c r="A7" s="7"/>
      <c r="B7" s="660"/>
      <c r="C7" s="761"/>
      <c r="D7" s="762"/>
      <c r="E7" s="756"/>
      <c r="F7" s="747"/>
      <c r="G7" s="747"/>
      <c r="H7" s="747"/>
      <c r="I7" s="747"/>
      <c r="J7" s="747"/>
      <c r="K7" s="750"/>
      <c r="L7" s="753"/>
      <c r="M7" s="738"/>
      <c r="N7" s="741"/>
      <c r="O7" s="741"/>
      <c r="P7" s="741"/>
      <c r="Q7" s="741"/>
      <c r="R7" s="741"/>
      <c r="S7" s="765"/>
      <c r="T7" s="771"/>
      <c r="U7" s="738"/>
      <c r="V7" s="741"/>
      <c r="W7" s="741"/>
      <c r="X7" s="741"/>
      <c r="Y7" s="741"/>
      <c r="Z7" s="741"/>
      <c r="AA7" s="765"/>
      <c r="AB7" s="771"/>
      <c r="AC7" s="7"/>
      <c r="AD7" s="7"/>
      <c r="AE7" s="7"/>
    </row>
    <row r="8" spans="1:32" ht="19.5" customHeight="1" x14ac:dyDescent="0.2">
      <c r="A8" s="7"/>
      <c r="B8" s="670" t="s">
        <v>44</v>
      </c>
      <c r="C8" s="774" t="s">
        <v>10</v>
      </c>
      <c r="D8" s="775"/>
      <c r="E8" s="178">
        <f t="shared" ref="E8:K8" si="0">M8+U8</f>
        <v>940</v>
      </c>
      <c r="F8" s="179">
        <f t="shared" si="0"/>
        <v>953</v>
      </c>
      <c r="G8" s="179">
        <f t="shared" si="0"/>
        <v>446</v>
      </c>
      <c r="H8" s="180">
        <f t="shared" si="0"/>
        <v>162</v>
      </c>
      <c r="I8" s="180">
        <f t="shared" si="0"/>
        <v>64</v>
      </c>
      <c r="J8" s="180">
        <f t="shared" si="0"/>
        <v>21</v>
      </c>
      <c r="K8" s="181">
        <f t="shared" si="0"/>
        <v>58</v>
      </c>
      <c r="L8" s="182">
        <f t="shared" ref="L8:L49" si="1">SUM(E8:K8)</f>
        <v>2644</v>
      </c>
      <c r="M8" s="342">
        <v>324</v>
      </c>
      <c r="N8" s="343">
        <v>301</v>
      </c>
      <c r="O8" s="343">
        <v>108</v>
      </c>
      <c r="P8" s="345">
        <v>33</v>
      </c>
      <c r="Q8" s="345">
        <v>14</v>
      </c>
      <c r="R8" s="345">
        <v>12</v>
      </c>
      <c r="S8" s="346">
        <v>17</v>
      </c>
      <c r="T8" s="167">
        <f t="shared" ref="T8:T49" si="2">SUM(M8:S8)</f>
        <v>809</v>
      </c>
      <c r="U8" s="342">
        <v>616</v>
      </c>
      <c r="V8" s="343">
        <v>652</v>
      </c>
      <c r="W8" s="343">
        <v>338</v>
      </c>
      <c r="X8" s="345">
        <v>129</v>
      </c>
      <c r="Y8" s="345">
        <v>50</v>
      </c>
      <c r="Z8" s="345">
        <v>9</v>
      </c>
      <c r="AA8" s="346">
        <v>41</v>
      </c>
      <c r="AB8" s="167">
        <f t="shared" ref="AB8:AB17" si="3">SUM(U8:AA8)</f>
        <v>1835</v>
      </c>
      <c r="AC8" s="7"/>
      <c r="AD8" s="7"/>
      <c r="AE8" s="7"/>
    </row>
    <row r="9" spans="1:32" s="7" customFormat="1" ht="19.5" customHeight="1" x14ac:dyDescent="0.2">
      <c r="B9" s="671"/>
      <c r="C9" s="782" t="s">
        <v>11</v>
      </c>
      <c r="D9" s="783"/>
      <c r="E9" s="183">
        <f t="shared" ref="E9:K10" si="4">M9+U9</f>
        <v>109</v>
      </c>
      <c r="F9" s="184">
        <f t="shared" si="4"/>
        <v>112</v>
      </c>
      <c r="G9" s="184">
        <f t="shared" si="4"/>
        <v>62</v>
      </c>
      <c r="H9" s="185">
        <f t="shared" si="4"/>
        <v>17</v>
      </c>
      <c r="I9" s="185">
        <f t="shared" si="4"/>
        <v>7</v>
      </c>
      <c r="J9" s="185">
        <f t="shared" si="4"/>
        <v>1</v>
      </c>
      <c r="K9" s="186">
        <f t="shared" si="4"/>
        <v>12</v>
      </c>
      <c r="L9" s="187">
        <f t="shared" si="1"/>
        <v>320</v>
      </c>
      <c r="M9" s="347">
        <v>41</v>
      </c>
      <c r="N9" s="348">
        <v>34</v>
      </c>
      <c r="O9" s="348">
        <v>11</v>
      </c>
      <c r="P9" s="349">
        <v>3</v>
      </c>
      <c r="Q9" s="349">
        <v>0</v>
      </c>
      <c r="R9" s="349">
        <v>0</v>
      </c>
      <c r="S9" s="350">
        <v>7</v>
      </c>
      <c r="T9" s="188">
        <f t="shared" si="2"/>
        <v>96</v>
      </c>
      <c r="U9" s="347">
        <v>68</v>
      </c>
      <c r="V9" s="348">
        <v>78</v>
      </c>
      <c r="W9" s="348">
        <v>51</v>
      </c>
      <c r="X9" s="349">
        <v>14</v>
      </c>
      <c r="Y9" s="349">
        <v>7</v>
      </c>
      <c r="Z9" s="349">
        <v>1</v>
      </c>
      <c r="AA9" s="350">
        <v>5</v>
      </c>
      <c r="AB9" s="188">
        <f t="shared" si="3"/>
        <v>224</v>
      </c>
      <c r="AF9" s="6"/>
    </row>
    <row r="10" spans="1:32" ht="19.5" customHeight="1" thickBot="1" x14ac:dyDescent="0.25">
      <c r="A10" s="7"/>
      <c r="B10" s="671"/>
      <c r="C10" s="784" t="s">
        <v>12</v>
      </c>
      <c r="D10" s="785"/>
      <c r="E10" s="189">
        <f t="shared" si="4"/>
        <v>147</v>
      </c>
      <c r="F10" s="190">
        <f t="shared" si="4"/>
        <v>160</v>
      </c>
      <c r="G10" s="190">
        <f t="shared" si="4"/>
        <v>67</v>
      </c>
      <c r="H10" s="191">
        <f t="shared" si="4"/>
        <v>27</v>
      </c>
      <c r="I10" s="191">
        <f t="shared" si="4"/>
        <v>8</v>
      </c>
      <c r="J10" s="191">
        <f t="shared" si="4"/>
        <v>3</v>
      </c>
      <c r="K10" s="192">
        <f t="shared" si="4"/>
        <v>58</v>
      </c>
      <c r="L10" s="193">
        <f t="shared" si="1"/>
        <v>470</v>
      </c>
      <c r="M10" s="351">
        <v>65</v>
      </c>
      <c r="N10" s="352">
        <v>57</v>
      </c>
      <c r="O10" s="352">
        <v>21</v>
      </c>
      <c r="P10" s="353">
        <v>5</v>
      </c>
      <c r="Q10" s="353">
        <v>3</v>
      </c>
      <c r="R10" s="353">
        <v>2</v>
      </c>
      <c r="S10" s="354">
        <v>25</v>
      </c>
      <c r="T10" s="194">
        <f t="shared" si="2"/>
        <v>178</v>
      </c>
      <c r="U10" s="351">
        <v>82</v>
      </c>
      <c r="V10" s="352">
        <v>103</v>
      </c>
      <c r="W10" s="352">
        <v>46</v>
      </c>
      <c r="X10" s="353">
        <v>22</v>
      </c>
      <c r="Y10" s="353">
        <v>5</v>
      </c>
      <c r="Z10" s="353">
        <v>1</v>
      </c>
      <c r="AA10" s="354">
        <v>33</v>
      </c>
      <c r="AB10" s="194">
        <f t="shared" si="3"/>
        <v>292</v>
      </c>
      <c r="AC10" s="7"/>
      <c r="AD10" s="7"/>
      <c r="AE10" s="7"/>
    </row>
    <row r="11" spans="1:32" s="7" customFormat="1" ht="19.5" customHeight="1" thickTop="1" thickBot="1" x14ac:dyDescent="0.25">
      <c r="B11" s="672"/>
      <c r="C11" s="772" t="s">
        <v>7</v>
      </c>
      <c r="D11" s="773"/>
      <c r="E11" s="168">
        <f t="shared" ref="E11:K11" si="5">SUM(E8:E10)</f>
        <v>1196</v>
      </c>
      <c r="F11" s="169">
        <f t="shared" si="5"/>
        <v>1225</v>
      </c>
      <c r="G11" s="169">
        <f t="shared" si="5"/>
        <v>575</v>
      </c>
      <c r="H11" s="170">
        <f t="shared" si="5"/>
        <v>206</v>
      </c>
      <c r="I11" s="170">
        <f t="shared" si="5"/>
        <v>79</v>
      </c>
      <c r="J11" s="170">
        <f t="shared" si="5"/>
        <v>25</v>
      </c>
      <c r="K11" s="171">
        <f t="shared" si="5"/>
        <v>128</v>
      </c>
      <c r="L11" s="172">
        <f t="shared" si="1"/>
        <v>3434</v>
      </c>
      <c r="M11" s="173">
        <f t="shared" ref="M11:S11" si="6">SUM(M8:M10)</f>
        <v>430</v>
      </c>
      <c r="N11" s="174">
        <f t="shared" si="6"/>
        <v>392</v>
      </c>
      <c r="O11" s="174">
        <f t="shared" si="6"/>
        <v>140</v>
      </c>
      <c r="P11" s="175">
        <f t="shared" si="6"/>
        <v>41</v>
      </c>
      <c r="Q11" s="175">
        <f t="shared" si="6"/>
        <v>17</v>
      </c>
      <c r="R11" s="175">
        <f t="shared" si="6"/>
        <v>14</v>
      </c>
      <c r="S11" s="176">
        <f t="shared" si="6"/>
        <v>49</v>
      </c>
      <c r="T11" s="177">
        <f t="shared" si="2"/>
        <v>1083</v>
      </c>
      <c r="U11" s="173">
        <f t="shared" ref="U11:AA11" si="7">SUM(U8:U10)</f>
        <v>766</v>
      </c>
      <c r="V11" s="174">
        <f t="shared" si="7"/>
        <v>833</v>
      </c>
      <c r="W11" s="174">
        <f t="shared" si="7"/>
        <v>435</v>
      </c>
      <c r="X11" s="175">
        <f t="shared" si="7"/>
        <v>165</v>
      </c>
      <c r="Y11" s="175">
        <f t="shared" si="7"/>
        <v>62</v>
      </c>
      <c r="Z11" s="175">
        <f t="shared" si="7"/>
        <v>11</v>
      </c>
      <c r="AA11" s="176">
        <f t="shared" si="7"/>
        <v>79</v>
      </c>
      <c r="AB11" s="177">
        <f t="shared" si="3"/>
        <v>2351</v>
      </c>
      <c r="AF11" s="6"/>
    </row>
    <row r="12" spans="1:32" ht="19.5" customHeight="1" x14ac:dyDescent="0.2">
      <c r="A12" s="7"/>
      <c r="B12" s="670" t="s">
        <v>47</v>
      </c>
      <c r="C12" s="774" t="s">
        <v>6</v>
      </c>
      <c r="D12" s="775"/>
      <c r="E12" s="162">
        <f t="shared" ref="E12:K12" si="8">M12+U12</f>
        <v>5018</v>
      </c>
      <c r="F12" s="163">
        <f t="shared" si="8"/>
        <v>3242</v>
      </c>
      <c r="G12" s="163">
        <f t="shared" si="8"/>
        <v>1823</v>
      </c>
      <c r="H12" s="164">
        <f t="shared" si="8"/>
        <v>584</v>
      </c>
      <c r="I12" s="164">
        <f t="shared" si="8"/>
        <v>274</v>
      </c>
      <c r="J12" s="164">
        <f t="shared" si="8"/>
        <v>128</v>
      </c>
      <c r="K12" s="165">
        <f t="shared" si="8"/>
        <v>218</v>
      </c>
      <c r="L12" s="166">
        <f>SUM(E12:K12)</f>
        <v>11287</v>
      </c>
      <c r="M12" s="360">
        <v>1629</v>
      </c>
      <c r="N12" s="361">
        <v>1123</v>
      </c>
      <c r="O12" s="361">
        <v>504</v>
      </c>
      <c r="P12" s="362">
        <v>101</v>
      </c>
      <c r="Q12" s="362">
        <v>73</v>
      </c>
      <c r="R12" s="362">
        <v>36</v>
      </c>
      <c r="S12" s="363">
        <v>74</v>
      </c>
      <c r="T12" s="472">
        <f>SUM(M12:S12)</f>
        <v>3540</v>
      </c>
      <c r="U12" s="360">
        <v>3389</v>
      </c>
      <c r="V12" s="361">
        <v>2119</v>
      </c>
      <c r="W12" s="361">
        <v>1319</v>
      </c>
      <c r="X12" s="362">
        <v>483</v>
      </c>
      <c r="Y12" s="362">
        <v>201</v>
      </c>
      <c r="Z12" s="362">
        <v>92</v>
      </c>
      <c r="AA12" s="363">
        <v>144</v>
      </c>
      <c r="AB12" s="472">
        <f>SUM(U12:AA12)</f>
        <v>7747</v>
      </c>
      <c r="AC12" s="7"/>
      <c r="AD12" s="7"/>
      <c r="AE12" s="7"/>
    </row>
    <row r="13" spans="1:32" ht="19.5" customHeight="1" x14ac:dyDescent="0.2">
      <c r="A13" s="7"/>
      <c r="B13" s="671"/>
      <c r="C13" s="778" t="s">
        <v>28</v>
      </c>
      <c r="D13" s="779"/>
      <c r="E13" s="178">
        <f t="shared" ref="E13:K13" si="9">M13+U13</f>
        <v>2563</v>
      </c>
      <c r="F13" s="179">
        <f t="shared" si="9"/>
        <v>1601</v>
      </c>
      <c r="G13" s="179">
        <f t="shared" si="9"/>
        <v>794</v>
      </c>
      <c r="H13" s="180">
        <f t="shared" si="9"/>
        <v>397</v>
      </c>
      <c r="I13" s="180">
        <f t="shared" si="9"/>
        <v>179</v>
      </c>
      <c r="J13" s="180">
        <f t="shared" si="9"/>
        <v>94</v>
      </c>
      <c r="K13" s="181">
        <f t="shared" si="9"/>
        <v>311</v>
      </c>
      <c r="L13" s="182">
        <f t="shared" si="1"/>
        <v>5939</v>
      </c>
      <c r="M13" s="342">
        <v>864</v>
      </c>
      <c r="N13" s="343">
        <v>585</v>
      </c>
      <c r="O13" s="343">
        <v>247</v>
      </c>
      <c r="P13" s="345">
        <v>95</v>
      </c>
      <c r="Q13" s="345">
        <v>53</v>
      </c>
      <c r="R13" s="345">
        <v>27</v>
      </c>
      <c r="S13" s="346">
        <v>123</v>
      </c>
      <c r="T13" s="167">
        <f t="shared" si="2"/>
        <v>1994</v>
      </c>
      <c r="U13" s="342">
        <v>1699</v>
      </c>
      <c r="V13" s="343">
        <v>1016</v>
      </c>
      <c r="W13" s="343">
        <v>547</v>
      </c>
      <c r="X13" s="345">
        <v>302</v>
      </c>
      <c r="Y13" s="345">
        <v>126</v>
      </c>
      <c r="Z13" s="345">
        <v>67</v>
      </c>
      <c r="AA13" s="346">
        <v>188</v>
      </c>
      <c r="AB13" s="167">
        <f t="shared" si="3"/>
        <v>3945</v>
      </c>
      <c r="AC13" s="7"/>
      <c r="AD13" s="7"/>
      <c r="AE13" s="7"/>
    </row>
    <row r="14" spans="1:32" ht="19.5" customHeight="1" thickBot="1" x14ac:dyDescent="0.25">
      <c r="A14" s="7"/>
      <c r="B14" s="671"/>
      <c r="C14" s="780" t="s">
        <v>29</v>
      </c>
      <c r="D14" s="781"/>
      <c r="E14" s="195">
        <f t="shared" ref="E14:K14" si="10">M14+U14</f>
        <v>279</v>
      </c>
      <c r="F14" s="196">
        <f t="shared" si="10"/>
        <v>216</v>
      </c>
      <c r="G14" s="196">
        <f t="shared" si="10"/>
        <v>165</v>
      </c>
      <c r="H14" s="196">
        <f t="shared" si="10"/>
        <v>46</v>
      </c>
      <c r="I14" s="196">
        <f t="shared" si="10"/>
        <v>19</v>
      </c>
      <c r="J14" s="196">
        <f t="shared" si="10"/>
        <v>11</v>
      </c>
      <c r="K14" s="197">
        <f t="shared" si="10"/>
        <v>20</v>
      </c>
      <c r="L14" s="198">
        <f t="shared" si="1"/>
        <v>756</v>
      </c>
      <c r="M14" s="355">
        <v>108</v>
      </c>
      <c r="N14" s="356">
        <v>71</v>
      </c>
      <c r="O14" s="356">
        <v>50</v>
      </c>
      <c r="P14" s="356">
        <v>5</v>
      </c>
      <c r="Q14" s="356">
        <v>4</v>
      </c>
      <c r="R14" s="356">
        <v>4</v>
      </c>
      <c r="S14" s="356">
        <v>9</v>
      </c>
      <c r="T14" s="199">
        <f t="shared" si="2"/>
        <v>251</v>
      </c>
      <c r="U14" s="355">
        <v>171</v>
      </c>
      <c r="V14" s="356">
        <v>145</v>
      </c>
      <c r="W14" s="356">
        <v>115</v>
      </c>
      <c r="X14" s="356">
        <v>41</v>
      </c>
      <c r="Y14" s="356">
        <v>15</v>
      </c>
      <c r="Z14" s="356">
        <v>7</v>
      </c>
      <c r="AA14" s="356">
        <v>11</v>
      </c>
      <c r="AB14" s="199">
        <f t="shared" si="3"/>
        <v>505</v>
      </c>
      <c r="AC14" s="7"/>
      <c r="AD14" s="7"/>
      <c r="AE14" s="7"/>
    </row>
    <row r="15" spans="1:32" ht="19.5" customHeight="1" thickTop="1" thickBot="1" x14ac:dyDescent="0.25">
      <c r="A15" s="7"/>
      <c r="B15" s="672"/>
      <c r="C15" s="772" t="s">
        <v>7</v>
      </c>
      <c r="D15" s="773"/>
      <c r="E15" s="168">
        <f>SUM(E12:E14)</f>
        <v>7860</v>
      </c>
      <c r="F15" s="169">
        <f t="shared" ref="F15:AB15" si="11">SUM(F12:F14)</f>
        <v>5059</v>
      </c>
      <c r="G15" s="169">
        <f t="shared" si="11"/>
        <v>2782</v>
      </c>
      <c r="H15" s="170">
        <f t="shared" si="11"/>
        <v>1027</v>
      </c>
      <c r="I15" s="170">
        <f t="shared" si="11"/>
        <v>472</v>
      </c>
      <c r="J15" s="170">
        <f t="shared" si="11"/>
        <v>233</v>
      </c>
      <c r="K15" s="171">
        <f t="shared" si="11"/>
        <v>549</v>
      </c>
      <c r="L15" s="172">
        <f t="shared" si="11"/>
        <v>17982</v>
      </c>
      <c r="M15" s="173">
        <f t="shared" si="11"/>
        <v>2601</v>
      </c>
      <c r="N15" s="174">
        <f t="shared" si="11"/>
        <v>1779</v>
      </c>
      <c r="O15" s="174">
        <f t="shared" si="11"/>
        <v>801</v>
      </c>
      <c r="P15" s="175">
        <f t="shared" si="11"/>
        <v>201</v>
      </c>
      <c r="Q15" s="175">
        <f t="shared" si="11"/>
        <v>130</v>
      </c>
      <c r="R15" s="175">
        <f t="shared" si="11"/>
        <v>67</v>
      </c>
      <c r="S15" s="176">
        <f t="shared" si="11"/>
        <v>206</v>
      </c>
      <c r="T15" s="177">
        <f t="shared" si="11"/>
        <v>5785</v>
      </c>
      <c r="U15" s="173">
        <f t="shared" si="11"/>
        <v>5259</v>
      </c>
      <c r="V15" s="174">
        <f t="shared" si="11"/>
        <v>3280</v>
      </c>
      <c r="W15" s="174">
        <f t="shared" si="11"/>
        <v>1981</v>
      </c>
      <c r="X15" s="175">
        <f t="shared" si="11"/>
        <v>826</v>
      </c>
      <c r="Y15" s="175">
        <f t="shared" si="11"/>
        <v>342</v>
      </c>
      <c r="Z15" s="175">
        <f t="shared" si="11"/>
        <v>166</v>
      </c>
      <c r="AA15" s="176">
        <f t="shared" si="11"/>
        <v>343</v>
      </c>
      <c r="AB15" s="177">
        <f t="shared" si="11"/>
        <v>12197</v>
      </c>
      <c r="AC15" s="7"/>
      <c r="AD15" s="7"/>
      <c r="AE15" s="7"/>
    </row>
    <row r="16" spans="1:32" ht="19.5" customHeight="1" x14ac:dyDescent="0.2">
      <c r="A16" s="7"/>
      <c r="B16" s="618" t="s">
        <v>43</v>
      </c>
      <c r="C16" s="792" t="s">
        <v>8</v>
      </c>
      <c r="D16" s="793"/>
      <c r="E16" s="183">
        <f t="shared" ref="E16:K16" si="12">M16+U16</f>
        <v>5382</v>
      </c>
      <c r="F16" s="184">
        <f t="shared" si="12"/>
        <v>4180</v>
      </c>
      <c r="G16" s="184">
        <f t="shared" si="12"/>
        <v>2171</v>
      </c>
      <c r="H16" s="185">
        <f t="shared" si="12"/>
        <v>736</v>
      </c>
      <c r="I16" s="185">
        <f t="shared" si="12"/>
        <v>307</v>
      </c>
      <c r="J16" s="185">
        <f t="shared" si="12"/>
        <v>115</v>
      </c>
      <c r="K16" s="186">
        <f t="shared" si="12"/>
        <v>332</v>
      </c>
      <c r="L16" s="187">
        <f t="shared" si="1"/>
        <v>13223</v>
      </c>
      <c r="M16" s="357">
        <v>1739</v>
      </c>
      <c r="N16" s="358">
        <v>1375</v>
      </c>
      <c r="O16" s="358">
        <v>552</v>
      </c>
      <c r="P16" s="358">
        <v>126</v>
      </c>
      <c r="Q16" s="358">
        <v>60</v>
      </c>
      <c r="R16" s="358">
        <v>36</v>
      </c>
      <c r="S16" s="359">
        <v>166</v>
      </c>
      <c r="T16" s="167">
        <f t="shared" si="2"/>
        <v>4054</v>
      </c>
      <c r="U16" s="357">
        <v>3643</v>
      </c>
      <c r="V16" s="358">
        <v>2805</v>
      </c>
      <c r="W16" s="358">
        <v>1619</v>
      </c>
      <c r="X16" s="358">
        <v>610</v>
      </c>
      <c r="Y16" s="358">
        <v>247</v>
      </c>
      <c r="Z16" s="358">
        <v>79</v>
      </c>
      <c r="AA16" s="359">
        <v>166</v>
      </c>
      <c r="AB16" s="167">
        <f t="shared" si="3"/>
        <v>9169</v>
      </c>
      <c r="AC16" s="7"/>
      <c r="AD16" s="7"/>
      <c r="AE16" s="7"/>
    </row>
    <row r="17" spans="1:32" ht="19.5" customHeight="1" thickBot="1" x14ac:dyDescent="0.25">
      <c r="A17" s="7"/>
      <c r="B17" s="619"/>
      <c r="C17" s="790" t="s">
        <v>9</v>
      </c>
      <c r="D17" s="791"/>
      <c r="E17" s="183">
        <f t="shared" ref="E17:K17" si="13">M17+U17</f>
        <v>947</v>
      </c>
      <c r="F17" s="184">
        <f t="shared" si="13"/>
        <v>700</v>
      </c>
      <c r="G17" s="184">
        <f t="shared" si="13"/>
        <v>506</v>
      </c>
      <c r="H17" s="185">
        <f t="shared" si="13"/>
        <v>138</v>
      </c>
      <c r="I17" s="185">
        <f t="shared" si="13"/>
        <v>54</v>
      </c>
      <c r="J17" s="185">
        <f t="shared" si="13"/>
        <v>42</v>
      </c>
      <c r="K17" s="186">
        <f t="shared" si="13"/>
        <v>21</v>
      </c>
      <c r="L17" s="187">
        <f t="shared" si="1"/>
        <v>2408</v>
      </c>
      <c r="M17" s="347">
        <v>330</v>
      </c>
      <c r="N17" s="348">
        <v>234</v>
      </c>
      <c r="O17" s="348">
        <v>143</v>
      </c>
      <c r="P17" s="349">
        <v>34</v>
      </c>
      <c r="Q17" s="349">
        <v>8</v>
      </c>
      <c r="R17" s="349">
        <v>8</v>
      </c>
      <c r="S17" s="350">
        <v>11</v>
      </c>
      <c r="T17" s="167">
        <f t="shared" si="2"/>
        <v>768</v>
      </c>
      <c r="U17" s="347">
        <v>617</v>
      </c>
      <c r="V17" s="348">
        <v>466</v>
      </c>
      <c r="W17" s="348">
        <v>363</v>
      </c>
      <c r="X17" s="349">
        <v>104</v>
      </c>
      <c r="Y17" s="349">
        <v>46</v>
      </c>
      <c r="Z17" s="349">
        <v>34</v>
      </c>
      <c r="AA17" s="350">
        <v>10</v>
      </c>
      <c r="AB17" s="167">
        <f t="shared" si="3"/>
        <v>1640</v>
      </c>
      <c r="AC17" s="7"/>
      <c r="AD17" s="7"/>
      <c r="AE17" s="7"/>
    </row>
    <row r="18" spans="1:32" s="7" customFormat="1" ht="19.5" customHeight="1" thickTop="1" thickBot="1" x14ac:dyDescent="0.25">
      <c r="B18" s="620"/>
      <c r="C18" s="772" t="s">
        <v>7</v>
      </c>
      <c r="D18" s="773"/>
      <c r="E18" s="200">
        <f t="shared" ref="E18:AB18" si="14">E16+E17</f>
        <v>6329</v>
      </c>
      <c r="F18" s="169">
        <f t="shared" si="14"/>
        <v>4880</v>
      </c>
      <c r="G18" s="169">
        <f t="shared" si="14"/>
        <v>2677</v>
      </c>
      <c r="H18" s="169">
        <f t="shared" si="14"/>
        <v>874</v>
      </c>
      <c r="I18" s="169">
        <f t="shared" si="14"/>
        <v>361</v>
      </c>
      <c r="J18" s="169">
        <f t="shared" si="14"/>
        <v>157</v>
      </c>
      <c r="K18" s="201">
        <f t="shared" si="14"/>
        <v>353</v>
      </c>
      <c r="L18" s="202">
        <f t="shared" si="14"/>
        <v>15631</v>
      </c>
      <c r="M18" s="203">
        <f t="shared" si="14"/>
        <v>2069</v>
      </c>
      <c r="N18" s="174">
        <f t="shared" si="14"/>
        <v>1609</v>
      </c>
      <c r="O18" s="174">
        <f t="shared" si="14"/>
        <v>695</v>
      </c>
      <c r="P18" s="174">
        <f t="shared" si="14"/>
        <v>160</v>
      </c>
      <c r="Q18" s="174">
        <f t="shared" si="14"/>
        <v>68</v>
      </c>
      <c r="R18" s="174">
        <f t="shared" si="14"/>
        <v>44</v>
      </c>
      <c r="S18" s="204">
        <f t="shared" si="14"/>
        <v>177</v>
      </c>
      <c r="T18" s="205">
        <f t="shared" si="14"/>
        <v>4822</v>
      </c>
      <c r="U18" s="203">
        <f t="shared" si="14"/>
        <v>4260</v>
      </c>
      <c r="V18" s="174">
        <f t="shared" si="14"/>
        <v>3271</v>
      </c>
      <c r="W18" s="174">
        <f t="shared" si="14"/>
        <v>1982</v>
      </c>
      <c r="X18" s="174">
        <f t="shared" si="14"/>
        <v>714</v>
      </c>
      <c r="Y18" s="174">
        <f t="shared" si="14"/>
        <v>293</v>
      </c>
      <c r="Z18" s="174">
        <f t="shared" si="14"/>
        <v>113</v>
      </c>
      <c r="AA18" s="204">
        <f t="shared" si="14"/>
        <v>176</v>
      </c>
      <c r="AB18" s="205">
        <f t="shared" si="14"/>
        <v>10809</v>
      </c>
      <c r="AF18" s="6"/>
    </row>
    <row r="19" spans="1:32" s="7" customFormat="1" ht="19.5" customHeight="1" x14ac:dyDescent="0.2">
      <c r="B19" s="618" t="s">
        <v>45</v>
      </c>
      <c r="C19" s="774" t="s">
        <v>13</v>
      </c>
      <c r="D19" s="775"/>
      <c r="E19" s="178">
        <f t="shared" ref="E19:K21" si="15">M19+U19</f>
        <v>1308</v>
      </c>
      <c r="F19" s="179">
        <f t="shared" si="15"/>
        <v>568</v>
      </c>
      <c r="G19" s="179">
        <f t="shared" si="15"/>
        <v>418</v>
      </c>
      <c r="H19" s="180">
        <f t="shared" si="15"/>
        <v>149</v>
      </c>
      <c r="I19" s="180">
        <f t="shared" si="15"/>
        <v>61</v>
      </c>
      <c r="J19" s="180">
        <f t="shared" si="15"/>
        <v>28</v>
      </c>
      <c r="K19" s="181">
        <f t="shared" si="15"/>
        <v>0</v>
      </c>
      <c r="L19" s="182">
        <f t="shared" si="1"/>
        <v>2532</v>
      </c>
      <c r="M19" s="360">
        <v>490</v>
      </c>
      <c r="N19" s="361">
        <v>200</v>
      </c>
      <c r="O19" s="361">
        <v>95</v>
      </c>
      <c r="P19" s="362">
        <v>24</v>
      </c>
      <c r="Q19" s="362">
        <v>15</v>
      </c>
      <c r="R19" s="362">
        <v>5</v>
      </c>
      <c r="S19" s="363">
        <v>0</v>
      </c>
      <c r="T19" s="167">
        <f t="shared" si="2"/>
        <v>829</v>
      </c>
      <c r="U19" s="360">
        <v>818</v>
      </c>
      <c r="V19" s="361">
        <v>368</v>
      </c>
      <c r="W19" s="361">
        <v>323</v>
      </c>
      <c r="X19" s="362">
        <v>125</v>
      </c>
      <c r="Y19" s="362">
        <v>46</v>
      </c>
      <c r="Z19" s="362">
        <v>23</v>
      </c>
      <c r="AA19" s="363">
        <v>0</v>
      </c>
      <c r="AB19" s="167">
        <f>SUM(U19:AA19)</f>
        <v>1703</v>
      </c>
      <c r="AF19" s="6"/>
    </row>
    <row r="20" spans="1:32" ht="19.5" customHeight="1" x14ac:dyDescent="0.2">
      <c r="A20" s="7"/>
      <c r="B20" s="619"/>
      <c r="C20" s="776" t="s">
        <v>14</v>
      </c>
      <c r="D20" s="777"/>
      <c r="E20" s="178">
        <f t="shared" si="15"/>
        <v>18</v>
      </c>
      <c r="F20" s="179">
        <f t="shared" si="15"/>
        <v>35</v>
      </c>
      <c r="G20" s="179">
        <f t="shared" si="15"/>
        <v>16</v>
      </c>
      <c r="H20" s="180">
        <f t="shared" si="15"/>
        <v>2</v>
      </c>
      <c r="I20" s="180">
        <f t="shared" si="15"/>
        <v>2</v>
      </c>
      <c r="J20" s="180">
        <f t="shared" si="15"/>
        <v>0</v>
      </c>
      <c r="K20" s="181">
        <f t="shared" si="15"/>
        <v>0</v>
      </c>
      <c r="L20" s="187">
        <f t="shared" si="1"/>
        <v>73</v>
      </c>
      <c r="M20" s="347">
        <v>12</v>
      </c>
      <c r="N20" s="348">
        <v>9</v>
      </c>
      <c r="O20" s="348">
        <v>4</v>
      </c>
      <c r="P20" s="349">
        <v>0</v>
      </c>
      <c r="Q20" s="349">
        <v>0</v>
      </c>
      <c r="R20" s="349">
        <v>0</v>
      </c>
      <c r="S20" s="350">
        <v>0</v>
      </c>
      <c r="T20" s="167">
        <f t="shared" si="2"/>
        <v>25</v>
      </c>
      <c r="U20" s="347">
        <v>6</v>
      </c>
      <c r="V20" s="348">
        <v>26</v>
      </c>
      <c r="W20" s="348">
        <v>12</v>
      </c>
      <c r="X20" s="349">
        <v>2</v>
      </c>
      <c r="Y20" s="349">
        <v>2</v>
      </c>
      <c r="Z20" s="349">
        <v>0</v>
      </c>
      <c r="AA20" s="350">
        <v>0</v>
      </c>
      <c r="AB20" s="167">
        <f>SUM(U20:AA20)</f>
        <v>48</v>
      </c>
      <c r="AC20" s="7"/>
      <c r="AD20" s="7"/>
      <c r="AE20" s="7"/>
    </row>
    <row r="21" spans="1:32" ht="19.5" customHeight="1" thickBot="1" x14ac:dyDescent="0.25">
      <c r="A21" s="7"/>
      <c r="B21" s="619"/>
      <c r="C21" s="780" t="s">
        <v>64</v>
      </c>
      <c r="D21" s="781"/>
      <c r="E21" s="195">
        <f t="shared" si="15"/>
        <v>64</v>
      </c>
      <c r="F21" s="196">
        <f t="shared" si="15"/>
        <v>74</v>
      </c>
      <c r="G21" s="196">
        <f t="shared" si="15"/>
        <v>23</v>
      </c>
      <c r="H21" s="206">
        <f t="shared" si="15"/>
        <v>4</v>
      </c>
      <c r="I21" s="206">
        <f t="shared" si="15"/>
        <v>2</v>
      </c>
      <c r="J21" s="206">
        <f t="shared" si="15"/>
        <v>1</v>
      </c>
      <c r="K21" s="207">
        <f t="shared" si="15"/>
        <v>0</v>
      </c>
      <c r="L21" s="208">
        <f t="shared" si="1"/>
        <v>168</v>
      </c>
      <c r="M21" s="351">
        <v>24</v>
      </c>
      <c r="N21" s="352">
        <v>17</v>
      </c>
      <c r="O21" s="352">
        <v>10</v>
      </c>
      <c r="P21" s="364">
        <v>0</v>
      </c>
      <c r="Q21" s="364">
        <v>0</v>
      </c>
      <c r="R21" s="364">
        <v>1</v>
      </c>
      <c r="S21" s="365">
        <v>0</v>
      </c>
      <c r="T21" s="199">
        <f t="shared" si="2"/>
        <v>52</v>
      </c>
      <c r="U21" s="351">
        <v>40</v>
      </c>
      <c r="V21" s="352">
        <v>57</v>
      </c>
      <c r="W21" s="352">
        <v>13</v>
      </c>
      <c r="X21" s="364">
        <v>4</v>
      </c>
      <c r="Y21" s="364">
        <v>2</v>
      </c>
      <c r="Z21" s="364">
        <v>0</v>
      </c>
      <c r="AA21" s="365">
        <v>0</v>
      </c>
      <c r="AB21" s="199">
        <f>SUM(U21:AA21)</f>
        <v>116</v>
      </c>
      <c r="AC21" s="7"/>
      <c r="AD21" s="7"/>
      <c r="AE21" s="7"/>
    </row>
    <row r="22" spans="1:32" ht="19.5" customHeight="1" thickTop="1" thickBot="1" x14ac:dyDescent="0.25">
      <c r="A22" s="7"/>
      <c r="B22" s="620"/>
      <c r="C22" s="786" t="s">
        <v>7</v>
      </c>
      <c r="D22" s="787"/>
      <c r="E22" s="168">
        <f>SUM(E19:E21)</f>
        <v>1390</v>
      </c>
      <c r="F22" s="169">
        <f t="shared" ref="F22:S22" si="16">SUM(F19:F21)</f>
        <v>677</v>
      </c>
      <c r="G22" s="169">
        <f t="shared" si="16"/>
        <v>457</v>
      </c>
      <c r="H22" s="169">
        <f t="shared" si="16"/>
        <v>155</v>
      </c>
      <c r="I22" s="169">
        <f t="shared" si="16"/>
        <v>65</v>
      </c>
      <c r="J22" s="169">
        <f t="shared" si="16"/>
        <v>29</v>
      </c>
      <c r="K22" s="209">
        <f t="shared" si="16"/>
        <v>0</v>
      </c>
      <c r="L22" s="198">
        <f t="shared" si="16"/>
        <v>2773</v>
      </c>
      <c r="M22" s="173">
        <f t="shared" si="16"/>
        <v>526</v>
      </c>
      <c r="N22" s="210">
        <f t="shared" si="16"/>
        <v>226</v>
      </c>
      <c r="O22" s="210">
        <f t="shared" si="16"/>
        <v>109</v>
      </c>
      <c r="P22" s="210">
        <f t="shared" si="16"/>
        <v>24</v>
      </c>
      <c r="Q22" s="210">
        <f t="shared" si="16"/>
        <v>15</v>
      </c>
      <c r="R22" s="210">
        <f t="shared" si="16"/>
        <v>6</v>
      </c>
      <c r="S22" s="210">
        <f t="shared" si="16"/>
        <v>0</v>
      </c>
      <c r="T22" s="177">
        <f>SUM(T19:T21)</f>
        <v>906</v>
      </c>
      <c r="U22" s="173">
        <f t="shared" ref="U22:AA22" si="17">SUM(U19:U21)</f>
        <v>864</v>
      </c>
      <c r="V22" s="210">
        <f t="shared" si="17"/>
        <v>451</v>
      </c>
      <c r="W22" s="210">
        <f t="shared" si="17"/>
        <v>348</v>
      </c>
      <c r="X22" s="210">
        <f t="shared" si="17"/>
        <v>131</v>
      </c>
      <c r="Y22" s="210">
        <f t="shared" si="17"/>
        <v>50</v>
      </c>
      <c r="Z22" s="210">
        <f t="shared" si="17"/>
        <v>23</v>
      </c>
      <c r="AA22" s="210">
        <f t="shared" si="17"/>
        <v>0</v>
      </c>
      <c r="AB22" s="177">
        <f>SUM(AB19:AB21)</f>
        <v>1867</v>
      </c>
      <c r="AC22" s="7"/>
      <c r="AD22" s="7"/>
      <c r="AE22" s="7"/>
    </row>
    <row r="23" spans="1:32" ht="19.5" customHeight="1" x14ac:dyDescent="0.2">
      <c r="A23" s="7"/>
      <c r="B23" s="618" t="s">
        <v>46</v>
      </c>
      <c r="C23" s="774" t="s">
        <v>15</v>
      </c>
      <c r="D23" s="775"/>
      <c r="E23" s="162">
        <f t="shared" ref="E23:K26" si="18">M23+U23</f>
        <v>730</v>
      </c>
      <c r="F23" s="163">
        <f t="shared" si="18"/>
        <v>607</v>
      </c>
      <c r="G23" s="163">
        <f t="shared" si="18"/>
        <v>307</v>
      </c>
      <c r="H23" s="164">
        <f t="shared" si="18"/>
        <v>100</v>
      </c>
      <c r="I23" s="164">
        <f t="shared" si="18"/>
        <v>28</v>
      </c>
      <c r="J23" s="164">
        <f t="shared" si="18"/>
        <v>17</v>
      </c>
      <c r="K23" s="165">
        <f t="shared" si="18"/>
        <v>86</v>
      </c>
      <c r="L23" s="166">
        <f t="shared" si="1"/>
        <v>1875</v>
      </c>
      <c r="M23" s="360">
        <v>263</v>
      </c>
      <c r="N23" s="361">
        <v>227</v>
      </c>
      <c r="O23" s="361">
        <v>79</v>
      </c>
      <c r="P23" s="362">
        <v>17</v>
      </c>
      <c r="Q23" s="362">
        <v>7</v>
      </c>
      <c r="R23" s="362">
        <v>3</v>
      </c>
      <c r="S23" s="363">
        <v>43</v>
      </c>
      <c r="T23" s="167">
        <f t="shared" si="2"/>
        <v>639</v>
      </c>
      <c r="U23" s="360">
        <v>467</v>
      </c>
      <c r="V23" s="361">
        <v>380</v>
      </c>
      <c r="W23" s="361">
        <v>228</v>
      </c>
      <c r="X23" s="362">
        <v>83</v>
      </c>
      <c r="Y23" s="362">
        <v>21</v>
      </c>
      <c r="Z23" s="362">
        <v>14</v>
      </c>
      <c r="AA23" s="363">
        <v>43</v>
      </c>
      <c r="AB23" s="167">
        <f>SUM(U23:AA23)</f>
        <v>1236</v>
      </c>
      <c r="AC23" s="7"/>
      <c r="AD23" s="7"/>
      <c r="AE23" s="7"/>
    </row>
    <row r="24" spans="1:32" ht="19.5" customHeight="1" x14ac:dyDescent="0.2">
      <c r="A24" s="7"/>
      <c r="B24" s="619"/>
      <c r="C24" s="776" t="s">
        <v>16</v>
      </c>
      <c r="D24" s="777"/>
      <c r="E24" s="183">
        <f t="shared" si="18"/>
        <v>141</v>
      </c>
      <c r="F24" s="184">
        <f t="shared" si="18"/>
        <v>183</v>
      </c>
      <c r="G24" s="184">
        <f t="shared" si="18"/>
        <v>98</v>
      </c>
      <c r="H24" s="185">
        <f t="shared" si="18"/>
        <v>25</v>
      </c>
      <c r="I24" s="185">
        <f t="shared" si="18"/>
        <v>12</v>
      </c>
      <c r="J24" s="185">
        <f t="shared" si="18"/>
        <v>9</v>
      </c>
      <c r="K24" s="186">
        <f t="shared" si="18"/>
        <v>6</v>
      </c>
      <c r="L24" s="187">
        <f t="shared" si="1"/>
        <v>474</v>
      </c>
      <c r="M24" s="347">
        <v>61</v>
      </c>
      <c r="N24" s="348">
        <v>76</v>
      </c>
      <c r="O24" s="348">
        <v>26</v>
      </c>
      <c r="P24" s="349">
        <v>9</v>
      </c>
      <c r="Q24" s="349">
        <v>2</v>
      </c>
      <c r="R24" s="349">
        <v>3</v>
      </c>
      <c r="S24" s="350">
        <v>1</v>
      </c>
      <c r="T24" s="167">
        <f t="shared" si="2"/>
        <v>178</v>
      </c>
      <c r="U24" s="347">
        <v>80</v>
      </c>
      <c r="V24" s="348">
        <v>107</v>
      </c>
      <c r="W24" s="348">
        <v>72</v>
      </c>
      <c r="X24" s="349">
        <v>16</v>
      </c>
      <c r="Y24" s="349">
        <v>10</v>
      </c>
      <c r="Z24" s="349">
        <v>6</v>
      </c>
      <c r="AA24" s="350">
        <v>5</v>
      </c>
      <c r="AB24" s="167">
        <f>SUM(U24:AA24)</f>
        <v>296</v>
      </c>
      <c r="AC24" s="7"/>
      <c r="AD24" s="7"/>
      <c r="AE24" s="7"/>
    </row>
    <row r="25" spans="1:32" ht="19.5" customHeight="1" x14ac:dyDescent="0.2">
      <c r="A25" s="7"/>
      <c r="B25" s="619"/>
      <c r="C25" s="776" t="s">
        <v>17</v>
      </c>
      <c r="D25" s="777"/>
      <c r="E25" s="183">
        <f t="shared" si="18"/>
        <v>66</v>
      </c>
      <c r="F25" s="184">
        <f t="shared" si="18"/>
        <v>60</v>
      </c>
      <c r="G25" s="184">
        <f t="shared" si="18"/>
        <v>46</v>
      </c>
      <c r="H25" s="185">
        <f t="shared" si="18"/>
        <v>5</v>
      </c>
      <c r="I25" s="185">
        <f t="shared" si="18"/>
        <v>2</v>
      </c>
      <c r="J25" s="185">
        <f t="shared" si="18"/>
        <v>0</v>
      </c>
      <c r="K25" s="186">
        <f t="shared" si="18"/>
        <v>21</v>
      </c>
      <c r="L25" s="187">
        <f t="shared" si="1"/>
        <v>200</v>
      </c>
      <c r="M25" s="347">
        <v>23</v>
      </c>
      <c r="N25" s="348">
        <v>19</v>
      </c>
      <c r="O25" s="348">
        <v>15</v>
      </c>
      <c r="P25" s="349">
        <v>2</v>
      </c>
      <c r="Q25" s="349">
        <v>1</v>
      </c>
      <c r="R25" s="349">
        <v>0</v>
      </c>
      <c r="S25" s="350">
        <v>5</v>
      </c>
      <c r="T25" s="167">
        <f t="shared" si="2"/>
        <v>65</v>
      </c>
      <c r="U25" s="347">
        <v>43</v>
      </c>
      <c r="V25" s="348">
        <v>41</v>
      </c>
      <c r="W25" s="348">
        <v>31</v>
      </c>
      <c r="X25" s="349">
        <v>3</v>
      </c>
      <c r="Y25" s="349">
        <v>1</v>
      </c>
      <c r="Z25" s="349">
        <v>0</v>
      </c>
      <c r="AA25" s="350">
        <v>16</v>
      </c>
      <c r="AB25" s="167">
        <f>SUM(U25:AA25)</f>
        <v>135</v>
      </c>
      <c r="AC25" s="7"/>
      <c r="AD25" s="7"/>
      <c r="AE25" s="7"/>
    </row>
    <row r="26" spans="1:32" ht="19.5" customHeight="1" thickBot="1" x14ac:dyDescent="0.25">
      <c r="A26" s="7"/>
      <c r="B26" s="619"/>
      <c r="C26" s="790" t="s">
        <v>18</v>
      </c>
      <c r="D26" s="791"/>
      <c r="E26" s="211">
        <f t="shared" si="18"/>
        <v>177</v>
      </c>
      <c r="F26" s="212">
        <f t="shared" si="18"/>
        <v>114</v>
      </c>
      <c r="G26" s="212">
        <f t="shared" si="18"/>
        <v>83</v>
      </c>
      <c r="H26" s="213">
        <f t="shared" si="18"/>
        <v>20</v>
      </c>
      <c r="I26" s="213">
        <f t="shared" si="18"/>
        <v>13</v>
      </c>
      <c r="J26" s="213">
        <f t="shared" si="18"/>
        <v>3</v>
      </c>
      <c r="K26" s="214">
        <f t="shared" si="18"/>
        <v>36</v>
      </c>
      <c r="L26" s="193">
        <f t="shared" si="1"/>
        <v>446</v>
      </c>
      <c r="M26" s="351">
        <v>67</v>
      </c>
      <c r="N26" s="352">
        <v>31</v>
      </c>
      <c r="O26" s="352">
        <v>27</v>
      </c>
      <c r="P26" s="364">
        <v>6</v>
      </c>
      <c r="Q26" s="364">
        <v>4</v>
      </c>
      <c r="R26" s="364">
        <v>0</v>
      </c>
      <c r="S26" s="365">
        <v>24</v>
      </c>
      <c r="T26" s="199">
        <f t="shared" si="2"/>
        <v>159</v>
      </c>
      <c r="U26" s="351">
        <v>110</v>
      </c>
      <c r="V26" s="352">
        <v>83</v>
      </c>
      <c r="W26" s="352">
        <v>56</v>
      </c>
      <c r="X26" s="364">
        <v>14</v>
      </c>
      <c r="Y26" s="364">
        <v>9</v>
      </c>
      <c r="Z26" s="364">
        <v>3</v>
      </c>
      <c r="AA26" s="365">
        <v>12</v>
      </c>
      <c r="AB26" s="199">
        <f>SUM(U26:AA26)</f>
        <v>287</v>
      </c>
      <c r="AC26" s="7"/>
      <c r="AD26" s="7"/>
      <c r="AE26" s="7"/>
    </row>
    <row r="27" spans="1:32" ht="19.5" customHeight="1" thickTop="1" thickBot="1" x14ac:dyDescent="0.25">
      <c r="A27" s="7"/>
      <c r="B27" s="620"/>
      <c r="C27" s="772" t="s">
        <v>7</v>
      </c>
      <c r="D27" s="773"/>
      <c r="E27" s="168">
        <f>SUM(E23:E26)</f>
        <v>1114</v>
      </c>
      <c r="F27" s="169">
        <f t="shared" ref="F27:S27" si="19">SUM(F23:F26)</f>
        <v>964</v>
      </c>
      <c r="G27" s="169">
        <f t="shared" si="19"/>
        <v>534</v>
      </c>
      <c r="H27" s="169">
        <f t="shared" si="19"/>
        <v>150</v>
      </c>
      <c r="I27" s="169">
        <f t="shared" si="19"/>
        <v>55</v>
      </c>
      <c r="J27" s="169">
        <f t="shared" si="19"/>
        <v>29</v>
      </c>
      <c r="K27" s="209">
        <f t="shared" si="19"/>
        <v>149</v>
      </c>
      <c r="L27" s="215">
        <f t="shared" si="19"/>
        <v>2995</v>
      </c>
      <c r="M27" s="173">
        <f t="shared" si="19"/>
        <v>414</v>
      </c>
      <c r="N27" s="210">
        <f t="shared" si="19"/>
        <v>353</v>
      </c>
      <c r="O27" s="210">
        <f t="shared" si="19"/>
        <v>147</v>
      </c>
      <c r="P27" s="210">
        <f t="shared" si="19"/>
        <v>34</v>
      </c>
      <c r="Q27" s="210">
        <f t="shared" si="19"/>
        <v>14</v>
      </c>
      <c r="R27" s="210">
        <f t="shared" si="19"/>
        <v>6</v>
      </c>
      <c r="S27" s="210">
        <f t="shared" si="19"/>
        <v>73</v>
      </c>
      <c r="T27" s="177">
        <f>SUM(T23:T26)</f>
        <v>1041</v>
      </c>
      <c r="U27" s="173">
        <f t="shared" ref="U27:AA27" si="20">SUM(U23:U26)</f>
        <v>700</v>
      </c>
      <c r="V27" s="210">
        <f t="shared" si="20"/>
        <v>611</v>
      </c>
      <c r="W27" s="210">
        <f t="shared" si="20"/>
        <v>387</v>
      </c>
      <c r="X27" s="210">
        <f t="shared" si="20"/>
        <v>116</v>
      </c>
      <c r="Y27" s="210">
        <f t="shared" si="20"/>
        <v>41</v>
      </c>
      <c r="Z27" s="210">
        <f t="shared" si="20"/>
        <v>23</v>
      </c>
      <c r="AA27" s="210">
        <f t="shared" si="20"/>
        <v>76</v>
      </c>
      <c r="AB27" s="177">
        <f>SUM(AB23:AB26)</f>
        <v>1954</v>
      </c>
      <c r="AC27" s="7"/>
      <c r="AD27" s="7"/>
      <c r="AE27" s="7"/>
    </row>
    <row r="28" spans="1:32" ht="19.5" customHeight="1" x14ac:dyDescent="0.2">
      <c r="A28" s="7"/>
      <c r="B28" s="618" t="s">
        <v>95</v>
      </c>
      <c r="C28" s="774" t="s">
        <v>19</v>
      </c>
      <c r="D28" s="775"/>
      <c r="E28" s="162">
        <f t="shared" ref="E28:K28" si="21">M28+U28</f>
        <v>249</v>
      </c>
      <c r="F28" s="163">
        <f t="shared" si="21"/>
        <v>185</v>
      </c>
      <c r="G28" s="163">
        <f t="shared" si="21"/>
        <v>190</v>
      </c>
      <c r="H28" s="164">
        <f t="shared" si="21"/>
        <v>54</v>
      </c>
      <c r="I28" s="164">
        <f t="shared" si="21"/>
        <v>23</v>
      </c>
      <c r="J28" s="164">
        <f t="shared" si="21"/>
        <v>14</v>
      </c>
      <c r="K28" s="165">
        <f t="shared" si="21"/>
        <v>30</v>
      </c>
      <c r="L28" s="182">
        <f t="shared" si="1"/>
        <v>745</v>
      </c>
      <c r="M28" s="360">
        <v>95</v>
      </c>
      <c r="N28" s="361">
        <v>81</v>
      </c>
      <c r="O28" s="361">
        <v>57</v>
      </c>
      <c r="P28" s="362">
        <v>12</v>
      </c>
      <c r="Q28" s="362">
        <v>4</v>
      </c>
      <c r="R28" s="362">
        <v>3</v>
      </c>
      <c r="S28" s="363">
        <v>10</v>
      </c>
      <c r="T28" s="167">
        <f t="shared" si="2"/>
        <v>262</v>
      </c>
      <c r="U28" s="360">
        <v>154</v>
      </c>
      <c r="V28" s="361">
        <v>104</v>
      </c>
      <c r="W28" s="361">
        <v>133</v>
      </c>
      <c r="X28" s="362">
        <v>42</v>
      </c>
      <c r="Y28" s="362">
        <v>19</v>
      </c>
      <c r="Z28" s="362">
        <v>11</v>
      </c>
      <c r="AA28" s="363">
        <v>20</v>
      </c>
      <c r="AB28" s="167">
        <f t="shared" ref="AB28:AB33" si="22">SUM(U28:AA28)</f>
        <v>483</v>
      </c>
      <c r="AC28" s="7"/>
      <c r="AD28" s="7"/>
      <c r="AE28" s="7"/>
    </row>
    <row r="29" spans="1:32" ht="19.5" customHeight="1" x14ac:dyDescent="0.2">
      <c r="A29" s="7"/>
      <c r="B29" s="619"/>
      <c r="C29" s="776" t="s">
        <v>20</v>
      </c>
      <c r="D29" s="777"/>
      <c r="E29" s="178">
        <f t="shared" ref="E29:K33" si="23">M29+U29</f>
        <v>82</v>
      </c>
      <c r="F29" s="179">
        <f t="shared" si="23"/>
        <v>64</v>
      </c>
      <c r="G29" s="179">
        <f t="shared" si="23"/>
        <v>57</v>
      </c>
      <c r="H29" s="180">
        <f t="shared" si="23"/>
        <v>10</v>
      </c>
      <c r="I29" s="180">
        <f t="shared" si="23"/>
        <v>5</v>
      </c>
      <c r="J29" s="180">
        <f t="shared" si="23"/>
        <v>1</v>
      </c>
      <c r="K29" s="181">
        <f t="shared" si="23"/>
        <v>13</v>
      </c>
      <c r="L29" s="187">
        <f t="shared" si="1"/>
        <v>232</v>
      </c>
      <c r="M29" s="347">
        <v>25</v>
      </c>
      <c r="N29" s="348">
        <v>30</v>
      </c>
      <c r="O29" s="348">
        <v>10</v>
      </c>
      <c r="P29" s="349">
        <v>1</v>
      </c>
      <c r="Q29" s="349">
        <v>2</v>
      </c>
      <c r="R29" s="349">
        <v>1</v>
      </c>
      <c r="S29" s="350">
        <v>5</v>
      </c>
      <c r="T29" s="167">
        <f t="shared" si="2"/>
        <v>74</v>
      </c>
      <c r="U29" s="347">
        <v>57</v>
      </c>
      <c r="V29" s="348">
        <v>34</v>
      </c>
      <c r="W29" s="348">
        <v>47</v>
      </c>
      <c r="X29" s="349">
        <v>9</v>
      </c>
      <c r="Y29" s="349">
        <v>3</v>
      </c>
      <c r="Z29" s="349">
        <v>0</v>
      </c>
      <c r="AA29" s="350">
        <v>8</v>
      </c>
      <c r="AB29" s="167">
        <f t="shared" si="22"/>
        <v>158</v>
      </c>
      <c r="AC29" s="7"/>
      <c r="AD29" s="7"/>
      <c r="AE29" s="7"/>
    </row>
    <row r="30" spans="1:32" ht="19.5" customHeight="1" x14ac:dyDescent="0.2">
      <c r="A30" s="7"/>
      <c r="B30" s="619"/>
      <c r="C30" s="776" t="s">
        <v>21</v>
      </c>
      <c r="D30" s="777"/>
      <c r="E30" s="178">
        <f t="shared" si="23"/>
        <v>153</v>
      </c>
      <c r="F30" s="179">
        <f t="shared" si="23"/>
        <v>137</v>
      </c>
      <c r="G30" s="179">
        <f t="shared" si="23"/>
        <v>61</v>
      </c>
      <c r="H30" s="180">
        <f t="shared" si="23"/>
        <v>11</v>
      </c>
      <c r="I30" s="180">
        <f t="shared" si="23"/>
        <v>8</v>
      </c>
      <c r="J30" s="180">
        <f t="shared" si="23"/>
        <v>2</v>
      </c>
      <c r="K30" s="181">
        <f t="shared" si="23"/>
        <v>8</v>
      </c>
      <c r="L30" s="187">
        <f t="shared" si="1"/>
        <v>380</v>
      </c>
      <c r="M30" s="347">
        <v>65</v>
      </c>
      <c r="N30" s="348">
        <v>51</v>
      </c>
      <c r="O30" s="348">
        <v>18</v>
      </c>
      <c r="P30" s="349">
        <v>3</v>
      </c>
      <c r="Q30" s="349">
        <v>4</v>
      </c>
      <c r="R30" s="349">
        <v>1</v>
      </c>
      <c r="S30" s="350">
        <v>3</v>
      </c>
      <c r="T30" s="167">
        <f t="shared" si="2"/>
        <v>145</v>
      </c>
      <c r="U30" s="347">
        <v>88</v>
      </c>
      <c r="V30" s="348">
        <v>86</v>
      </c>
      <c r="W30" s="348">
        <v>43</v>
      </c>
      <c r="X30" s="349">
        <v>8</v>
      </c>
      <c r="Y30" s="349">
        <v>4</v>
      </c>
      <c r="Z30" s="349">
        <v>1</v>
      </c>
      <c r="AA30" s="350">
        <v>5</v>
      </c>
      <c r="AB30" s="167">
        <f t="shared" si="22"/>
        <v>235</v>
      </c>
      <c r="AC30" s="7"/>
      <c r="AD30" s="7"/>
      <c r="AE30" s="7"/>
    </row>
    <row r="31" spans="1:32" ht="19.5" customHeight="1" x14ac:dyDescent="0.2">
      <c r="A31" s="7"/>
      <c r="B31" s="619"/>
      <c r="C31" s="776" t="s">
        <v>22</v>
      </c>
      <c r="D31" s="777"/>
      <c r="E31" s="178">
        <f t="shared" si="23"/>
        <v>165</v>
      </c>
      <c r="F31" s="179">
        <f t="shared" si="23"/>
        <v>173</v>
      </c>
      <c r="G31" s="179">
        <f t="shared" si="23"/>
        <v>48</v>
      </c>
      <c r="H31" s="180">
        <f t="shared" si="23"/>
        <v>10</v>
      </c>
      <c r="I31" s="180">
        <f t="shared" si="23"/>
        <v>6</v>
      </c>
      <c r="J31" s="180">
        <f t="shared" si="23"/>
        <v>3</v>
      </c>
      <c r="K31" s="181">
        <f t="shared" si="23"/>
        <v>54</v>
      </c>
      <c r="L31" s="187">
        <f t="shared" si="1"/>
        <v>459</v>
      </c>
      <c r="M31" s="347">
        <v>66</v>
      </c>
      <c r="N31" s="348">
        <v>66</v>
      </c>
      <c r="O31" s="348">
        <v>14</v>
      </c>
      <c r="P31" s="349">
        <v>2</v>
      </c>
      <c r="Q31" s="349">
        <v>0</v>
      </c>
      <c r="R31" s="349">
        <v>1</v>
      </c>
      <c r="S31" s="350">
        <v>24</v>
      </c>
      <c r="T31" s="167">
        <f t="shared" si="2"/>
        <v>173</v>
      </c>
      <c r="U31" s="347">
        <v>99</v>
      </c>
      <c r="V31" s="348">
        <v>107</v>
      </c>
      <c r="W31" s="348">
        <v>34</v>
      </c>
      <c r="X31" s="349">
        <v>8</v>
      </c>
      <c r="Y31" s="349">
        <v>6</v>
      </c>
      <c r="Z31" s="349">
        <v>2</v>
      </c>
      <c r="AA31" s="350">
        <v>30</v>
      </c>
      <c r="AB31" s="167">
        <f t="shared" si="22"/>
        <v>286</v>
      </c>
      <c r="AC31" s="7"/>
      <c r="AD31" s="7"/>
      <c r="AE31" s="7"/>
    </row>
    <row r="32" spans="1:32" ht="19.5" customHeight="1" x14ac:dyDescent="0.2">
      <c r="A32" s="7"/>
      <c r="B32" s="619"/>
      <c r="C32" s="776" t="s">
        <v>23</v>
      </c>
      <c r="D32" s="777"/>
      <c r="E32" s="195">
        <f t="shared" si="23"/>
        <v>49</v>
      </c>
      <c r="F32" s="196">
        <f t="shared" si="23"/>
        <v>55</v>
      </c>
      <c r="G32" s="196">
        <f t="shared" si="23"/>
        <v>21</v>
      </c>
      <c r="H32" s="206">
        <f t="shared" si="23"/>
        <v>9</v>
      </c>
      <c r="I32" s="206">
        <f t="shared" si="23"/>
        <v>4</v>
      </c>
      <c r="J32" s="206">
        <f t="shared" si="23"/>
        <v>2</v>
      </c>
      <c r="K32" s="207">
        <f t="shared" si="23"/>
        <v>2</v>
      </c>
      <c r="L32" s="193">
        <f t="shared" si="1"/>
        <v>142</v>
      </c>
      <c r="M32" s="351">
        <v>23</v>
      </c>
      <c r="N32" s="352">
        <v>22</v>
      </c>
      <c r="O32" s="352">
        <v>6</v>
      </c>
      <c r="P32" s="353">
        <v>3</v>
      </c>
      <c r="Q32" s="353">
        <v>2</v>
      </c>
      <c r="R32" s="353">
        <v>0</v>
      </c>
      <c r="S32" s="354">
        <v>1</v>
      </c>
      <c r="T32" s="199">
        <f t="shared" si="2"/>
        <v>57</v>
      </c>
      <c r="U32" s="351">
        <v>26</v>
      </c>
      <c r="V32" s="352">
        <v>33</v>
      </c>
      <c r="W32" s="352">
        <v>15</v>
      </c>
      <c r="X32" s="353">
        <v>6</v>
      </c>
      <c r="Y32" s="353">
        <v>2</v>
      </c>
      <c r="Z32" s="353">
        <v>2</v>
      </c>
      <c r="AA32" s="354">
        <v>1</v>
      </c>
      <c r="AB32" s="199">
        <f t="shared" si="22"/>
        <v>85</v>
      </c>
      <c r="AC32" s="7"/>
      <c r="AD32" s="7"/>
      <c r="AE32" s="7"/>
    </row>
    <row r="33" spans="1:31" ht="19.5" customHeight="1" thickBot="1" x14ac:dyDescent="0.25">
      <c r="A33" s="7"/>
      <c r="B33" s="676"/>
      <c r="C33" s="780" t="s">
        <v>65</v>
      </c>
      <c r="D33" s="781"/>
      <c r="E33" s="211">
        <f t="shared" si="23"/>
        <v>286</v>
      </c>
      <c r="F33" s="212">
        <f t="shared" si="23"/>
        <v>177</v>
      </c>
      <c r="G33" s="212">
        <f t="shared" si="23"/>
        <v>101</v>
      </c>
      <c r="H33" s="213">
        <f t="shared" si="23"/>
        <v>43</v>
      </c>
      <c r="I33" s="213">
        <f t="shared" si="23"/>
        <v>21</v>
      </c>
      <c r="J33" s="213">
        <f t="shared" si="23"/>
        <v>3</v>
      </c>
      <c r="K33" s="214">
        <f t="shared" si="23"/>
        <v>35</v>
      </c>
      <c r="L33" s="208">
        <f t="shared" si="1"/>
        <v>666</v>
      </c>
      <c r="M33" s="366">
        <v>113</v>
      </c>
      <c r="N33" s="367">
        <v>65</v>
      </c>
      <c r="O33" s="367">
        <v>23</v>
      </c>
      <c r="P33" s="368">
        <v>7</v>
      </c>
      <c r="Q33" s="368">
        <v>9</v>
      </c>
      <c r="R33" s="368">
        <v>2</v>
      </c>
      <c r="S33" s="369">
        <v>11</v>
      </c>
      <c r="T33" s="216">
        <f t="shared" si="2"/>
        <v>230</v>
      </c>
      <c r="U33" s="366">
        <v>173</v>
      </c>
      <c r="V33" s="367">
        <v>112</v>
      </c>
      <c r="W33" s="367">
        <v>78</v>
      </c>
      <c r="X33" s="368">
        <v>36</v>
      </c>
      <c r="Y33" s="368">
        <v>12</v>
      </c>
      <c r="Z33" s="368">
        <v>1</v>
      </c>
      <c r="AA33" s="369">
        <v>24</v>
      </c>
      <c r="AB33" s="216">
        <f t="shared" si="22"/>
        <v>436</v>
      </c>
      <c r="AC33" s="7"/>
      <c r="AD33" s="7"/>
      <c r="AE33" s="7"/>
    </row>
    <row r="34" spans="1:31" ht="19.5" customHeight="1" thickTop="1" thickBot="1" x14ac:dyDescent="0.25">
      <c r="A34" s="7"/>
      <c r="B34" s="620"/>
      <c r="C34" s="786" t="s">
        <v>7</v>
      </c>
      <c r="D34" s="787"/>
      <c r="E34" s="195">
        <f t="shared" ref="E34:AB34" si="24">SUM(E28:E33)</f>
        <v>984</v>
      </c>
      <c r="F34" s="196">
        <f t="shared" si="24"/>
        <v>791</v>
      </c>
      <c r="G34" s="196">
        <f t="shared" si="24"/>
        <v>478</v>
      </c>
      <c r="H34" s="196">
        <f t="shared" si="24"/>
        <v>137</v>
      </c>
      <c r="I34" s="196">
        <f t="shared" si="24"/>
        <v>67</v>
      </c>
      <c r="J34" s="196">
        <f t="shared" si="24"/>
        <v>25</v>
      </c>
      <c r="K34" s="197">
        <f t="shared" si="24"/>
        <v>142</v>
      </c>
      <c r="L34" s="198">
        <f t="shared" si="24"/>
        <v>2624</v>
      </c>
      <c r="M34" s="217">
        <f t="shared" si="24"/>
        <v>387</v>
      </c>
      <c r="N34" s="218">
        <f t="shared" si="24"/>
        <v>315</v>
      </c>
      <c r="O34" s="218">
        <f t="shared" si="24"/>
        <v>128</v>
      </c>
      <c r="P34" s="218">
        <f t="shared" si="24"/>
        <v>28</v>
      </c>
      <c r="Q34" s="218">
        <f t="shared" si="24"/>
        <v>21</v>
      </c>
      <c r="R34" s="218">
        <f t="shared" si="24"/>
        <v>8</v>
      </c>
      <c r="S34" s="218">
        <f t="shared" si="24"/>
        <v>54</v>
      </c>
      <c r="T34" s="219">
        <f t="shared" si="24"/>
        <v>941</v>
      </c>
      <c r="U34" s="217">
        <f t="shared" si="24"/>
        <v>597</v>
      </c>
      <c r="V34" s="218">
        <f t="shared" si="24"/>
        <v>476</v>
      </c>
      <c r="W34" s="218">
        <f t="shared" si="24"/>
        <v>350</v>
      </c>
      <c r="X34" s="218">
        <f t="shared" si="24"/>
        <v>109</v>
      </c>
      <c r="Y34" s="218">
        <f t="shared" si="24"/>
        <v>46</v>
      </c>
      <c r="Z34" s="218">
        <f t="shared" si="24"/>
        <v>17</v>
      </c>
      <c r="AA34" s="218">
        <f t="shared" si="24"/>
        <v>88</v>
      </c>
      <c r="AB34" s="219">
        <f t="shared" si="24"/>
        <v>1683</v>
      </c>
      <c r="AC34" s="7"/>
      <c r="AD34" s="7"/>
      <c r="AE34" s="7"/>
    </row>
    <row r="35" spans="1:31" ht="19.5" customHeight="1" x14ac:dyDescent="0.2">
      <c r="A35" s="7"/>
      <c r="B35" s="633" t="s">
        <v>96</v>
      </c>
      <c r="C35" s="774" t="s">
        <v>24</v>
      </c>
      <c r="D35" s="775"/>
      <c r="E35" s="162">
        <f t="shared" ref="E35:K35" si="25">M35+U35</f>
        <v>810</v>
      </c>
      <c r="F35" s="163">
        <f t="shared" si="25"/>
        <v>594</v>
      </c>
      <c r="G35" s="163">
        <f t="shared" si="25"/>
        <v>303</v>
      </c>
      <c r="H35" s="164">
        <f t="shared" si="25"/>
        <v>90</v>
      </c>
      <c r="I35" s="164">
        <f t="shared" si="25"/>
        <v>50</v>
      </c>
      <c r="J35" s="164">
        <f t="shared" si="25"/>
        <v>14</v>
      </c>
      <c r="K35" s="165">
        <f t="shared" si="25"/>
        <v>61</v>
      </c>
      <c r="L35" s="166">
        <f t="shared" si="1"/>
        <v>1922</v>
      </c>
      <c r="M35" s="360">
        <v>285</v>
      </c>
      <c r="N35" s="361">
        <v>191</v>
      </c>
      <c r="O35" s="361">
        <v>70</v>
      </c>
      <c r="P35" s="362">
        <v>11</v>
      </c>
      <c r="Q35" s="362">
        <v>15</v>
      </c>
      <c r="R35" s="362">
        <v>4</v>
      </c>
      <c r="S35" s="363">
        <v>29</v>
      </c>
      <c r="T35" s="167">
        <f t="shared" si="2"/>
        <v>605</v>
      </c>
      <c r="U35" s="360">
        <v>525</v>
      </c>
      <c r="V35" s="361">
        <v>403</v>
      </c>
      <c r="W35" s="361">
        <v>233</v>
      </c>
      <c r="X35" s="362">
        <v>79</v>
      </c>
      <c r="Y35" s="362">
        <v>35</v>
      </c>
      <c r="Z35" s="362">
        <v>10</v>
      </c>
      <c r="AA35" s="363">
        <v>32</v>
      </c>
      <c r="AB35" s="167">
        <f t="shared" ref="AB35:AB41" si="26">SUM(U35:AA35)</f>
        <v>1317</v>
      </c>
      <c r="AC35" s="7"/>
      <c r="AD35" s="7"/>
      <c r="AE35" s="7"/>
    </row>
    <row r="36" spans="1:31" ht="19.5" customHeight="1" x14ac:dyDescent="0.2">
      <c r="A36" s="7"/>
      <c r="B36" s="634"/>
      <c r="C36" s="776" t="s">
        <v>25</v>
      </c>
      <c r="D36" s="777"/>
      <c r="E36" s="183">
        <f t="shared" ref="E36:E41" si="27">M36+U36</f>
        <v>55</v>
      </c>
      <c r="F36" s="184">
        <f t="shared" ref="F36:F41" si="28">N36+V36</f>
        <v>37</v>
      </c>
      <c r="G36" s="184">
        <f t="shared" ref="G36:G41" si="29">O36+W36</f>
        <v>16</v>
      </c>
      <c r="H36" s="185">
        <f t="shared" ref="H36:H41" si="30">P36+X36</f>
        <v>11</v>
      </c>
      <c r="I36" s="185">
        <f t="shared" ref="I36:I41" si="31">Q36+Y36</f>
        <v>1</v>
      </c>
      <c r="J36" s="185">
        <f t="shared" ref="J36:J41" si="32">R36+Z36</f>
        <v>1</v>
      </c>
      <c r="K36" s="186">
        <f t="shared" ref="K36:K41" si="33">S36+AA36</f>
        <v>2</v>
      </c>
      <c r="L36" s="187">
        <f t="shared" si="1"/>
        <v>123</v>
      </c>
      <c r="M36" s="347">
        <v>18</v>
      </c>
      <c r="N36" s="348">
        <v>13</v>
      </c>
      <c r="O36" s="348">
        <v>5</v>
      </c>
      <c r="P36" s="349">
        <v>4</v>
      </c>
      <c r="Q36" s="349">
        <v>0</v>
      </c>
      <c r="R36" s="349">
        <v>0</v>
      </c>
      <c r="S36" s="350">
        <v>1</v>
      </c>
      <c r="T36" s="167">
        <f t="shared" si="2"/>
        <v>41</v>
      </c>
      <c r="U36" s="347">
        <v>37</v>
      </c>
      <c r="V36" s="348">
        <v>24</v>
      </c>
      <c r="W36" s="348">
        <v>11</v>
      </c>
      <c r="X36" s="349">
        <v>7</v>
      </c>
      <c r="Y36" s="349">
        <v>1</v>
      </c>
      <c r="Z36" s="349">
        <v>1</v>
      </c>
      <c r="AA36" s="350">
        <v>1</v>
      </c>
      <c r="AB36" s="167">
        <f t="shared" si="26"/>
        <v>82</v>
      </c>
      <c r="AC36" s="7"/>
      <c r="AD36" s="7"/>
      <c r="AE36" s="7"/>
    </row>
    <row r="37" spans="1:31" ht="19.5" customHeight="1" x14ac:dyDescent="0.2">
      <c r="A37" s="7"/>
      <c r="B37" s="634"/>
      <c r="C37" s="776" t="s">
        <v>26</v>
      </c>
      <c r="D37" s="777"/>
      <c r="E37" s="183">
        <f t="shared" si="27"/>
        <v>44</v>
      </c>
      <c r="F37" s="184">
        <f t="shared" si="28"/>
        <v>34</v>
      </c>
      <c r="G37" s="184">
        <f t="shared" si="29"/>
        <v>9</v>
      </c>
      <c r="H37" s="185">
        <f t="shared" si="30"/>
        <v>3</v>
      </c>
      <c r="I37" s="185">
        <f t="shared" si="31"/>
        <v>0</v>
      </c>
      <c r="J37" s="185">
        <f t="shared" si="32"/>
        <v>0</v>
      </c>
      <c r="K37" s="186">
        <f t="shared" si="33"/>
        <v>1</v>
      </c>
      <c r="L37" s="187">
        <f t="shared" si="1"/>
        <v>91</v>
      </c>
      <c r="M37" s="347">
        <v>15</v>
      </c>
      <c r="N37" s="348">
        <v>14</v>
      </c>
      <c r="O37" s="348">
        <v>2</v>
      </c>
      <c r="P37" s="349">
        <v>1</v>
      </c>
      <c r="Q37" s="349">
        <v>0</v>
      </c>
      <c r="R37" s="349">
        <v>0</v>
      </c>
      <c r="S37" s="350">
        <v>1</v>
      </c>
      <c r="T37" s="167">
        <f t="shared" si="2"/>
        <v>33</v>
      </c>
      <c r="U37" s="347">
        <v>29</v>
      </c>
      <c r="V37" s="348">
        <v>20</v>
      </c>
      <c r="W37" s="348">
        <v>7</v>
      </c>
      <c r="X37" s="349">
        <v>2</v>
      </c>
      <c r="Y37" s="349">
        <v>0</v>
      </c>
      <c r="Z37" s="349">
        <v>0</v>
      </c>
      <c r="AA37" s="350">
        <v>0</v>
      </c>
      <c r="AB37" s="167">
        <f t="shared" si="26"/>
        <v>58</v>
      </c>
      <c r="AC37" s="7"/>
      <c r="AD37" s="7"/>
      <c r="AE37" s="7"/>
    </row>
    <row r="38" spans="1:31" ht="19.5" customHeight="1" x14ac:dyDescent="0.2">
      <c r="A38" s="7"/>
      <c r="B38" s="634"/>
      <c r="C38" s="776" t="s">
        <v>27</v>
      </c>
      <c r="D38" s="777"/>
      <c r="E38" s="189">
        <f t="shared" ref="E38:K38" si="34">M38+U38</f>
        <v>58</v>
      </c>
      <c r="F38" s="190">
        <f t="shared" si="34"/>
        <v>60</v>
      </c>
      <c r="G38" s="190">
        <f t="shared" si="34"/>
        <v>18</v>
      </c>
      <c r="H38" s="191">
        <f t="shared" si="34"/>
        <v>7</v>
      </c>
      <c r="I38" s="191">
        <f t="shared" si="34"/>
        <v>3</v>
      </c>
      <c r="J38" s="191">
        <f t="shared" si="34"/>
        <v>2</v>
      </c>
      <c r="K38" s="192">
        <f t="shared" si="34"/>
        <v>9</v>
      </c>
      <c r="L38" s="193">
        <f>SUM(E38:K38)</f>
        <v>157</v>
      </c>
      <c r="M38" s="351">
        <v>17</v>
      </c>
      <c r="N38" s="352">
        <v>30</v>
      </c>
      <c r="O38" s="352">
        <v>8</v>
      </c>
      <c r="P38" s="353">
        <v>2</v>
      </c>
      <c r="Q38" s="353">
        <v>1</v>
      </c>
      <c r="R38" s="353">
        <v>0</v>
      </c>
      <c r="S38" s="354">
        <v>5</v>
      </c>
      <c r="T38" s="167">
        <f t="shared" si="2"/>
        <v>63</v>
      </c>
      <c r="U38" s="351">
        <v>41</v>
      </c>
      <c r="V38" s="352">
        <v>30</v>
      </c>
      <c r="W38" s="352">
        <v>10</v>
      </c>
      <c r="X38" s="353">
        <v>5</v>
      </c>
      <c r="Y38" s="353">
        <v>2</v>
      </c>
      <c r="Z38" s="353">
        <v>2</v>
      </c>
      <c r="AA38" s="354">
        <v>4</v>
      </c>
      <c r="AB38" s="188">
        <f>SUM(U38:AA38)</f>
        <v>94</v>
      </c>
      <c r="AC38" s="7"/>
      <c r="AD38" s="7"/>
      <c r="AE38" s="7"/>
    </row>
    <row r="39" spans="1:31" ht="19.5" customHeight="1" thickBot="1" x14ac:dyDescent="0.25">
      <c r="A39" s="7"/>
      <c r="B39" s="634"/>
      <c r="C39" s="790" t="s">
        <v>66</v>
      </c>
      <c r="D39" s="791"/>
      <c r="E39" s="183">
        <f t="shared" si="27"/>
        <v>394</v>
      </c>
      <c r="F39" s="184">
        <f t="shared" si="28"/>
        <v>315</v>
      </c>
      <c r="G39" s="184">
        <f t="shared" si="29"/>
        <v>151</v>
      </c>
      <c r="H39" s="185">
        <f t="shared" si="30"/>
        <v>62</v>
      </c>
      <c r="I39" s="185">
        <f t="shared" si="31"/>
        <v>18</v>
      </c>
      <c r="J39" s="185">
        <f t="shared" si="32"/>
        <v>9</v>
      </c>
      <c r="K39" s="186">
        <f t="shared" si="33"/>
        <v>23</v>
      </c>
      <c r="L39" s="187">
        <f t="shared" si="1"/>
        <v>972</v>
      </c>
      <c r="M39" s="347">
        <v>154</v>
      </c>
      <c r="N39" s="348">
        <v>138</v>
      </c>
      <c r="O39" s="348">
        <v>38</v>
      </c>
      <c r="P39" s="349">
        <v>11</v>
      </c>
      <c r="Q39" s="349">
        <v>5</v>
      </c>
      <c r="R39" s="349">
        <v>5</v>
      </c>
      <c r="S39" s="350">
        <v>9</v>
      </c>
      <c r="T39" s="167">
        <f t="shared" si="2"/>
        <v>360</v>
      </c>
      <c r="U39" s="347">
        <v>240</v>
      </c>
      <c r="V39" s="348">
        <v>177</v>
      </c>
      <c r="W39" s="348">
        <v>113</v>
      </c>
      <c r="X39" s="349">
        <v>51</v>
      </c>
      <c r="Y39" s="349">
        <v>13</v>
      </c>
      <c r="Z39" s="349">
        <v>4</v>
      </c>
      <c r="AA39" s="350">
        <v>14</v>
      </c>
      <c r="AB39" s="167">
        <f t="shared" si="26"/>
        <v>612</v>
      </c>
      <c r="AC39" s="7"/>
      <c r="AD39" s="7"/>
      <c r="AE39" s="7"/>
    </row>
    <row r="40" spans="1:31" ht="19.5" customHeight="1" thickTop="1" thickBot="1" x14ac:dyDescent="0.25">
      <c r="A40" s="7"/>
      <c r="B40" s="635"/>
      <c r="C40" s="772" t="s">
        <v>7</v>
      </c>
      <c r="D40" s="773"/>
      <c r="E40" s="168">
        <f t="shared" ref="E40:K40" si="35">SUM(E35:E39)</f>
        <v>1361</v>
      </c>
      <c r="F40" s="169">
        <f t="shared" si="35"/>
        <v>1040</v>
      </c>
      <c r="G40" s="169">
        <f t="shared" si="35"/>
        <v>497</v>
      </c>
      <c r="H40" s="170">
        <f t="shared" si="35"/>
        <v>173</v>
      </c>
      <c r="I40" s="170">
        <f t="shared" si="35"/>
        <v>72</v>
      </c>
      <c r="J40" s="170">
        <f t="shared" si="35"/>
        <v>26</v>
      </c>
      <c r="K40" s="171">
        <f t="shared" si="35"/>
        <v>96</v>
      </c>
      <c r="L40" s="172">
        <f t="shared" si="1"/>
        <v>3265</v>
      </c>
      <c r="M40" s="173">
        <f t="shared" ref="M40:S40" si="36">SUM(M35:M39)</f>
        <v>489</v>
      </c>
      <c r="N40" s="174">
        <f t="shared" si="36"/>
        <v>386</v>
      </c>
      <c r="O40" s="174">
        <f>SUM(O35:O39)</f>
        <v>123</v>
      </c>
      <c r="P40" s="175">
        <f t="shared" si="36"/>
        <v>29</v>
      </c>
      <c r="Q40" s="175">
        <f>SUM(Q35:Q39)</f>
        <v>21</v>
      </c>
      <c r="R40" s="175">
        <f t="shared" si="36"/>
        <v>9</v>
      </c>
      <c r="S40" s="176">
        <f t="shared" si="36"/>
        <v>45</v>
      </c>
      <c r="T40" s="177">
        <f t="shared" si="2"/>
        <v>1102</v>
      </c>
      <c r="U40" s="173">
        <f t="shared" ref="U40:AA40" si="37">SUM(U35:U39)</f>
        <v>872</v>
      </c>
      <c r="V40" s="174">
        <f t="shared" si="37"/>
        <v>654</v>
      </c>
      <c r="W40" s="174">
        <f t="shared" si="37"/>
        <v>374</v>
      </c>
      <c r="X40" s="175">
        <f t="shared" si="37"/>
        <v>144</v>
      </c>
      <c r="Y40" s="175">
        <f t="shared" si="37"/>
        <v>51</v>
      </c>
      <c r="Z40" s="175">
        <f t="shared" si="37"/>
        <v>17</v>
      </c>
      <c r="AA40" s="176">
        <f t="shared" si="37"/>
        <v>51</v>
      </c>
      <c r="AB40" s="177">
        <f t="shared" si="26"/>
        <v>2163</v>
      </c>
      <c r="AC40" s="7"/>
      <c r="AD40" s="7"/>
      <c r="AE40" s="7"/>
    </row>
    <row r="41" spans="1:31" ht="19.5" customHeight="1" thickBot="1" x14ac:dyDescent="0.25">
      <c r="A41" s="7"/>
      <c r="B41" s="618" t="s">
        <v>49</v>
      </c>
      <c r="C41" s="788" t="s">
        <v>31</v>
      </c>
      <c r="D41" s="789"/>
      <c r="E41" s="220">
        <f t="shared" si="27"/>
        <v>2519</v>
      </c>
      <c r="F41" s="221">
        <f t="shared" si="28"/>
        <v>1957</v>
      </c>
      <c r="G41" s="221">
        <f t="shared" si="29"/>
        <v>919</v>
      </c>
      <c r="H41" s="222">
        <f t="shared" si="30"/>
        <v>331</v>
      </c>
      <c r="I41" s="222">
        <f t="shared" si="31"/>
        <v>115</v>
      </c>
      <c r="J41" s="222">
        <f t="shared" si="32"/>
        <v>63</v>
      </c>
      <c r="K41" s="223">
        <f t="shared" si="33"/>
        <v>35</v>
      </c>
      <c r="L41" s="224">
        <f t="shared" si="1"/>
        <v>5939</v>
      </c>
      <c r="M41" s="355">
        <v>899</v>
      </c>
      <c r="N41" s="344">
        <v>772</v>
      </c>
      <c r="O41" s="343">
        <v>266</v>
      </c>
      <c r="P41" s="370">
        <v>71</v>
      </c>
      <c r="Q41" s="370">
        <v>25</v>
      </c>
      <c r="R41" s="370">
        <v>24</v>
      </c>
      <c r="S41" s="371">
        <v>11</v>
      </c>
      <c r="T41" s="199">
        <f t="shared" si="2"/>
        <v>2068</v>
      </c>
      <c r="U41" s="355">
        <v>1620</v>
      </c>
      <c r="V41" s="344">
        <v>1185</v>
      </c>
      <c r="W41" s="343">
        <v>653</v>
      </c>
      <c r="X41" s="370">
        <v>260</v>
      </c>
      <c r="Y41" s="370">
        <v>90</v>
      </c>
      <c r="Z41" s="370">
        <v>39</v>
      </c>
      <c r="AA41" s="371">
        <v>24</v>
      </c>
      <c r="AB41" s="199">
        <f t="shared" si="26"/>
        <v>3871</v>
      </c>
      <c r="AC41" s="7"/>
      <c r="AD41" s="7"/>
      <c r="AE41" s="7"/>
    </row>
    <row r="42" spans="1:31" ht="19.5" customHeight="1" thickTop="1" thickBot="1" x14ac:dyDescent="0.25">
      <c r="A42" s="7"/>
      <c r="B42" s="620"/>
      <c r="C42" s="786" t="s">
        <v>7</v>
      </c>
      <c r="D42" s="787"/>
      <c r="E42" s="168">
        <f>E41</f>
        <v>2519</v>
      </c>
      <c r="F42" s="169">
        <f t="shared" ref="F42:K42" si="38">F41</f>
        <v>1957</v>
      </c>
      <c r="G42" s="169">
        <f t="shared" si="38"/>
        <v>919</v>
      </c>
      <c r="H42" s="169">
        <f t="shared" si="38"/>
        <v>331</v>
      </c>
      <c r="I42" s="169">
        <f t="shared" si="38"/>
        <v>115</v>
      </c>
      <c r="J42" s="169">
        <f t="shared" si="38"/>
        <v>63</v>
      </c>
      <c r="K42" s="209">
        <f t="shared" si="38"/>
        <v>35</v>
      </c>
      <c r="L42" s="215">
        <f>L41</f>
        <v>5939</v>
      </c>
      <c r="M42" s="173">
        <f t="shared" ref="M42:S42" si="39">M41</f>
        <v>899</v>
      </c>
      <c r="N42" s="210">
        <f t="shared" si="39"/>
        <v>772</v>
      </c>
      <c r="O42" s="210">
        <f t="shared" si="39"/>
        <v>266</v>
      </c>
      <c r="P42" s="210">
        <f t="shared" si="39"/>
        <v>71</v>
      </c>
      <c r="Q42" s="210">
        <f t="shared" si="39"/>
        <v>25</v>
      </c>
      <c r="R42" s="210">
        <f t="shared" si="39"/>
        <v>24</v>
      </c>
      <c r="S42" s="210">
        <f t="shared" si="39"/>
        <v>11</v>
      </c>
      <c r="T42" s="177">
        <f>T41</f>
        <v>2068</v>
      </c>
      <c r="U42" s="173">
        <f t="shared" ref="U42:AA42" si="40">U41</f>
        <v>1620</v>
      </c>
      <c r="V42" s="210">
        <f t="shared" si="40"/>
        <v>1185</v>
      </c>
      <c r="W42" s="210">
        <f t="shared" si="40"/>
        <v>653</v>
      </c>
      <c r="X42" s="210">
        <f t="shared" si="40"/>
        <v>260</v>
      </c>
      <c r="Y42" s="210">
        <f t="shared" si="40"/>
        <v>90</v>
      </c>
      <c r="Z42" s="210">
        <f t="shared" si="40"/>
        <v>39</v>
      </c>
      <c r="AA42" s="210">
        <f t="shared" si="40"/>
        <v>24</v>
      </c>
      <c r="AB42" s="177">
        <f>AB41</f>
        <v>3871</v>
      </c>
      <c r="AC42" s="7"/>
      <c r="AD42" s="7"/>
      <c r="AE42" s="7"/>
    </row>
    <row r="43" spans="1:31" ht="19.5" customHeight="1" x14ac:dyDescent="0.2">
      <c r="A43" s="7"/>
      <c r="B43" s="618" t="s">
        <v>48</v>
      </c>
      <c r="C43" s="774" t="s">
        <v>30</v>
      </c>
      <c r="D43" s="775"/>
      <c r="E43" s="162">
        <f t="shared" ref="E43:K44" si="41">M43+U43</f>
        <v>2042</v>
      </c>
      <c r="F43" s="163">
        <f t="shared" si="41"/>
        <v>1741</v>
      </c>
      <c r="G43" s="163">
        <f t="shared" si="41"/>
        <v>754</v>
      </c>
      <c r="H43" s="164">
        <f t="shared" si="41"/>
        <v>331</v>
      </c>
      <c r="I43" s="164">
        <f t="shared" si="41"/>
        <v>126</v>
      </c>
      <c r="J43" s="164">
        <f t="shared" si="41"/>
        <v>50</v>
      </c>
      <c r="K43" s="165">
        <f t="shared" si="41"/>
        <v>19</v>
      </c>
      <c r="L43" s="182">
        <f t="shared" si="1"/>
        <v>5063</v>
      </c>
      <c r="M43" s="360">
        <v>588</v>
      </c>
      <c r="N43" s="361">
        <v>538</v>
      </c>
      <c r="O43" s="361">
        <v>182</v>
      </c>
      <c r="P43" s="362">
        <v>67</v>
      </c>
      <c r="Q43" s="362">
        <v>28</v>
      </c>
      <c r="R43" s="362">
        <v>8</v>
      </c>
      <c r="S43" s="363">
        <v>8</v>
      </c>
      <c r="T43" s="167">
        <f t="shared" si="2"/>
        <v>1419</v>
      </c>
      <c r="U43" s="360">
        <v>1454</v>
      </c>
      <c r="V43" s="361">
        <v>1203</v>
      </c>
      <c r="W43" s="361">
        <v>572</v>
      </c>
      <c r="X43" s="362">
        <v>264</v>
      </c>
      <c r="Y43" s="362">
        <v>98</v>
      </c>
      <c r="Z43" s="362">
        <v>42</v>
      </c>
      <c r="AA43" s="363">
        <v>11</v>
      </c>
      <c r="AB43" s="167">
        <f>SUM(U43:AA43)</f>
        <v>3644</v>
      </c>
      <c r="AC43" s="7"/>
      <c r="AD43" s="7"/>
      <c r="AE43" s="7"/>
    </row>
    <row r="44" spans="1:31" ht="19.5" customHeight="1" thickBot="1" x14ac:dyDescent="0.25">
      <c r="A44" s="7"/>
      <c r="B44" s="619"/>
      <c r="C44" s="780" t="s">
        <v>67</v>
      </c>
      <c r="D44" s="781"/>
      <c r="E44" s="220">
        <f t="shared" si="41"/>
        <v>642</v>
      </c>
      <c r="F44" s="221">
        <f t="shared" si="41"/>
        <v>521</v>
      </c>
      <c r="G44" s="221">
        <f t="shared" si="41"/>
        <v>287</v>
      </c>
      <c r="H44" s="222">
        <f t="shared" si="41"/>
        <v>90</v>
      </c>
      <c r="I44" s="222">
        <f t="shared" si="41"/>
        <v>40</v>
      </c>
      <c r="J44" s="222">
        <f t="shared" si="41"/>
        <v>13</v>
      </c>
      <c r="K44" s="223">
        <f t="shared" si="41"/>
        <v>79</v>
      </c>
      <c r="L44" s="208">
        <f t="shared" si="1"/>
        <v>1672</v>
      </c>
      <c r="M44" s="351">
        <v>239</v>
      </c>
      <c r="N44" s="352">
        <v>180</v>
      </c>
      <c r="O44" s="348">
        <v>79</v>
      </c>
      <c r="P44" s="364">
        <v>18</v>
      </c>
      <c r="Q44" s="364">
        <v>11</v>
      </c>
      <c r="R44" s="364">
        <v>4</v>
      </c>
      <c r="S44" s="365">
        <v>33</v>
      </c>
      <c r="T44" s="199">
        <f t="shared" si="2"/>
        <v>564</v>
      </c>
      <c r="U44" s="351">
        <v>403</v>
      </c>
      <c r="V44" s="352">
        <v>341</v>
      </c>
      <c r="W44" s="348">
        <v>208</v>
      </c>
      <c r="X44" s="364">
        <v>72</v>
      </c>
      <c r="Y44" s="364">
        <v>29</v>
      </c>
      <c r="Z44" s="364">
        <v>9</v>
      </c>
      <c r="AA44" s="365">
        <v>46</v>
      </c>
      <c r="AB44" s="199">
        <f>SUM(U44:AA44)</f>
        <v>1108</v>
      </c>
      <c r="AC44" s="7"/>
      <c r="AD44" s="7"/>
      <c r="AE44" s="7"/>
    </row>
    <row r="45" spans="1:31" ht="19.5" customHeight="1" thickTop="1" thickBot="1" x14ac:dyDescent="0.25">
      <c r="A45" s="7"/>
      <c r="B45" s="620"/>
      <c r="C45" s="786" t="s">
        <v>7</v>
      </c>
      <c r="D45" s="787"/>
      <c r="E45" s="195">
        <f t="shared" ref="E45:AB45" si="42">SUM(E43:E44)</f>
        <v>2684</v>
      </c>
      <c r="F45" s="196">
        <f t="shared" si="42"/>
        <v>2262</v>
      </c>
      <c r="G45" s="196">
        <f t="shared" si="42"/>
        <v>1041</v>
      </c>
      <c r="H45" s="196">
        <f t="shared" si="42"/>
        <v>421</v>
      </c>
      <c r="I45" s="196">
        <f t="shared" si="42"/>
        <v>166</v>
      </c>
      <c r="J45" s="196">
        <f t="shared" si="42"/>
        <v>63</v>
      </c>
      <c r="K45" s="197">
        <f t="shared" si="42"/>
        <v>98</v>
      </c>
      <c r="L45" s="198">
        <f t="shared" si="42"/>
        <v>6735</v>
      </c>
      <c r="M45" s="173">
        <f t="shared" si="42"/>
        <v>827</v>
      </c>
      <c r="N45" s="210">
        <f t="shared" si="42"/>
        <v>718</v>
      </c>
      <c r="O45" s="210">
        <f t="shared" si="42"/>
        <v>261</v>
      </c>
      <c r="P45" s="210">
        <f t="shared" si="42"/>
        <v>85</v>
      </c>
      <c r="Q45" s="210">
        <f t="shared" si="42"/>
        <v>39</v>
      </c>
      <c r="R45" s="210">
        <f t="shared" si="42"/>
        <v>12</v>
      </c>
      <c r="S45" s="210">
        <f t="shared" si="42"/>
        <v>41</v>
      </c>
      <c r="T45" s="177">
        <f t="shared" si="42"/>
        <v>1983</v>
      </c>
      <c r="U45" s="173">
        <f t="shared" si="42"/>
        <v>1857</v>
      </c>
      <c r="V45" s="210">
        <f t="shared" si="42"/>
        <v>1544</v>
      </c>
      <c r="W45" s="210">
        <f t="shared" si="42"/>
        <v>780</v>
      </c>
      <c r="X45" s="210">
        <f t="shared" si="42"/>
        <v>336</v>
      </c>
      <c r="Y45" s="210">
        <f t="shared" si="42"/>
        <v>127</v>
      </c>
      <c r="Z45" s="210">
        <f t="shared" si="42"/>
        <v>51</v>
      </c>
      <c r="AA45" s="210">
        <f t="shared" si="42"/>
        <v>57</v>
      </c>
      <c r="AB45" s="177">
        <f t="shared" si="42"/>
        <v>4752</v>
      </c>
      <c r="AC45" s="7"/>
      <c r="AD45" s="7"/>
      <c r="AE45" s="7"/>
    </row>
    <row r="46" spans="1:31" ht="19.5" customHeight="1" x14ac:dyDescent="0.2">
      <c r="A46" s="7"/>
      <c r="B46" s="653" t="s">
        <v>50</v>
      </c>
      <c r="C46" s="774" t="s">
        <v>32</v>
      </c>
      <c r="D46" s="775"/>
      <c r="E46" s="162">
        <f t="shared" ref="E46:K46" si="43">M46+U46</f>
        <v>910</v>
      </c>
      <c r="F46" s="163">
        <f t="shared" si="43"/>
        <v>841</v>
      </c>
      <c r="G46" s="163">
        <f t="shared" si="43"/>
        <v>391</v>
      </c>
      <c r="H46" s="164">
        <f t="shared" si="43"/>
        <v>142</v>
      </c>
      <c r="I46" s="164">
        <f t="shared" si="43"/>
        <v>64</v>
      </c>
      <c r="J46" s="164">
        <f t="shared" si="43"/>
        <v>27</v>
      </c>
      <c r="K46" s="165">
        <f t="shared" si="43"/>
        <v>37</v>
      </c>
      <c r="L46" s="166">
        <f t="shared" si="1"/>
        <v>2412</v>
      </c>
      <c r="M46" s="360">
        <v>328</v>
      </c>
      <c r="N46" s="361">
        <v>283</v>
      </c>
      <c r="O46" s="361">
        <v>97</v>
      </c>
      <c r="P46" s="362">
        <v>32</v>
      </c>
      <c r="Q46" s="362">
        <v>14</v>
      </c>
      <c r="R46" s="362">
        <v>6</v>
      </c>
      <c r="S46" s="363">
        <v>17</v>
      </c>
      <c r="T46" s="167">
        <f t="shared" si="2"/>
        <v>777</v>
      </c>
      <c r="U46" s="360">
        <v>582</v>
      </c>
      <c r="V46" s="361">
        <v>558</v>
      </c>
      <c r="W46" s="361">
        <v>294</v>
      </c>
      <c r="X46" s="362">
        <v>110</v>
      </c>
      <c r="Y46" s="362">
        <v>50</v>
      </c>
      <c r="Z46" s="362">
        <v>21</v>
      </c>
      <c r="AA46" s="363">
        <v>20</v>
      </c>
      <c r="AB46" s="167">
        <f t="shared" ref="AB46:AB52" si="44">SUM(U46:AA46)</f>
        <v>1635</v>
      </c>
      <c r="AC46" s="7"/>
      <c r="AD46" s="7"/>
      <c r="AE46" s="7"/>
    </row>
    <row r="47" spans="1:31" ht="19.5" customHeight="1" x14ac:dyDescent="0.2">
      <c r="A47" s="7"/>
      <c r="B47" s="634"/>
      <c r="C47" s="776" t="s">
        <v>33</v>
      </c>
      <c r="D47" s="777"/>
      <c r="E47" s="183">
        <f>M47+U47</f>
        <v>154</v>
      </c>
      <c r="F47" s="184">
        <f t="shared" ref="F47:K51" si="45">N47+V47</f>
        <v>158</v>
      </c>
      <c r="G47" s="184">
        <f t="shared" si="45"/>
        <v>67</v>
      </c>
      <c r="H47" s="185">
        <f t="shared" si="45"/>
        <v>22</v>
      </c>
      <c r="I47" s="185">
        <f t="shared" si="45"/>
        <v>15</v>
      </c>
      <c r="J47" s="185">
        <f t="shared" si="45"/>
        <v>3</v>
      </c>
      <c r="K47" s="186">
        <f t="shared" si="45"/>
        <v>12</v>
      </c>
      <c r="L47" s="187">
        <f t="shared" si="1"/>
        <v>431</v>
      </c>
      <c r="M47" s="347">
        <v>79</v>
      </c>
      <c r="N47" s="348">
        <v>58</v>
      </c>
      <c r="O47" s="348">
        <v>22</v>
      </c>
      <c r="P47" s="349">
        <v>8</v>
      </c>
      <c r="Q47" s="349">
        <v>2</v>
      </c>
      <c r="R47" s="349">
        <v>1</v>
      </c>
      <c r="S47" s="350">
        <v>5</v>
      </c>
      <c r="T47" s="167">
        <f>SUM(M47:S47)</f>
        <v>175</v>
      </c>
      <c r="U47" s="347">
        <v>75</v>
      </c>
      <c r="V47" s="348">
        <v>100</v>
      </c>
      <c r="W47" s="348">
        <v>45</v>
      </c>
      <c r="X47" s="349">
        <v>14</v>
      </c>
      <c r="Y47" s="349">
        <v>13</v>
      </c>
      <c r="Z47" s="349">
        <v>2</v>
      </c>
      <c r="AA47" s="350">
        <v>7</v>
      </c>
      <c r="AB47" s="167">
        <f t="shared" si="44"/>
        <v>256</v>
      </c>
      <c r="AC47" s="7"/>
      <c r="AD47" s="7"/>
      <c r="AE47" s="7"/>
    </row>
    <row r="48" spans="1:31" ht="19.5" customHeight="1" x14ac:dyDescent="0.2">
      <c r="A48" s="7"/>
      <c r="B48" s="634"/>
      <c r="C48" s="776" t="s">
        <v>34</v>
      </c>
      <c r="D48" s="777"/>
      <c r="E48" s="183">
        <f>M48+U48</f>
        <v>106</v>
      </c>
      <c r="F48" s="184">
        <f t="shared" si="45"/>
        <v>104</v>
      </c>
      <c r="G48" s="184">
        <f t="shared" si="45"/>
        <v>65</v>
      </c>
      <c r="H48" s="185">
        <f t="shared" si="45"/>
        <v>16</v>
      </c>
      <c r="I48" s="185">
        <f t="shared" si="45"/>
        <v>9</v>
      </c>
      <c r="J48" s="185">
        <f t="shared" si="45"/>
        <v>4</v>
      </c>
      <c r="K48" s="186">
        <f t="shared" si="45"/>
        <v>17</v>
      </c>
      <c r="L48" s="187">
        <f t="shared" si="1"/>
        <v>321</v>
      </c>
      <c r="M48" s="347">
        <v>43</v>
      </c>
      <c r="N48" s="348">
        <v>39</v>
      </c>
      <c r="O48" s="348">
        <v>26</v>
      </c>
      <c r="P48" s="349">
        <v>7</v>
      </c>
      <c r="Q48" s="349">
        <v>3</v>
      </c>
      <c r="R48" s="349">
        <v>0</v>
      </c>
      <c r="S48" s="350">
        <v>6</v>
      </c>
      <c r="T48" s="167">
        <f t="shared" si="2"/>
        <v>124</v>
      </c>
      <c r="U48" s="347">
        <v>63</v>
      </c>
      <c r="V48" s="348">
        <v>65</v>
      </c>
      <c r="W48" s="348">
        <v>39</v>
      </c>
      <c r="X48" s="349">
        <v>9</v>
      </c>
      <c r="Y48" s="349">
        <v>6</v>
      </c>
      <c r="Z48" s="349">
        <v>4</v>
      </c>
      <c r="AA48" s="350">
        <v>11</v>
      </c>
      <c r="AB48" s="167">
        <f t="shared" si="44"/>
        <v>197</v>
      </c>
      <c r="AC48" s="7"/>
      <c r="AD48" s="7"/>
      <c r="AE48" s="7"/>
    </row>
    <row r="49" spans="1:32" ht="19.5" customHeight="1" x14ac:dyDescent="0.2">
      <c r="A49" s="7"/>
      <c r="B49" s="634"/>
      <c r="C49" s="776" t="s">
        <v>35</v>
      </c>
      <c r="D49" s="777"/>
      <c r="E49" s="183">
        <f>M49+U49</f>
        <v>103</v>
      </c>
      <c r="F49" s="184">
        <f t="shared" si="45"/>
        <v>79</v>
      </c>
      <c r="G49" s="184">
        <f t="shared" si="45"/>
        <v>59</v>
      </c>
      <c r="H49" s="185">
        <f t="shared" si="45"/>
        <v>17</v>
      </c>
      <c r="I49" s="185">
        <f t="shared" si="45"/>
        <v>9</v>
      </c>
      <c r="J49" s="185">
        <f t="shared" si="45"/>
        <v>2</v>
      </c>
      <c r="K49" s="186">
        <f t="shared" si="45"/>
        <v>4</v>
      </c>
      <c r="L49" s="187">
        <f t="shared" si="1"/>
        <v>273</v>
      </c>
      <c r="M49" s="347">
        <v>45</v>
      </c>
      <c r="N49" s="348">
        <v>33</v>
      </c>
      <c r="O49" s="348">
        <v>12</v>
      </c>
      <c r="P49" s="349">
        <v>3</v>
      </c>
      <c r="Q49" s="349">
        <v>3</v>
      </c>
      <c r="R49" s="349">
        <v>0</v>
      </c>
      <c r="S49" s="350">
        <v>1</v>
      </c>
      <c r="T49" s="167">
        <f t="shared" si="2"/>
        <v>97</v>
      </c>
      <c r="U49" s="347">
        <v>58</v>
      </c>
      <c r="V49" s="348">
        <v>46</v>
      </c>
      <c r="W49" s="348">
        <v>47</v>
      </c>
      <c r="X49" s="349">
        <v>14</v>
      </c>
      <c r="Y49" s="349">
        <v>6</v>
      </c>
      <c r="Z49" s="349">
        <v>2</v>
      </c>
      <c r="AA49" s="350">
        <v>3</v>
      </c>
      <c r="AB49" s="167">
        <f t="shared" si="44"/>
        <v>176</v>
      </c>
      <c r="AC49" s="7"/>
      <c r="AD49" s="7"/>
      <c r="AE49" s="7"/>
    </row>
    <row r="50" spans="1:32" ht="19.5" customHeight="1" x14ac:dyDescent="0.2">
      <c r="A50" s="7"/>
      <c r="B50" s="634"/>
      <c r="C50" s="776" t="s">
        <v>36</v>
      </c>
      <c r="D50" s="777"/>
      <c r="E50" s="183">
        <f>M50+U50</f>
        <v>355</v>
      </c>
      <c r="F50" s="184">
        <f t="shared" si="45"/>
        <v>304</v>
      </c>
      <c r="G50" s="184">
        <f t="shared" si="45"/>
        <v>213</v>
      </c>
      <c r="H50" s="185">
        <f t="shared" si="45"/>
        <v>56</v>
      </c>
      <c r="I50" s="185">
        <f t="shared" si="45"/>
        <v>18</v>
      </c>
      <c r="J50" s="185">
        <f t="shared" si="45"/>
        <v>12</v>
      </c>
      <c r="K50" s="186">
        <f t="shared" si="45"/>
        <v>43</v>
      </c>
      <c r="L50" s="187">
        <f>SUM(E50:K50)</f>
        <v>1001</v>
      </c>
      <c r="M50" s="347">
        <v>141</v>
      </c>
      <c r="N50" s="348">
        <v>120</v>
      </c>
      <c r="O50" s="348">
        <v>61</v>
      </c>
      <c r="P50" s="349">
        <v>10</v>
      </c>
      <c r="Q50" s="349">
        <v>4</v>
      </c>
      <c r="R50" s="349">
        <v>6</v>
      </c>
      <c r="S50" s="350">
        <v>22</v>
      </c>
      <c r="T50" s="167">
        <f>SUM(M50:S50)</f>
        <v>364</v>
      </c>
      <c r="U50" s="347">
        <v>214</v>
      </c>
      <c r="V50" s="348">
        <v>184</v>
      </c>
      <c r="W50" s="348">
        <v>152</v>
      </c>
      <c r="X50" s="349">
        <v>46</v>
      </c>
      <c r="Y50" s="349">
        <v>14</v>
      </c>
      <c r="Z50" s="349">
        <v>6</v>
      </c>
      <c r="AA50" s="350">
        <v>21</v>
      </c>
      <c r="AB50" s="167">
        <f t="shared" si="44"/>
        <v>637</v>
      </c>
      <c r="AC50" s="7"/>
      <c r="AD50" s="7"/>
      <c r="AE50" s="7"/>
    </row>
    <row r="51" spans="1:32" s="7" customFormat="1" ht="19.5" customHeight="1" thickBot="1" x14ac:dyDescent="0.25">
      <c r="B51" s="634"/>
      <c r="C51" s="780" t="s">
        <v>37</v>
      </c>
      <c r="D51" s="781"/>
      <c r="E51" s="189">
        <f>M51+U51</f>
        <v>305</v>
      </c>
      <c r="F51" s="190">
        <f t="shared" si="45"/>
        <v>221</v>
      </c>
      <c r="G51" s="190">
        <f t="shared" si="45"/>
        <v>140</v>
      </c>
      <c r="H51" s="191">
        <f t="shared" si="45"/>
        <v>45</v>
      </c>
      <c r="I51" s="191">
        <f t="shared" si="45"/>
        <v>17</v>
      </c>
      <c r="J51" s="191">
        <f t="shared" si="45"/>
        <v>15</v>
      </c>
      <c r="K51" s="192">
        <f t="shared" si="45"/>
        <v>2</v>
      </c>
      <c r="L51" s="193">
        <f>SUM(E51:K51)</f>
        <v>745</v>
      </c>
      <c r="M51" s="351">
        <v>111</v>
      </c>
      <c r="N51" s="352">
        <v>82</v>
      </c>
      <c r="O51" s="352">
        <v>45</v>
      </c>
      <c r="P51" s="353">
        <v>6</v>
      </c>
      <c r="Q51" s="353">
        <v>1</v>
      </c>
      <c r="R51" s="353">
        <v>3</v>
      </c>
      <c r="S51" s="354">
        <v>1</v>
      </c>
      <c r="T51" s="199">
        <f>SUM(M51:S51)</f>
        <v>249</v>
      </c>
      <c r="U51" s="351">
        <v>194</v>
      </c>
      <c r="V51" s="352">
        <v>139</v>
      </c>
      <c r="W51" s="352">
        <v>95</v>
      </c>
      <c r="X51" s="353">
        <v>39</v>
      </c>
      <c r="Y51" s="353">
        <v>16</v>
      </c>
      <c r="Z51" s="353">
        <v>12</v>
      </c>
      <c r="AA51" s="354">
        <v>1</v>
      </c>
      <c r="AB51" s="199">
        <f t="shared" si="44"/>
        <v>496</v>
      </c>
      <c r="AF51" s="6"/>
    </row>
    <row r="52" spans="1:32" ht="19.5" customHeight="1" thickTop="1" thickBot="1" x14ac:dyDescent="0.25">
      <c r="A52" s="7"/>
      <c r="B52" s="635"/>
      <c r="C52" s="786" t="s">
        <v>7</v>
      </c>
      <c r="D52" s="787"/>
      <c r="E52" s="168">
        <f>SUM(E46:E51)</f>
        <v>1933</v>
      </c>
      <c r="F52" s="169">
        <f t="shared" ref="F52:K52" si="46">SUM(F46:F51)</f>
        <v>1707</v>
      </c>
      <c r="G52" s="169">
        <f t="shared" si="46"/>
        <v>935</v>
      </c>
      <c r="H52" s="170">
        <f t="shared" si="46"/>
        <v>298</v>
      </c>
      <c r="I52" s="170">
        <f t="shared" si="46"/>
        <v>132</v>
      </c>
      <c r="J52" s="170">
        <f t="shared" si="46"/>
        <v>63</v>
      </c>
      <c r="K52" s="171">
        <f t="shared" si="46"/>
        <v>115</v>
      </c>
      <c r="L52" s="172">
        <f>SUM(E52:K52)</f>
        <v>5183</v>
      </c>
      <c r="M52" s="173">
        <f>SUM(M46:M51)</f>
        <v>747</v>
      </c>
      <c r="N52" s="174">
        <f t="shared" ref="N52:S52" si="47">SUM(N46:N51)</f>
        <v>615</v>
      </c>
      <c r="O52" s="174">
        <f t="shared" si="47"/>
        <v>263</v>
      </c>
      <c r="P52" s="175">
        <f t="shared" si="47"/>
        <v>66</v>
      </c>
      <c r="Q52" s="175">
        <f t="shared" si="47"/>
        <v>27</v>
      </c>
      <c r="R52" s="175">
        <f t="shared" si="47"/>
        <v>16</v>
      </c>
      <c r="S52" s="176">
        <f t="shared" si="47"/>
        <v>52</v>
      </c>
      <c r="T52" s="177">
        <f>SUM(M52:S52)</f>
        <v>1786</v>
      </c>
      <c r="U52" s="173">
        <f t="shared" ref="U52:AA52" si="48">SUM(U46:U51)</f>
        <v>1186</v>
      </c>
      <c r="V52" s="174">
        <f t="shared" si="48"/>
        <v>1092</v>
      </c>
      <c r="W52" s="174">
        <f t="shared" si="48"/>
        <v>672</v>
      </c>
      <c r="X52" s="175">
        <f t="shared" si="48"/>
        <v>232</v>
      </c>
      <c r="Y52" s="175">
        <f t="shared" si="48"/>
        <v>105</v>
      </c>
      <c r="Z52" s="175">
        <f t="shared" si="48"/>
        <v>47</v>
      </c>
      <c r="AA52" s="176">
        <f t="shared" si="48"/>
        <v>63</v>
      </c>
      <c r="AB52" s="177">
        <f t="shared" si="44"/>
        <v>3397</v>
      </c>
      <c r="AC52" s="7"/>
      <c r="AD52" s="7"/>
      <c r="AE52" s="7"/>
    </row>
    <row r="53" spans="1:32" s="7" customFormat="1" ht="19.5" customHeight="1" x14ac:dyDescent="0.2">
      <c r="B53" s="454" t="s">
        <v>38</v>
      </c>
      <c r="C53" s="455"/>
      <c r="D53" s="456"/>
      <c r="E53" s="225">
        <f t="shared" ref="E53:AB53" si="49">SUM(E12,E8,E13,E16,E17,E19,E23,E35,E41,E43,E44,E46)</f>
        <v>23811</v>
      </c>
      <c r="F53" s="226">
        <f t="shared" si="49"/>
        <v>17505</v>
      </c>
      <c r="G53" s="226">
        <f t="shared" si="49"/>
        <v>9119</v>
      </c>
      <c r="H53" s="226">
        <f t="shared" si="49"/>
        <v>3250</v>
      </c>
      <c r="I53" s="226">
        <f t="shared" si="49"/>
        <v>1362</v>
      </c>
      <c r="J53" s="226">
        <f t="shared" si="49"/>
        <v>612</v>
      </c>
      <c r="K53" s="227">
        <f t="shared" si="49"/>
        <v>1257</v>
      </c>
      <c r="L53" s="228">
        <f t="shared" si="49"/>
        <v>56916</v>
      </c>
      <c r="M53" s="229">
        <f t="shared" si="49"/>
        <v>7978</v>
      </c>
      <c r="N53" s="230">
        <f t="shared" si="49"/>
        <v>6009</v>
      </c>
      <c r="O53" s="230">
        <f t="shared" si="49"/>
        <v>2422</v>
      </c>
      <c r="P53" s="230">
        <f t="shared" si="49"/>
        <v>629</v>
      </c>
      <c r="Q53" s="230">
        <f t="shared" si="49"/>
        <v>323</v>
      </c>
      <c r="R53" s="230">
        <f t="shared" si="49"/>
        <v>173</v>
      </c>
      <c r="S53" s="231">
        <f t="shared" si="49"/>
        <v>532</v>
      </c>
      <c r="T53" s="232">
        <f t="shared" si="49"/>
        <v>18066</v>
      </c>
      <c r="U53" s="233">
        <f t="shared" si="49"/>
        <v>15833</v>
      </c>
      <c r="V53" s="230">
        <f t="shared" si="49"/>
        <v>11496</v>
      </c>
      <c r="W53" s="230">
        <f t="shared" si="49"/>
        <v>6697</v>
      </c>
      <c r="X53" s="230">
        <f t="shared" si="49"/>
        <v>2621</v>
      </c>
      <c r="Y53" s="230">
        <f t="shared" si="49"/>
        <v>1039</v>
      </c>
      <c r="Z53" s="230">
        <f t="shared" si="49"/>
        <v>439</v>
      </c>
      <c r="AA53" s="231">
        <f t="shared" si="49"/>
        <v>725</v>
      </c>
      <c r="AB53" s="234">
        <f t="shared" si="49"/>
        <v>38850</v>
      </c>
      <c r="AF53" s="6"/>
    </row>
    <row r="54" spans="1:32" ht="19.5" customHeight="1" x14ac:dyDescent="0.2">
      <c r="A54" s="7"/>
      <c r="B54" s="457" t="s">
        <v>39</v>
      </c>
      <c r="C54" s="458"/>
      <c r="D54" s="459"/>
      <c r="E54" s="235">
        <f t="shared" ref="E54:L54" si="50">E9+E10+E14+E20+E21+E24+E25+E26+E28+E29+E30+E31+E32+E33+E36+E37+E38+E39+E47+E48+E49+E50+E51</f>
        <v>3559</v>
      </c>
      <c r="F54" s="236">
        <f t="shared" si="50"/>
        <v>3057</v>
      </c>
      <c r="G54" s="236">
        <f t="shared" si="50"/>
        <v>1776</v>
      </c>
      <c r="H54" s="236">
        <f t="shared" si="50"/>
        <v>522</v>
      </c>
      <c r="I54" s="236">
        <f t="shared" si="50"/>
        <v>222</v>
      </c>
      <c r="J54" s="236">
        <f t="shared" si="50"/>
        <v>101</v>
      </c>
      <c r="K54" s="237">
        <f t="shared" si="50"/>
        <v>408</v>
      </c>
      <c r="L54" s="238">
        <f t="shared" si="50"/>
        <v>9645</v>
      </c>
      <c r="M54" s="239">
        <f t="shared" ref="M54:AB54" si="51">M9+M10+M14+M20+M21+M24+M25+M26+M28+M29+M30+M31++M32+M33+M36+M37+M38+M39+M47+M48+M49+M50+M51</f>
        <v>1411</v>
      </c>
      <c r="N54" s="240">
        <f t="shared" si="51"/>
        <v>1156</v>
      </c>
      <c r="O54" s="240">
        <f t="shared" si="51"/>
        <v>511</v>
      </c>
      <c r="P54" s="240">
        <f t="shared" si="51"/>
        <v>110</v>
      </c>
      <c r="Q54" s="240">
        <f t="shared" si="51"/>
        <v>54</v>
      </c>
      <c r="R54" s="240">
        <f t="shared" si="51"/>
        <v>33</v>
      </c>
      <c r="S54" s="241">
        <f t="shared" si="51"/>
        <v>176</v>
      </c>
      <c r="T54" s="242">
        <f t="shared" si="51"/>
        <v>3451</v>
      </c>
      <c r="U54" s="239">
        <f t="shared" si="51"/>
        <v>2148</v>
      </c>
      <c r="V54" s="240">
        <f t="shared" si="51"/>
        <v>1901</v>
      </c>
      <c r="W54" s="240">
        <f t="shared" si="51"/>
        <v>1265</v>
      </c>
      <c r="X54" s="240">
        <f t="shared" si="51"/>
        <v>412</v>
      </c>
      <c r="Y54" s="240">
        <f t="shared" si="51"/>
        <v>168</v>
      </c>
      <c r="Z54" s="240">
        <f t="shared" si="51"/>
        <v>68</v>
      </c>
      <c r="AA54" s="241">
        <f t="shared" si="51"/>
        <v>232</v>
      </c>
      <c r="AB54" s="242">
        <f t="shared" si="51"/>
        <v>6194</v>
      </c>
      <c r="AC54" s="7"/>
      <c r="AD54" s="7"/>
      <c r="AE54" s="7"/>
    </row>
    <row r="55" spans="1:32" ht="19.5" customHeight="1" thickBot="1" x14ac:dyDescent="0.25">
      <c r="A55" s="7"/>
      <c r="B55" s="451" t="s">
        <v>40</v>
      </c>
      <c r="C55" s="452"/>
      <c r="D55" s="453"/>
      <c r="E55" s="243">
        <f>SUM(E11,E15,E18,E22,E27,E34,E40,E42,E45,E52)</f>
        <v>27370</v>
      </c>
      <c r="F55" s="244">
        <f t="shared" ref="F55:AB55" si="52">SUM(F11,F15,F18,F22,F27,F34,F40,F42,F45,F52)</f>
        <v>20562</v>
      </c>
      <c r="G55" s="244">
        <f t="shared" si="52"/>
        <v>10895</v>
      </c>
      <c r="H55" s="245">
        <f t="shared" si="52"/>
        <v>3772</v>
      </c>
      <c r="I55" s="245">
        <f t="shared" si="52"/>
        <v>1584</v>
      </c>
      <c r="J55" s="245">
        <f t="shared" si="52"/>
        <v>713</v>
      </c>
      <c r="K55" s="246">
        <f t="shared" si="52"/>
        <v>1665</v>
      </c>
      <c r="L55" s="247">
        <f t="shared" si="52"/>
        <v>66561</v>
      </c>
      <c r="M55" s="248">
        <f t="shared" si="52"/>
        <v>9389</v>
      </c>
      <c r="N55" s="249">
        <f t="shared" si="52"/>
        <v>7165</v>
      </c>
      <c r="O55" s="249">
        <f t="shared" si="52"/>
        <v>2933</v>
      </c>
      <c r="P55" s="250">
        <f t="shared" si="52"/>
        <v>739</v>
      </c>
      <c r="Q55" s="250">
        <f t="shared" si="52"/>
        <v>377</v>
      </c>
      <c r="R55" s="250">
        <f t="shared" si="52"/>
        <v>206</v>
      </c>
      <c r="S55" s="251">
        <f t="shared" si="52"/>
        <v>708</v>
      </c>
      <c r="T55" s="252">
        <f t="shared" si="52"/>
        <v>21517</v>
      </c>
      <c r="U55" s="248">
        <f t="shared" si="52"/>
        <v>17981</v>
      </c>
      <c r="V55" s="249">
        <f t="shared" si="52"/>
        <v>13397</v>
      </c>
      <c r="W55" s="249">
        <f t="shared" si="52"/>
        <v>7962</v>
      </c>
      <c r="X55" s="250">
        <f t="shared" si="52"/>
        <v>3033</v>
      </c>
      <c r="Y55" s="250">
        <f t="shared" si="52"/>
        <v>1207</v>
      </c>
      <c r="Z55" s="250">
        <f t="shared" si="52"/>
        <v>507</v>
      </c>
      <c r="AA55" s="251">
        <f t="shared" si="52"/>
        <v>957</v>
      </c>
      <c r="AB55" s="252">
        <f t="shared" si="52"/>
        <v>45044</v>
      </c>
      <c r="AC55" s="7"/>
      <c r="AD55" s="7"/>
      <c r="AE55" s="7"/>
    </row>
    <row r="56" spans="1:32" s="578" customFormat="1" ht="19.5" customHeight="1" thickBot="1" x14ac:dyDescent="0.25">
      <c r="A56" s="579"/>
      <c r="B56" s="451" t="s">
        <v>108</v>
      </c>
      <c r="C56" s="452"/>
      <c r="D56" s="453"/>
      <c r="E56" s="594">
        <f>+E55/$L$55</f>
        <v>0.41120175478132842</v>
      </c>
      <c r="F56" s="595">
        <f t="shared" ref="F56:L56" si="53">+F55/$L$55</f>
        <v>0.30891963762563662</v>
      </c>
      <c r="G56" s="595">
        <f t="shared" si="53"/>
        <v>0.16368443983714187</v>
      </c>
      <c r="H56" s="596">
        <f>+H55/$L$55</f>
        <v>5.6669821667342739E-2</v>
      </c>
      <c r="I56" s="596">
        <f t="shared" si="53"/>
        <v>2.3797719385225583E-2</v>
      </c>
      <c r="J56" s="596">
        <f t="shared" si="53"/>
        <v>1.0711978485900152E-2</v>
      </c>
      <c r="K56" s="597">
        <f t="shared" si="53"/>
        <v>2.5014648217424617E-2</v>
      </c>
      <c r="L56" s="598">
        <f t="shared" si="53"/>
        <v>1</v>
      </c>
      <c r="M56" s="599">
        <f>+M55/$T$55</f>
        <v>0.43635265139192264</v>
      </c>
      <c r="N56" s="600">
        <f t="shared" ref="N56:T56" si="54">+N55/$T$55</f>
        <v>0.33299251754426734</v>
      </c>
      <c r="O56" s="600">
        <f t="shared" si="54"/>
        <v>0.13631082399962821</v>
      </c>
      <c r="P56" s="601">
        <f t="shared" si="54"/>
        <v>3.4344936561788351E-2</v>
      </c>
      <c r="Q56" s="601">
        <f t="shared" si="54"/>
        <v>1.7521029883348051E-2</v>
      </c>
      <c r="R56" s="601">
        <f t="shared" si="54"/>
        <v>9.5738253473997299E-3</v>
      </c>
      <c r="S56" s="602">
        <f t="shared" si="54"/>
        <v>3.2904215271645679E-2</v>
      </c>
      <c r="T56" s="603">
        <f t="shared" si="54"/>
        <v>1</v>
      </c>
      <c r="U56" s="599">
        <f>+U55/$AB$55</f>
        <v>0.39918746114909864</v>
      </c>
      <c r="V56" s="600">
        <f t="shared" ref="V56:AB56" si="55">+V55/$AB$55</f>
        <v>0.29742030015096349</v>
      </c>
      <c r="W56" s="600">
        <f t="shared" si="55"/>
        <v>0.17676050084361958</v>
      </c>
      <c r="X56" s="601">
        <f t="shared" si="55"/>
        <v>6.7334162152561938E-2</v>
      </c>
      <c r="Y56" s="601">
        <f t="shared" si="55"/>
        <v>2.6796021667702691E-2</v>
      </c>
      <c r="Z56" s="601">
        <f t="shared" si="55"/>
        <v>1.1255661131338248E-2</v>
      </c>
      <c r="AA56" s="602">
        <f t="shared" si="55"/>
        <v>2.1245892904715388E-2</v>
      </c>
      <c r="AB56" s="603">
        <f t="shared" si="55"/>
        <v>1</v>
      </c>
      <c r="AC56" s="579"/>
      <c r="AD56" s="579"/>
      <c r="AE56" s="579"/>
    </row>
    <row r="57" spans="1:32" ht="11.15" customHeight="1" x14ac:dyDescent="0.2"/>
    <row r="58" spans="1:32" ht="11.15" customHeight="1" x14ac:dyDescent="0.2">
      <c r="E58" s="6">
        <f>E53+E54</f>
        <v>27370</v>
      </c>
      <c r="F58" s="6">
        <f t="shared" ref="F58:AB58" si="56">F53+F54</f>
        <v>20562</v>
      </c>
      <c r="G58" s="6">
        <f t="shared" si="56"/>
        <v>10895</v>
      </c>
      <c r="H58" s="6">
        <f t="shared" si="56"/>
        <v>3772</v>
      </c>
      <c r="I58" s="6">
        <f t="shared" si="56"/>
        <v>1584</v>
      </c>
      <c r="J58" s="6">
        <f t="shared" si="56"/>
        <v>713</v>
      </c>
      <c r="K58" s="6">
        <f t="shared" si="56"/>
        <v>1665</v>
      </c>
      <c r="L58" s="6">
        <f t="shared" si="56"/>
        <v>66561</v>
      </c>
      <c r="M58" s="6">
        <f t="shared" si="56"/>
        <v>9389</v>
      </c>
      <c r="N58" s="6">
        <f t="shared" si="56"/>
        <v>7165</v>
      </c>
      <c r="O58" s="6">
        <f t="shared" si="56"/>
        <v>2933</v>
      </c>
      <c r="P58" s="6">
        <f t="shared" si="56"/>
        <v>739</v>
      </c>
      <c r="Q58" s="6">
        <f t="shared" si="56"/>
        <v>377</v>
      </c>
      <c r="R58" s="6">
        <f t="shared" si="56"/>
        <v>206</v>
      </c>
      <c r="S58" s="6">
        <f t="shared" si="56"/>
        <v>708</v>
      </c>
      <c r="T58" s="6">
        <f t="shared" si="56"/>
        <v>21517</v>
      </c>
      <c r="U58" s="6">
        <f t="shared" si="56"/>
        <v>17981</v>
      </c>
      <c r="V58" s="6">
        <f t="shared" si="56"/>
        <v>13397</v>
      </c>
      <c r="W58" s="6">
        <f t="shared" si="56"/>
        <v>7962</v>
      </c>
      <c r="X58" s="6">
        <f t="shared" si="56"/>
        <v>3033</v>
      </c>
      <c r="Y58" s="6">
        <f t="shared" si="56"/>
        <v>1207</v>
      </c>
      <c r="Z58" s="6">
        <f t="shared" si="56"/>
        <v>507</v>
      </c>
      <c r="AA58" s="6">
        <f t="shared" si="56"/>
        <v>957</v>
      </c>
      <c r="AB58" s="6">
        <f t="shared" si="56"/>
        <v>45044</v>
      </c>
    </row>
    <row r="59" spans="1:32" ht="11.15" customHeight="1" x14ac:dyDescent="0.2"/>
    <row r="60" spans="1:32" ht="11.15" customHeight="1" x14ac:dyDescent="0.2"/>
    <row r="61" spans="1:32" ht="11.15" customHeight="1" x14ac:dyDescent="0.2"/>
    <row r="62" spans="1:32" ht="11.15" customHeight="1" x14ac:dyDescent="0.2"/>
    <row r="63" spans="1:32" ht="11.15" customHeight="1" x14ac:dyDescent="0.2"/>
    <row r="64" spans="1:32" ht="11.15" customHeight="1" x14ac:dyDescent="0.2"/>
    <row r="65" ht="11.15" customHeight="1" x14ac:dyDescent="0.2"/>
    <row r="66" ht="11.15" customHeight="1" x14ac:dyDescent="0.2"/>
    <row r="67" ht="11.15" customHeight="1" x14ac:dyDescent="0.2"/>
    <row r="68" ht="11.15" customHeight="1" x14ac:dyDescent="0.2"/>
    <row r="69" ht="11.15" customHeight="1" x14ac:dyDescent="0.2"/>
    <row r="70" ht="11.15" customHeight="1" x14ac:dyDescent="0.2"/>
    <row r="71" ht="11.15" customHeight="1" x14ac:dyDescent="0.2"/>
    <row r="72" ht="11.15" customHeight="1" x14ac:dyDescent="0.2"/>
    <row r="73" ht="11.15" customHeight="1" x14ac:dyDescent="0.2"/>
    <row r="74" ht="11.15" customHeight="1" x14ac:dyDescent="0.2"/>
    <row r="75" ht="11.15" customHeight="1" x14ac:dyDescent="0.2"/>
    <row r="76" ht="11.15" customHeight="1" x14ac:dyDescent="0.2"/>
    <row r="77" ht="11.15" customHeight="1" x14ac:dyDescent="0.2"/>
    <row r="78" ht="11.15" customHeight="1" x14ac:dyDescent="0.2"/>
    <row r="79" ht="11.15" customHeight="1" x14ac:dyDescent="0.2"/>
    <row r="80" ht="11.15" customHeight="1" x14ac:dyDescent="0.2"/>
    <row r="81" ht="11.15" customHeight="1" x14ac:dyDescent="0.2"/>
    <row r="82" ht="11.15" customHeight="1" x14ac:dyDescent="0.2"/>
    <row r="83" ht="11.15" customHeight="1" x14ac:dyDescent="0.2"/>
    <row r="84" ht="11.15" customHeight="1" x14ac:dyDescent="0.2"/>
    <row r="85" ht="11.15" customHeight="1" x14ac:dyDescent="0.2"/>
    <row r="86" ht="11.15" customHeight="1" x14ac:dyDescent="0.2"/>
    <row r="87" ht="11.15" customHeight="1" x14ac:dyDescent="0.2"/>
    <row r="88" ht="11.15" customHeight="1" x14ac:dyDescent="0.2"/>
    <row r="89" ht="11.15" customHeight="1" x14ac:dyDescent="0.2"/>
    <row r="90" ht="11.15" customHeight="1" x14ac:dyDescent="0.2"/>
    <row r="91" ht="11.15" customHeight="1" x14ac:dyDescent="0.2"/>
    <row r="92" ht="11.15" customHeight="1" x14ac:dyDescent="0.2"/>
    <row r="93" ht="11.15" customHeight="1" x14ac:dyDescent="0.2"/>
    <row r="94" ht="11.15" customHeight="1" x14ac:dyDescent="0.2"/>
    <row r="95" ht="11.15" customHeight="1" x14ac:dyDescent="0.2"/>
    <row r="96" ht="11.15" customHeight="1" x14ac:dyDescent="0.2"/>
    <row r="97" ht="11.15" customHeight="1" x14ac:dyDescent="0.2"/>
    <row r="98" ht="11.15" customHeight="1" x14ac:dyDescent="0.2"/>
    <row r="99" ht="11.15" customHeight="1" x14ac:dyDescent="0.2"/>
    <row r="100" ht="11.15" customHeight="1" x14ac:dyDescent="0.2"/>
    <row r="101" ht="11.15" customHeight="1" x14ac:dyDescent="0.2"/>
    <row r="102" ht="11.15" customHeight="1" x14ac:dyDescent="0.2"/>
    <row r="103" ht="11.15" customHeight="1" x14ac:dyDescent="0.2"/>
    <row r="104" ht="11.15" customHeight="1" x14ac:dyDescent="0.2"/>
    <row r="105" ht="11.15" customHeight="1" x14ac:dyDescent="0.2"/>
    <row r="106" ht="11.15" customHeight="1" x14ac:dyDescent="0.2"/>
    <row r="107" ht="11.15" customHeight="1" x14ac:dyDescent="0.2"/>
    <row r="108" ht="11.15" customHeight="1" x14ac:dyDescent="0.2"/>
    <row r="109" ht="11.15" customHeight="1" x14ac:dyDescent="0.2"/>
    <row r="110" ht="11.15" customHeight="1" x14ac:dyDescent="0.2"/>
    <row r="111" ht="11.15" customHeight="1" x14ac:dyDescent="0.2"/>
    <row r="112" ht="11.15" customHeight="1" x14ac:dyDescent="0.2"/>
    <row r="113" ht="11.15" customHeight="1" x14ac:dyDescent="0.2"/>
    <row r="114" ht="11.15" customHeight="1" x14ac:dyDescent="0.2"/>
    <row r="115" ht="11.15" customHeight="1" x14ac:dyDescent="0.2"/>
    <row r="116" ht="11.15" customHeight="1" x14ac:dyDescent="0.2"/>
    <row r="117" ht="11.15" customHeight="1" x14ac:dyDescent="0.2"/>
    <row r="118" ht="11.15" customHeight="1" x14ac:dyDescent="0.2"/>
    <row r="119" ht="11.15" customHeight="1" x14ac:dyDescent="0.2"/>
    <row r="120" ht="11.15" customHeight="1" x14ac:dyDescent="0.2"/>
    <row r="121" ht="11.15" customHeight="1" x14ac:dyDescent="0.2"/>
    <row r="122" ht="11.15" customHeight="1" x14ac:dyDescent="0.2"/>
    <row r="123" ht="11.15" customHeight="1" x14ac:dyDescent="0.2"/>
    <row r="124" ht="11.15" customHeight="1" x14ac:dyDescent="0.2"/>
    <row r="125" ht="11.15" customHeight="1" x14ac:dyDescent="0.2"/>
    <row r="126" ht="11.15" customHeight="1" x14ac:dyDescent="0.2"/>
    <row r="127" ht="11.15" customHeight="1" x14ac:dyDescent="0.2"/>
    <row r="128" ht="11.15" customHeight="1" x14ac:dyDescent="0.2"/>
    <row r="129" ht="11.15" customHeight="1" x14ac:dyDescent="0.2"/>
    <row r="130" ht="11.15" customHeight="1" x14ac:dyDescent="0.2"/>
    <row r="131" ht="11.15" customHeight="1" x14ac:dyDescent="0.2"/>
    <row r="132" ht="11.15" customHeight="1" x14ac:dyDescent="0.2"/>
    <row r="133" ht="11.15" customHeight="1" x14ac:dyDescent="0.2"/>
    <row r="134" ht="11.15" customHeight="1" x14ac:dyDescent="0.2"/>
    <row r="135" ht="11.15" customHeight="1" x14ac:dyDescent="0.2"/>
    <row r="136" ht="11.15" customHeight="1" x14ac:dyDescent="0.2"/>
    <row r="137" ht="11.15" customHeight="1" x14ac:dyDescent="0.2"/>
    <row r="138" ht="11.15" customHeight="1" x14ac:dyDescent="0.2"/>
    <row r="139" ht="11.15" customHeight="1" x14ac:dyDescent="0.2"/>
    <row r="140" ht="11.15" customHeight="1" x14ac:dyDescent="0.2"/>
    <row r="141" ht="11.15" customHeight="1" x14ac:dyDescent="0.2"/>
    <row r="142" ht="11.15" customHeight="1" x14ac:dyDescent="0.2"/>
    <row r="143" ht="11.15" customHeight="1" x14ac:dyDescent="0.2"/>
    <row r="144" ht="11.15" customHeight="1" x14ac:dyDescent="0.2"/>
    <row r="145" ht="11.15" customHeight="1" x14ac:dyDescent="0.2"/>
    <row r="146" ht="11.15" customHeight="1" x14ac:dyDescent="0.2"/>
    <row r="147" ht="11.15" customHeight="1" x14ac:dyDescent="0.2"/>
    <row r="148" ht="11.15" customHeight="1" x14ac:dyDescent="0.2"/>
    <row r="149" ht="11.15" customHeight="1" x14ac:dyDescent="0.2"/>
    <row r="150" ht="11.15" customHeight="1" x14ac:dyDescent="0.2"/>
    <row r="151" ht="11.15" customHeight="1" x14ac:dyDescent="0.2"/>
    <row r="152" ht="11.15" customHeight="1" x14ac:dyDescent="0.2"/>
    <row r="153" ht="11.15" customHeight="1" x14ac:dyDescent="0.2"/>
    <row r="154" ht="11.15" customHeight="1" x14ac:dyDescent="0.2"/>
    <row r="155" ht="11.15" customHeight="1" x14ac:dyDescent="0.2"/>
    <row r="156" ht="11.15" customHeight="1" x14ac:dyDescent="0.2"/>
    <row r="157" ht="11.15" customHeight="1" x14ac:dyDescent="0.2"/>
    <row r="158" ht="11.15" customHeight="1" x14ac:dyDescent="0.2"/>
    <row r="159" ht="11.15" customHeight="1" x14ac:dyDescent="0.2"/>
    <row r="160" ht="11.15" customHeight="1" x14ac:dyDescent="0.2"/>
    <row r="161" ht="11.15" customHeight="1" x14ac:dyDescent="0.2"/>
    <row r="162" ht="11.15" customHeight="1" x14ac:dyDescent="0.2"/>
    <row r="163" ht="11.15" customHeight="1" x14ac:dyDescent="0.2"/>
    <row r="164" ht="11.15" customHeight="1" x14ac:dyDescent="0.2"/>
    <row r="165" ht="11.15" customHeight="1" x14ac:dyDescent="0.2"/>
    <row r="166" ht="11.15" customHeight="1" x14ac:dyDescent="0.2"/>
    <row r="167" ht="11.15" customHeight="1" x14ac:dyDescent="0.2"/>
    <row r="168" ht="11.15" customHeight="1" x14ac:dyDescent="0.2"/>
    <row r="169" ht="11.15" customHeight="1" x14ac:dyDescent="0.2"/>
    <row r="170" ht="11.15" customHeight="1" x14ac:dyDescent="0.2"/>
    <row r="171" ht="11.15" customHeight="1" x14ac:dyDescent="0.2"/>
    <row r="172" ht="11.15" customHeight="1" x14ac:dyDescent="0.2"/>
    <row r="173" ht="11.15" customHeight="1" x14ac:dyDescent="0.2"/>
    <row r="174" ht="11.15" customHeight="1" x14ac:dyDescent="0.2"/>
    <row r="175" ht="11.15" customHeight="1" x14ac:dyDescent="0.2"/>
    <row r="176" ht="11.15" customHeight="1" x14ac:dyDescent="0.2"/>
    <row r="177" ht="11.15" customHeight="1" x14ac:dyDescent="0.2"/>
    <row r="178" ht="11.15" customHeight="1" x14ac:dyDescent="0.2"/>
    <row r="179" ht="11.15" customHeight="1" x14ac:dyDescent="0.2"/>
    <row r="180" ht="11.15" customHeight="1" x14ac:dyDescent="0.2"/>
    <row r="181" ht="11.15" customHeight="1" x14ac:dyDescent="0.2"/>
    <row r="182" ht="11.15" customHeight="1" x14ac:dyDescent="0.2"/>
    <row r="183" ht="11.15" customHeight="1" x14ac:dyDescent="0.2"/>
    <row r="184" ht="11.15" customHeight="1" x14ac:dyDescent="0.2"/>
    <row r="185" ht="11.15" customHeight="1" x14ac:dyDescent="0.2"/>
    <row r="186" ht="11.15" customHeight="1" x14ac:dyDescent="0.2"/>
    <row r="187" ht="11.15" customHeight="1" x14ac:dyDescent="0.2"/>
    <row r="188" ht="11.15" customHeight="1" x14ac:dyDescent="0.2"/>
    <row r="189" ht="11.15" customHeight="1" x14ac:dyDescent="0.2"/>
    <row r="190" ht="11.15" customHeight="1" x14ac:dyDescent="0.2"/>
    <row r="191" ht="11.15" customHeight="1" x14ac:dyDescent="0.2"/>
    <row r="192" ht="11.15" customHeight="1" x14ac:dyDescent="0.2"/>
    <row r="193" ht="11.15" customHeight="1" x14ac:dyDescent="0.2"/>
    <row r="194" ht="11.15" customHeight="1" x14ac:dyDescent="0.2"/>
    <row r="195" ht="11.15" customHeight="1" x14ac:dyDescent="0.2"/>
    <row r="196" ht="11.15" customHeight="1" x14ac:dyDescent="0.2"/>
    <row r="197" ht="11.15" customHeight="1" x14ac:dyDescent="0.2"/>
    <row r="198" ht="11.15" customHeight="1" x14ac:dyDescent="0.2"/>
    <row r="199" ht="11.15" customHeight="1" x14ac:dyDescent="0.2"/>
    <row r="200" ht="11.15" customHeight="1" x14ac:dyDescent="0.2"/>
    <row r="201" ht="11.15" customHeight="1" x14ac:dyDescent="0.2"/>
    <row r="202" ht="11.15" customHeight="1" x14ac:dyDescent="0.2"/>
    <row r="203" ht="11.15" customHeight="1" x14ac:dyDescent="0.2"/>
    <row r="204" ht="11.15" customHeight="1" x14ac:dyDescent="0.2"/>
    <row r="205" ht="11.15" customHeight="1" x14ac:dyDescent="0.2"/>
    <row r="206" ht="11.15" customHeight="1" x14ac:dyDescent="0.2"/>
    <row r="207" ht="11.15" customHeight="1" x14ac:dyDescent="0.2"/>
    <row r="208" ht="11.15" customHeight="1" x14ac:dyDescent="0.2"/>
    <row r="209" ht="11.15" customHeight="1" x14ac:dyDescent="0.2"/>
    <row r="210" ht="11.15" customHeight="1" x14ac:dyDescent="0.2"/>
    <row r="211" ht="11.15" customHeight="1" x14ac:dyDescent="0.2"/>
    <row r="212" ht="11.15" customHeight="1" x14ac:dyDescent="0.2"/>
    <row r="213" ht="11.15" customHeight="1" x14ac:dyDescent="0.2"/>
    <row r="214" ht="11.15" customHeight="1" x14ac:dyDescent="0.2"/>
    <row r="215" ht="11.15" customHeight="1" x14ac:dyDescent="0.2"/>
    <row r="216" ht="11.15" customHeight="1" x14ac:dyDescent="0.2"/>
    <row r="217" ht="11.15" customHeight="1" x14ac:dyDescent="0.2"/>
    <row r="218" ht="11.15" customHeight="1" x14ac:dyDescent="0.2"/>
    <row r="219" ht="11.15" customHeight="1" x14ac:dyDescent="0.2"/>
    <row r="220" ht="11.15" customHeight="1" x14ac:dyDescent="0.2"/>
    <row r="221" ht="11.15" customHeight="1" x14ac:dyDescent="0.2"/>
    <row r="222" ht="11.15" customHeight="1" x14ac:dyDescent="0.2"/>
    <row r="223" ht="11.15" customHeight="1" x14ac:dyDescent="0.2"/>
    <row r="224" ht="11.15" customHeight="1" x14ac:dyDescent="0.2"/>
    <row r="225" ht="11.15" customHeight="1" x14ac:dyDescent="0.2"/>
    <row r="226" ht="11.15" customHeight="1" x14ac:dyDescent="0.2"/>
    <row r="227" ht="11.15" customHeight="1" x14ac:dyDescent="0.2"/>
    <row r="228" ht="11.15" customHeight="1" x14ac:dyDescent="0.2"/>
    <row r="229" ht="11.15" customHeight="1" x14ac:dyDescent="0.2"/>
    <row r="230" ht="11.15" customHeight="1" x14ac:dyDescent="0.2"/>
    <row r="231" ht="11.15" customHeight="1" x14ac:dyDescent="0.2"/>
    <row r="232" ht="11.15" customHeight="1" x14ac:dyDescent="0.2"/>
    <row r="233" ht="11.15" customHeight="1" x14ac:dyDescent="0.2"/>
    <row r="234" ht="11.15" customHeight="1" x14ac:dyDescent="0.2"/>
    <row r="235" ht="11.15" customHeight="1" x14ac:dyDescent="0.2"/>
    <row r="236" ht="11.15" customHeight="1" x14ac:dyDescent="0.2"/>
    <row r="237" ht="11.15" customHeight="1" x14ac:dyDescent="0.2"/>
    <row r="238" ht="11.15" customHeight="1" x14ac:dyDescent="0.2"/>
    <row r="239" ht="11.15" customHeight="1" x14ac:dyDescent="0.2"/>
    <row r="240" ht="11.15" customHeight="1" x14ac:dyDescent="0.2"/>
    <row r="241" ht="11.15" customHeight="1" x14ac:dyDescent="0.2"/>
    <row r="242" ht="11.15" customHeight="1" x14ac:dyDescent="0.2"/>
    <row r="243" ht="11.15" customHeight="1" x14ac:dyDescent="0.2"/>
    <row r="244" ht="11.15" customHeight="1" x14ac:dyDescent="0.2"/>
    <row r="245" ht="11.15" customHeight="1" x14ac:dyDescent="0.2"/>
    <row r="246" ht="11.15" customHeight="1" x14ac:dyDescent="0.2"/>
    <row r="247" ht="11.15" customHeight="1" x14ac:dyDescent="0.2"/>
    <row r="248" ht="11.15" customHeight="1" x14ac:dyDescent="0.2"/>
    <row r="249" ht="11.15" customHeight="1" x14ac:dyDescent="0.2"/>
    <row r="250" ht="11.15" customHeight="1" x14ac:dyDescent="0.2"/>
    <row r="251" ht="11.15" customHeight="1" x14ac:dyDescent="0.2"/>
    <row r="252" ht="11.15" customHeight="1" x14ac:dyDescent="0.2"/>
    <row r="253" ht="11.15" customHeight="1" x14ac:dyDescent="0.2"/>
    <row r="254" ht="11.15" customHeight="1" x14ac:dyDescent="0.2"/>
    <row r="255" ht="11.15" customHeight="1" x14ac:dyDescent="0.2"/>
    <row r="256" ht="11.15" customHeight="1" x14ac:dyDescent="0.2"/>
    <row r="257" ht="11.15" customHeight="1" x14ac:dyDescent="0.2"/>
    <row r="258" ht="11.15" customHeight="1" x14ac:dyDescent="0.2"/>
    <row r="259" ht="11.15" customHeight="1" x14ac:dyDescent="0.2"/>
    <row r="260" ht="11.15" customHeight="1" x14ac:dyDescent="0.2"/>
    <row r="261" ht="11.15" customHeight="1" x14ac:dyDescent="0.2"/>
    <row r="262" ht="11.15" customHeight="1" x14ac:dyDescent="0.2"/>
    <row r="263" ht="11.15" customHeight="1" x14ac:dyDescent="0.2"/>
    <row r="264" ht="11.15" customHeight="1" x14ac:dyDescent="0.2"/>
    <row r="265" ht="11.15" customHeight="1" x14ac:dyDescent="0.2"/>
    <row r="266" ht="11.15" customHeight="1" x14ac:dyDescent="0.2"/>
  </sheetData>
  <mergeCells count="84">
    <mergeCell ref="B8:B11"/>
    <mergeCell ref="C44:D44"/>
    <mergeCell ref="C45:D45"/>
    <mergeCell ref="C46:D46"/>
    <mergeCell ref="C36:D36"/>
    <mergeCell ref="C37:D37"/>
    <mergeCell ref="C38:D38"/>
    <mergeCell ref="C39:D39"/>
    <mergeCell ref="C40:D40"/>
    <mergeCell ref="C29:D29"/>
    <mergeCell ref="B12:B15"/>
    <mergeCell ref="C27:D27"/>
    <mergeCell ref="C28:D28"/>
    <mergeCell ref="C20:D20"/>
    <mergeCell ref="C16:D16"/>
    <mergeCell ref="C17:D17"/>
    <mergeCell ref="C30:D30"/>
    <mergeCell ref="C31:D31"/>
    <mergeCell ref="C42:D42"/>
    <mergeCell ref="C32:D32"/>
    <mergeCell ref="C21:D21"/>
    <mergeCell ref="C22:D22"/>
    <mergeCell ref="C23:D23"/>
    <mergeCell ref="C24:D24"/>
    <mergeCell ref="C26:D26"/>
    <mergeCell ref="C49:D49"/>
    <mergeCell ref="C50:D50"/>
    <mergeCell ref="C51:D51"/>
    <mergeCell ref="C52:D52"/>
    <mergeCell ref="C33:D33"/>
    <mergeCell ref="C41:D41"/>
    <mergeCell ref="C43:D43"/>
    <mergeCell ref="C34:D34"/>
    <mergeCell ref="C35:D35"/>
    <mergeCell ref="C48:D48"/>
    <mergeCell ref="B46:B52"/>
    <mergeCell ref="C47:D47"/>
    <mergeCell ref="B3:B7"/>
    <mergeCell ref="C11:D11"/>
    <mergeCell ref="C13:D13"/>
    <mergeCell ref="C14:D14"/>
    <mergeCell ref="C15:D15"/>
    <mergeCell ref="B28:B34"/>
    <mergeCell ref="B35:B40"/>
    <mergeCell ref="C9:D9"/>
    <mergeCell ref="C10:D10"/>
    <mergeCell ref="B43:B45"/>
    <mergeCell ref="B16:B18"/>
    <mergeCell ref="B19:B22"/>
    <mergeCell ref="B23:B27"/>
    <mergeCell ref="B41:B42"/>
    <mergeCell ref="C18:D18"/>
    <mergeCell ref="C19:D19"/>
    <mergeCell ref="C12:D12"/>
    <mergeCell ref="C25:D25"/>
    <mergeCell ref="C8:D8"/>
    <mergeCell ref="C3:D7"/>
    <mergeCell ref="AA4:AA7"/>
    <mergeCell ref="M3:T3"/>
    <mergeCell ref="S4:S7"/>
    <mergeCell ref="T4:T7"/>
    <mergeCell ref="M4:M7"/>
    <mergeCell ref="X4:X7"/>
    <mergeCell ref="Y4:Y7"/>
    <mergeCell ref="Z4:Z7"/>
    <mergeCell ref="N4:N7"/>
    <mergeCell ref="O4:O7"/>
    <mergeCell ref="P4:P7"/>
    <mergeCell ref="Q4:Q7"/>
    <mergeCell ref="R4:R7"/>
    <mergeCell ref="U3:AB3"/>
    <mergeCell ref="AB4:AB7"/>
    <mergeCell ref="U4:U7"/>
    <mergeCell ref="V4:V7"/>
    <mergeCell ref="W4:W7"/>
    <mergeCell ref="E3:L3"/>
    <mergeCell ref="I4:I7"/>
    <mergeCell ref="J4:J7"/>
    <mergeCell ref="K4:K7"/>
    <mergeCell ref="L4:L7"/>
    <mergeCell ref="E4:E7"/>
    <mergeCell ref="F4:F7"/>
    <mergeCell ref="G4:G7"/>
    <mergeCell ref="H4:H7"/>
  </mergeCells>
  <phoneticPr fontId="2"/>
  <printOptions horizontalCentered="1" gridLinesSet="0"/>
  <pageMargins left="0.23622047244094491" right="0.23622047244094491" top="0.74803149606299213" bottom="0.74803149606299213" header="0.31496062992125984" footer="0.31496062992125984"/>
  <pageSetup paperSize="9" scale="65" firstPageNumber="3" fitToWidth="0" orientation="portrait" useFirstPageNumber="1" r:id="rId1"/>
  <headerFooter alignWithMargins="0">
    <oddFooter>&amp;C&amp;"ＭＳ ゴシック,標準"&amp;14&amp;P</oddFooter>
  </headerFooter>
  <colBreaks count="1" manualBreakCount="1">
    <brk id="12" max="1048575" man="1"/>
  </colBreaks>
  <ignoredErrors>
    <ignoredError sqref="C3:AB7 C53:D55 AB48 AB47 C13:D52 C8:D11 B53:B55" unlockedFormula="1"/>
    <ignoredError sqref="E11:L11 E10:L10 AB10 E48:L48 E47:L47 E50:L50 E49:L49 AB49 E25:L25 E23:L23 AB23 E18:L18 E17:L17 AB17 E24:L24 AB24 E27:L27 E26:L26 AB26 E9:L9 AB9 E40:L40 E37:L37 AB37 AB25 E52:AB54 E51:L51 AB51 E38:L38 AB38 E36:L36 AB36 E39:L39 AB39 E8:L8 AB8 E32:L32 E30:L30 AB30 E22:L22 E19:L19 AB19 E42:L42 E41:L41 AB41 E45:L45 E43:L43 AB43 E46:L46 AB46 AB50 E16:L16 E29:L29 E28:L28 AB28 E13:L13 E35:L35 AB35 E31:L31 AB31 E44:L44 E14:L14 E20:L20 AB20 AB29 E34:L34 E33:L33 AB33 E21:L21 AB21 AB32 AB11 AB18 AB27 AB40 AB22 AB42 AB45 AB34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P267"/>
  <sheetViews>
    <sheetView zoomScale="90" zoomScaleNormal="90" zoomScaleSheetLayoutView="70" workbookViewId="0">
      <pane xSplit="4" ySplit="3" topLeftCell="E34" activePane="bottomRight" state="frozen"/>
      <selection activeCell="AL19" sqref="AL19"/>
      <selection pane="topRight" activeCell="AL19" sqref="AL19"/>
      <selection pane="bottomLeft" activeCell="AL19" sqref="AL19"/>
      <selection pane="bottomRight" activeCell="B1" sqref="B1"/>
    </sheetView>
  </sheetViews>
  <sheetFormatPr defaultColWidth="10" defaultRowHeight="15" customHeight="1" x14ac:dyDescent="0.2"/>
  <cols>
    <col min="1" max="1" width="8.984375E-2" style="6" customWidth="1"/>
    <col min="2" max="2" width="9.453125" style="1" customWidth="1"/>
    <col min="3" max="3" width="3" style="572" customWidth="1"/>
    <col min="4" max="4" width="11.81640625" style="23" customWidth="1"/>
    <col min="5" max="16" width="9.6328125" style="6" customWidth="1"/>
    <col min="17" max="27" width="5.08984375" style="6" customWidth="1"/>
    <col min="28" max="28" width="5.6328125" style="6" customWidth="1"/>
    <col min="29" max="39" width="5.08984375" style="6" customWidth="1"/>
    <col min="40" max="40" width="5.6328125" style="6" customWidth="1"/>
    <col min="41" max="41" width="3.1796875" style="6" customWidth="1"/>
    <col min="42" max="16384" width="10" style="6"/>
  </cols>
  <sheetData>
    <row r="1" spans="1:42" ht="18" customHeight="1" x14ac:dyDescent="0.25">
      <c r="A1" s="7"/>
      <c r="C1" s="22"/>
      <c r="E1" s="28" t="s">
        <v>103</v>
      </c>
      <c r="F1" s="24"/>
      <c r="G1" s="24"/>
      <c r="H1" s="24"/>
      <c r="I1" s="24"/>
      <c r="J1" s="100"/>
      <c r="K1" s="101"/>
      <c r="L1" s="101"/>
      <c r="M1" s="101"/>
      <c r="N1" s="101"/>
      <c r="O1" s="101"/>
      <c r="P1" s="101"/>
      <c r="Q1" s="24"/>
      <c r="R1" s="24"/>
      <c r="S1" s="25"/>
      <c r="T1" s="25"/>
      <c r="U1" s="25"/>
      <c r="V1" s="25"/>
      <c r="W1" s="25"/>
      <c r="X1" s="25"/>
      <c r="Y1" s="25"/>
      <c r="Z1" s="25"/>
      <c r="AA1" s="26"/>
      <c r="AB1" s="26"/>
      <c r="AC1" s="28"/>
      <c r="AD1" s="25"/>
      <c r="AE1" s="25"/>
      <c r="AF1" s="3"/>
      <c r="AG1" s="5"/>
      <c r="AH1" s="3"/>
      <c r="AI1" s="3"/>
      <c r="AJ1" s="3"/>
      <c r="AK1" s="3"/>
      <c r="AL1" s="3"/>
      <c r="AM1" s="4"/>
      <c r="AN1" s="4"/>
    </row>
    <row r="2" spans="1:42" ht="13.5" customHeight="1" thickBot="1" x14ac:dyDescent="0.25">
      <c r="A2" s="7"/>
      <c r="B2" s="22"/>
      <c r="C2" s="22"/>
      <c r="E2" s="22"/>
      <c r="F2" s="25"/>
      <c r="G2" s="25"/>
      <c r="H2" s="25"/>
      <c r="I2" s="25"/>
      <c r="J2" s="27"/>
      <c r="K2" s="26"/>
      <c r="L2" s="26"/>
      <c r="M2" s="26"/>
      <c r="N2" s="26"/>
      <c r="O2" s="26" t="s">
        <v>100</v>
      </c>
      <c r="P2" s="26"/>
      <c r="Q2" s="28"/>
      <c r="R2" s="25"/>
      <c r="S2" s="25"/>
      <c r="T2" s="25"/>
      <c r="U2" s="25"/>
      <c r="V2" s="25"/>
      <c r="W2" s="25"/>
      <c r="X2" s="25"/>
      <c r="Y2" s="25"/>
      <c r="Z2" s="25"/>
      <c r="AA2" s="26"/>
      <c r="AB2" s="26"/>
      <c r="AC2" s="28"/>
      <c r="AD2" s="25"/>
      <c r="AE2" s="25"/>
      <c r="AF2" s="3"/>
      <c r="AG2" s="5"/>
      <c r="AH2" s="3"/>
      <c r="AI2" s="3"/>
      <c r="AJ2" s="3"/>
      <c r="AK2" s="3"/>
      <c r="AL2" s="3"/>
      <c r="AM2" s="4"/>
      <c r="AN2" s="4"/>
    </row>
    <row r="3" spans="1:42" ht="15" customHeight="1" thickBot="1" x14ac:dyDescent="0.25">
      <c r="A3" s="7"/>
      <c r="B3" s="794" t="s">
        <v>94</v>
      </c>
      <c r="C3" s="757" t="s">
        <v>42</v>
      </c>
      <c r="D3" s="758"/>
      <c r="E3" s="742" t="s">
        <v>68</v>
      </c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4"/>
      <c r="Q3" s="766" t="s">
        <v>69</v>
      </c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8"/>
      <c r="AC3" s="766" t="s">
        <v>70</v>
      </c>
      <c r="AD3" s="767"/>
      <c r="AE3" s="767"/>
      <c r="AF3" s="797"/>
      <c r="AG3" s="797"/>
      <c r="AH3" s="797"/>
      <c r="AI3" s="797"/>
      <c r="AJ3" s="797"/>
      <c r="AK3" s="797"/>
      <c r="AL3" s="797"/>
      <c r="AM3" s="797"/>
      <c r="AN3" s="798"/>
    </row>
    <row r="4" spans="1:42" ht="15" customHeight="1" x14ac:dyDescent="0.2">
      <c r="A4" s="7"/>
      <c r="B4" s="795"/>
      <c r="C4" s="759"/>
      <c r="D4" s="760"/>
      <c r="E4" s="102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  <c r="L4" s="30">
        <v>8</v>
      </c>
      <c r="M4" s="30">
        <v>9</v>
      </c>
      <c r="N4" s="30">
        <v>10</v>
      </c>
      <c r="O4" s="30">
        <v>11</v>
      </c>
      <c r="P4" s="33"/>
      <c r="Q4" s="38">
        <v>1</v>
      </c>
      <c r="R4" s="35">
        <v>2</v>
      </c>
      <c r="S4" s="35">
        <v>3</v>
      </c>
      <c r="T4" s="35">
        <v>4</v>
      </c>
      <c r="U4" s="35">
        <v>5</v>
      </c>
      <c r="V4" s="35">
        <v>6</v>
      </c>
      <c r="W4" s="36">
        <v>7</v>
      </c>
      <c r="X4" s="36">
        <v>8</v>
      </c>
      <c r="Y4" s="36">
        <v>9</v>
      </c>
      <c r="Z4" s="36">
        <v>10</v>
      </c>
      <c r="AA4" s="36">
        <v>11</v>
      </c>
      <c r="AB4" s="37"/>
      <c r="AC4" s="38">
        <v>1</v>
      </c>
      <c r="AD4" s="35">
        <v>2</v>
      </c>
      <c r="AE4" s="35">
        <v>3</v>
      </c>
      <c r="AF4" s="18">
        <v>4</v>
      </c>
      <c r="AG4" s="18">
        <v>5</v>
      </c>
      <c r="AH4" s="18">
        <v>6</v>
      </c>
      <c r="AI4" s="19">
        <v>7</v>
      </c>
      <c r="AJ4" s="19">
        <v>8</v>
      </c>
      <c r="AK4" s="19">
        <v>9</v>
      </c>
      <c r="AL4" s="19">
        <v>10</v>
      </c>
      <c r="AM4" s="20">
        <v>11</v>
      </c>
      <c r="AN4" s="21"/>
    </row>
    <row r="5" spans="1:42" ht="15" customHeight="1" x14ac:dyDescent="0.2">
      <c r="A5" s="7"/>
      <c r="B5" s="795"/>
      <c r="C5" s="759"/>
      <c r="D5" s="760"/>
      <c r="E5" s="799" t="s">
        <v>71</v>
      </c>
      <c r="F5" s="801" t="s">
        <v>72</v>
      </c>
      <c r="G5" s="801" t="s">
        <v>73</v>
      </c>
      <c r="H5" s="801" t="s">
        <v>74</v>
      </c>
      <c r="I5" s="801" t="s">
        <v>75</v>
      </c>
      <c r="J5" s="801" t="s">
        <v>76</v>
      </c>
      <c r="K5" s="801" t="s">
        <v>77</v>
      </c>
      <c r="L5" s="801" t="s">
        <v>78</v>
      </c>
      <c r="M5" s="801" t="s">
        <v>79</v>
      </c>
      <c r="N5" s="801" t="s">
        <v>80</v>
      </c>
      <c r="O5" s="803" t="s">
        <v>81</v>
      </c>
      <c r="P5" s="805" t="s">
        <v>53</v>
      </c>
      <c r="Q5" s="799" t="s">
        <v>71</v>
      </c>
      <c r="R5" s="801" t="s">
        <v>72</v>
      </c>
      <c r="S5" s="801" t="s">
        <v>73</v>
      </c>
      <c r="T5" s="801" t="s">
        <v>74</v>
      </c>
      <c r="U5" s="801" t="s">
        <v>75</v>
      </c>
      <c r="V5" s="801" t="s">
        <v>76</v>
      </c>
      <c r="W5" s="801" t="s">
        <v>77</v>
      </c>
      <c r="X5" s="801" t="s">
        <v>78</v>
      </c>
      <c r="Y5" s="801" t="s">
        <v>79</v>
      </c>
      <c r="Z5" s="801" t="s">
        <v>80</v>
      </c>
      <c r="AA5" s="803" t="s">
        <v>81</v>
      </c>
      <c r="AB5" s="805" t="s">
        <v>53</v>
      </c>
      <c r="AC5" s="799" t="s">
        <v>71</v>
      </c>
      <c r="AD5" s="801" t="s">
        <v>72</v>
      </c>
      <c r="AE5" s="801" t="s">
        <v>73</v>
      </c>
      <c r="AF5" s="807" t="s">
        <v>74</v>
      </c>
      <c r="AG5" s="807" t="s">
        <v>75</v>
      </c>
      <c r="AH5" s="807" t="s">
        <v>76</v>
      </c>
      <c r="AI5" s="807" t="s">
        <v>77</v>
      </c>
      <c r="AJ5" s="807" t="s">
        <v>78</v>
      </c>
      <c r="AK5" s="807" t="s">
        <v>79</v>
      </c>
      <c r="AL5" s="807" t="s">
        <v>80</v>
      </c>
      <c r="AM5" s="821" t="s">
        <v>81</v>
      </c>
      <c r="AN5" s="809" t="s">
        <v>53</v>
      </c>
    </row>
    <row r="6" spans="1:42" ht="15" customHeight="1" x14ac:dyDescent="0.2">
      <c r="A6" s="7"/>
      <c r="B6" s="795"/>
      <c r="C6" s="759"/>
      <c r="D6" s="760"/>
      <c r="E6" s="799"/>
      <c r="F6" s="801"/>
      <c r="G6" s="801"/>
      <c r="H6" s="801"/>
      <c r="I6" s="801"/>
      <c r="J6" s="801"/>
      <c r="K6" s="801"/>
      <c r="L6" s="801"/>
      <c r="M6" s="801"/>
      <c r="N6" s="801"/>
      <c r="O6" s="803"/>
      <c r="P6" s="805"/>
      <c r="Q6" s="799"/>
      <c r="R6" s="801"/>
      <c r="S6" s="801"/>
      <c r="T6" s="801"/>
      <c r="U6" s="801"/>
      <c r="V6" s="801"/>
      <c r="W6" s="801"/>
      <c r="X6" s="801"/>
      <c r="Y6" s="801"/>
      <c r="Z6" s="801"/>
      <c r="AA6" s="803"/>
      <c r="AB6" s="805"/>
      <c r="AC6" s="799"/>
      <c r="AD6" s="801"/>
      <c r="AE6" s="801"/>
      <c r="AF6" s="807"/>
      <c r="AG6" s="807"/>
      <c r="AH6" s="807"/>
      <c r="AI6" s="807"/>
      <c r="AJ6" s="807"/>
      <c r="AK6" s="807"/>
      <c r="AL6" s="807"/>
      <c r="AM6" s="821"/>
      <c r="AN6" s="809"/>
    </row>
    <row r="7" spans="1:42" ht="18" customHeight="1" x14ac:dyDescent="0.2">
      <c r="A7" s="7"/>
      <c r="B7" s="795"/>
      <c r="C7" s="759"/>
      <c r="D7" s="760"/>
      <c r="E7" s="799"/>
      <c r="F7" s="801"/>
      <c r="G7" s="801"/>
      <c r="H7" s="801"/>
      <c r="I7" s="801"/>
      <c r="J7" s="801"/>
      <c r="K7" s="801"/>
      <c r="L7" s="801"/>
      <c r="M7" s="801"/>
      <c r="N7" s="801"/>
      <c r="O7" s="803"/>
      <c r="P7" s="805"/>
      <c r="Q7" s="799"/>
      <c r="R7" s="801"/>
      <c r="S7" s="801"/>
      <c r="T7" s="801"/>
      <c r="U7" s="801"/>
      <c r="V7" s="801"/>
      <c r="W7" s="801"/>
      <c r="X7" s="801"/>
      <c r="Y7" s="801"/>
      <c r="Z7" s="801"/>
      <c r="AA7" s="803"/>
      <c r="AB7" s="805"/>
      <c r="AC7" s="799"/>
      <c r="AD7" s="801"/>
      <c r="AE7" s="801"/>
      <c r="AF7" s="807"/>
      <c r="AG7" s="807"/>
      <c r="AH7" s="807"/>
      <c r="AI7" s="807"/>
      <c r="AJ7" s="807"/>
      <c r="AK7" s="807"/>
      <c r="AL7" s="807"/>
      <c r="AM7" s="821"/>
      <c r="AN7" s="809"/>
    </row>
    <row r="8" spans="1:42" ht="130.5" customHeight="1" thickBot="1" x14ac:dyDescent="0.25">
      <c r="A8" s="7"/>
      <c r="B8" s="796"/>
      <c r="C8" s="761"/>
      <c r="D8" s="762"/>
      <c r="E8" s="800"/>
      <c r="F8" s="802"/>
      <c r="G8" s="802"/>
      <c r="H8" s="802"/>
      <c r="I8" s="802"/>
      <c r="J8" s="802"/>
      <c r="K8" s="802"/>
      <c r="L8" s="802"/>
      <c r="M8" s="802"/>
      <c r="N8" s="802"/>
      <c r="O8" s="804"/>
      <c r="P8" s="806"/>
      <c r="Q8" s="800"/>
      <c r="R8" s="802"/>
      <c r="S8" s="802"/>
      <c r="T8" s="802"/>
      <c r="U8" s="802"/>
      <c r="V8" s="802"/>
      <c r="W8" s="802"/>
      <c r="X8" s="802"/>
      <c r="Y8" s="802"/>
      <c r="Z8" s="802"/>
      <c r="AA8" s="804"/>
      <c r="AB8" s="806"/>
      <c r="AC8" s="800"/>
      <c r="AD8" s="802"/>
      <c r="AE8" s="802"/>
      <c r="AF8" s="808"/>
      <c r="AG8" s="808"/>
      <c r="AH8" s="808"/>
      <c r="AI8" s="808"/>
      <c r="AJ8" s="808"/>
      <c r="AK8" s="808"/>
      <c r="AL8" s="808"/>
      <c r="AM8" s="822"/>
      <c r="AN8" s="810"/>
    </row>
    <row r="9" spans="1:42" s="8" customFormat="1" ht="23.15" customHeight="1" x14ac:dyDescent="0.2">
      <c r="A9" s="9"/>
      <c r="B9" s="670" t="s">
        <v>44</v>
      </c>
      <c r="C9" s="813" t="s">
        <v>10</v>
      </c>
      <c r="D9" s="814"/>
      <c r="E9" s="105">
        <f t="shared" ref="E9:K11" si="0">Q9+AC9</f>
        <v>644</v>
      </c>
      <c r="F9" s="50">
        <f t="shared" si="0"/>
        <v>542</v>
      </c>
      <c r="G9" s="50">
        <f t="shared" si="0"/>
        <v>182</v>
      </c>
      <c r="H9" s="52">
        <f t="shared" si="0"/>
        <v>363</v>
      </c>
      <c r="I9" s="52">
        <f t="shared" si="0"/>
        <v>223</v>
      </c>
      <c r="J9" s="52">
        <f t="shared" si="0"/>
        <v>105</v>
      </c>
      <c r="K9" s="52">
        <f t="shared" si="0"/>
        <v>59</v>
      </c>
      <c r="L9" s="52">
        <f t="shared" ref="L9:L24" si="1">X9+AJ9</f>
        <v>26</v>
      </c>
      <c r="M9" s="52">
        <f t="shared" ref="M9:O11" si="2">Y9+AK9</f>
        <v>1358</v>
      </c>
      <c r="N9" s="52">
        <f t="shared" si="2"/>
        <v>45</v>
      </c>
      <c r="O9" s="52">
        <f t="shared" si="2"/>
        <v>60</v>
      </c>
      <c r="P9" s="473">
        <f t="shared" ref="P9:P53" si="3">SUM(E9:O9)</f>
        <v>3607</v>
      </c>
      <c r="Q9" s="377">
        <v>192</v>
      </c>
      <c r="R9" s="378">
        <v>159</v>
      </c>
      <c r="S9" s="378">
        <v>47</v>
      </c>
      <c r="T9" s="379">
        <v>75</v>
      </c>
      <c r="U9" s="379">
        <v>35</v>
      </c>
      <c r="V9" s="379">
        <v>32</v>
      </c>
      <c r="W9" s="380">
        <v>29</v>
      </c>
      <c r="X9" s="380">
        <v>14</v>
      </c>
      <c r="Y9" s="380">
        <v>449</v>
      </c>
      <c r="Z9" s="380">
        <v>18</v>
      </c>
      <c r="AA9" s="380">
        <v>19</v>
      </c>
      <c r="AB9" s="268">
        <f t="shared" ref="AB9:AB50" si="4">SUM(Q9:AA9)</f>
        <v>1069</v>
      </c>
      <c r="AC9" s="377">
        <v>452</v>
      </c>
      <c r="AD9" s="378">
        <v>383</v>
      </c>
      <c r="AE9" s="378">
        <v>135</v>
      </c>
      <c r="AF9" s="379">
        <v>288</v>
      </c>
      <c r="AG9" s="379">
        <v>188</v>
      </c>
      <c r="AH9" s="379">
        <v>73</v>
      </c>
      <c r="AI9" s="379">
        <v>30</v>
      </c>
      <c r="AJ9" s="379">
        <v>12</v>
      </c>
      <c r="AK9" s="379">
        <v>909</v>
      </c>
      <c r="AL9" s="379">
        <v>27</v>
      </c>
      <c r="AM9" s="389">
        <v>41</v>
      </c>
      <c r="AN9" s="261">
        <f t="shared" ref="AN9:AN18" si="5">SUM(AC9:AM9)</f>
        <v>2538</v>
      </c>
      <c r="AO9" s="9"/>
      <c r="AP9" s="8" t="str">
        <f t="shared" ref="AP9:AP56" si="6">IF(AB9+AN9=P9,"","ｴﾗｰ")</f>
        <v/>
      </c>
    </row>
    <row r="10" spans="1:42" s="9" customFormat="1" ht="23.15" customHeight="1" x14ac:dyDescent="0.2">
      <c r="B10" s="671"/>
      <c r="C10" s="815" t="s">
        <v>11</v>
      </c>
      <c r="D10" s="816"/>
      <c r="E10" s="107">
        <f t="shared" si="0"/>
        <v>120</v>
      </c>
      <c r="F10" s="57">
        <f t="shared" si="0"/>
        <v>120</v>
      </c>
      <c r="G10" s="57">
        <f t="shared" si="0"/>
        <v>47</v>
      </c>
      <c r="H10" s="59">
        <f t="shared" si="0"/>
        <v>67</v>
      </c>
      <c r="I10" s="59">
        <f t="shared" si="0"/>
        <v>60</v>
      </c>
      <c r="J10" s="59">
        <f t="shared" si="0"/>
        <v>25</v>
      </c>
      <c r="K10" s="59">
        <f t="shared" si="0"/>
        <v>14</v>
      </c>
      <c r="L10" s="59">
        <f t="shared" si="1"/>
        <v>4</v>
      </c>
      <c r="M10" s="59">
        <f t="shared" si="2"/>
        <v>91</v>
      </c>
      <c r="N10" s="59">
        <f t="shared" si="2"/>
        <v>8</v>
      </c>
      <c r="O10" s="59">
        <f t="shared" si="2"/>
        <v>19</v>
      </c>
      <c r="P10" s="106">
        <f t="shared" si="3"/>
        <v>575</v>
      </c>
      <c r="Q10" s="381">
        <v>34</v>
      </c>
      <c r="R10" s="382">
        <v>41</v>
      </c>
      <c r="S10" s="382">
        <v>6</v>
      </c>
      <c r="T10" s="383">
        <v>11</v>
      </c>
      <c r="U10" s="383">
        <v>8</v>
      </c>
      <c r="V10" s="383">
        <v>4</v>
      </c>
      <c r="W10" s="384">
        <v>8</v>
      </c>
      <c r="X10" s="384">
        <v>1</v>
      </c>
      <c r="Y10" s="384">
        <v>30</v>
      </c>
      <c r="Z10" s="384">
        <v>1</v>
      </c>
      <c r="AA10" s="384">
        <v>11</v>
      </c>
      <c r="AB10" s="270">
        <f t="shared" si="4"/>
        <v>155</v>
      </c>
      <c r="AC10" s="381">
        <v>86</v>
      </c>
      <c r="AD10" s="382">
        <v>79</v>
      </c>
      <c r="AE10" s="382">
        <v>41</v>
      </c>
      <c r="AF10" s="383">
        <v>56</v>
      </c>
      <c r="AG10" s="383">
        <v>52</v>
      </c>
      <c r="AH10" s="383">
        <v>21</v>
      </c>
      <c r="AI10" s="383">
        <v>6</v>
      </c>
      <c r="AJ10" s="383">
        <v>3</v>
      </c>
      <c r="AK10" s="383">
        <v>61</v>
      </c>
      <c r="AL10" s="383">
        <v>7</v>
      </c>
      <c r="AM10" s="390">
        <v>8</v>
      </c>
      <c r="AN10" s="261">
        <f t="shared" si="5"/>
        <v>420</v>
      </c>
      <c r="AO10" s="8"/>
      <c r="AP10" s="8" t="str">
        <f t="shared" si="6"/>
        <v/>
      </c>
    </row>
    <row r="11" spans="1:42" s="8" customFormat="1" ht="23.15" customHeight="1" thickBot="1" x14ac:dyDescent="0.25">
      <c r="A11" s="9"/>
      <c r="B11" s="671"/>
      <c r="C11" s="817" t="s">
        <v>12</v>
      </c>
      <c r="D11" s="818"/>
      <c r="E11" s="108">
        <f t="shared" si="0"/>
        <v>150</v>
      </c>
      <c r="F11" s="62">
        <f t="shared" si="0"/>
        <v>144</v>
      </c>
      <c r="G11" s="62">
        <f t="shared" si="0"/>
        <v>62</v>
      </c>
      <c r="H11" s="53">
        <f t="shared" si="0"/>
        <v>111</v>
      </c>
      <c r="I11" s="53">
        <f t="shared" si="0"/>
        <v>83</v>
      </c>
      <c r="J11" s="53">
        <f t="shared" si="0"/>
        <v>38</v>
      </c>
      <c r="K11" s="53">
        <f t="shared" si="0"/>
        <v>16</v>
      </c>
      <c r="L11" s="53">
        <f t="shared" si="1"/>
        <v>10</v>
      </c>
      <c r="M11" s="53">
        <f t="shared" si="2"/>
        <v>165</v>
      </c>
      <c r="N11" s="53">
        <f t="shared" si="2"/>
        <v>9</v>
      </c>
      <c r="O11" s="53">
        <f t="shared" si="2"/>
        <v>11</v>
      </c>
      <c r="P11" s="109">
        <f t="shared" si="3"/>
        <v>799</v>
      </c>
      <c r="Q11" s="385">
        <v>61</v>
      </c>
      <c r="R11" s="386">
        <v>58</v>
      </c>
      <c r="S11" s="386">
        <v>19</v>
      </c>
      <c r="T11" s="387">
        <v>29</v>
      </c>
      <c r="U11" s="387">
        <v>21</v>
      </c>
      <c r="V11" s="387">
        <v>19</v>
      </c>
      <c r="W11" s="388">
        <v>11</v>
      </c>
      <c r="X11" s="388">
        <v>6</v>
      </c>
      <c r="Y11" s="388">
        <v>67</v>
      </c>
      <c r="Z11" s="388">
        <v>3</v>
      </c>
      <c r="AA11" s="388">
        <v>4</v>
      </c>
      <c r="AB11" s="271">
        <f t="shared" si="4"/>
        <v>298</v>
      </c>
      <c r="AC11" s="385">
        <v>89</v>
      </c>
      <c r="AD11" s="386">
        <v>86</v>
      </c>
      <c r="AE11" s="386">
        <v>43</v>
      </c>
      <c r="AF11" s="387">
        <v>82</v>
      </c>
      <c r="AG11" s="387">
        <v>62</v>
      </c>
      <c r="AH11" s="387">
        <v>19</v>
      </c>
      <c r="AI11" s="387">
        <v>5</v>
      </c>
      <c r="AJ11" s="387">
        <v>4</v>
      </c>
      <c r="AK11" s="387">
        <v>98</v>
      </c>
      <c r="AL11" s="387">
        <v>6</v>
      </c>
      <c r="AM11" s="391">
        <v>7</v>
      </c>
      <c r="AN11" s="272">
        <f t="shared" si="5"/>
        <v>501</v>
      </c>
      <c r="AO11" s="9"/>
      <c r="AP11" s="8" t="str">
        <f t="shared" si="6"/>
        <v/>
      </c>
    </row>
    <row r="12" spans="1:42" s="9" customFormat="1" ht="23.15" customHeight="1" thickTop="1" thickBot="1" x14ac:dyDescent="0.25">
      <c r="B12" s="672"/>
      <c r="C12" s="819" t="s">
        <v>7</v>
      </c>
      <c r="D12" s="820"/>
      <c r="E12" s="104">
        <f t="shared" ref="E12:K12" si="7">SUM(E9:E11)</f>
        <v>914</v>
      </c>
      <c r="F12" s="46">
        <f t="shared" si="7"/>
        <v>806</v>
      </c>
      <c r="G12" s="46">
        <f t="shared" si="7"/>
        <v>291</v>
      </c>
      <c r="H12" s="48">
        <f t="shared" si="7"/>
        <v>541</v>
      </c>
      <c r="I12" s="48">
        <f t="shared" si="7"/>
        <v>366</v>
      </c>
      <c r="J12" s="48">
        <f t="shared" si="7"/>
        <v>168</v>
      </c>
      <c r="K12" s="48">
        <f t="shared" si="7"/>
        <v>89</v>
      </c>
      <c r="L12" s="48">
        <f t="shared" si="1"/>
        <v>40</v>
      </c>
      <c r="M12" s="48">
        <f>SUM(M9:M11)</f>
        <v>1614</v>
      </c>
      <c r="N12" s="48">
        <f>SUM(N9:N11)</f>
        <v>62</v>
      </c>
      <c r="O12" s="49">
        <f>SUM(O9:O11)</f>
        <v>90</v>
      </c>
      <c r="P12" s="55">
        <f t="shared" si="3"/>
        <v>4981</v>
      </c>
      <c r="Q12" s="262">
        <f t="shared" ref="Q12:V12" si="8">SUM(Q9:Q11)</f>
        <v>287</v>
      </c>
      <c r="R12" s="263">
        <f t="shared" si="8"/>
        <v>258</v>
      </c>
      <c r="S12" s="263">
        <f t="shared" si="8"/>
        <v>72</v>
      </c>
      <c r="T12" s="264">
        <f t="shared" si="8"/>
        <v>115</v>
      </c>
      <c r="U12" s="264">
        <f t="shared" si="8"/>
        <v>64</v>
      </c>
      <c r="V12" s="264">
        <f t="shared" si="8"/>
        <v>55</v>
      </c>
      <c r="W12" s="264">
        <f>SUM(W9:W11)</f>
        <v>48</v>
      </c>
      <c r="X12" s="264">
        <f>SUM(X9:X11)</f>
        <v>21</v>
      </c>
      <c r="Y12" s="264">
        <f>SUM(Y9:Y11)</f>
        <v>546</v>
      </c>
      <c r="Z12" s="264">
        <f>SUM(Z9:Z11)</f>
        <v>22</v>
      </c>
      <c r="AA12" s="264">
        <f>SUM(AA9:AA11)</f>
        <v>34</v>
      </c>
      <c r="AB12" s="266">
        <f t="shared" si="4"/>
        <v>1522</v>
      </c>
      <c r="AC12" s="262">
        <f t="shared" ref="AC12:AM12" si="9">SUM(AC9:AC11)</f>
        <v>627</v>
      </c>
      <c r="AD12" s="263">
        <f t="shared" si="9"/>
        <v>548</v>
      </c>
      <c r="AE12" s="263">
        <f t="shared" si="9"/>
        <v>219</v>
      </c>
      <c r="AF12" s="264">
        <f t="shared" si="9"/>
        <v>426</v>
      </c>
      <c r="AG12" s="264">
        <f t="shared" si="9"/>
        <v>302</v>
      </c>
      <c r="AH12" s="264">
        <f t="shared" si="9"/>
        <v>113</v>
      </c>
      <c r="AI12" s="264">
        <f t="shared" si="9"/>
        <v>41</v>
      </c>
      <c r="AJ12" s="264">
        <f t="shared" si="9"/>
        <v>19</v>
      </c>
      <c r="AK12" s="264">
        <f t="shared" si="9"/>
        <v>1068</v>
      </c>
      <c r="AL12" s="264">
        <f t="shared" si="9"/>
        <v>40</v>
      </c>
      <c r="AM12" s="264">
        <f t="shared" si="9"/>
        <v>56</v>
      </c>
      <c r="AN12" s="267">
        <f t="shared" si="5"/>
        <v>3459</v>
      </c>
      <c r="AO12" s="8"/>
      <c r="AP12" s="8" t="str">
        <f t="shared" si="6"/>
        <v/>
      </c>
    </row>
    <row r="13" spans="1:42" s="8" customFormat="1" ht="23.15" customHeight="1" x14ac:dyDescent="0.2">
      <c r="A13" s="9"/>
      <c r="B13" s="670" t="s">
        <v>47</v>
      </c>
      <c r="C13" s="811" t="s">
        <v>6</v>
      </c>
      <c r="D13" s="812"/>
      <c r="E13" s="103">
        <f t="shared" ref="E13:O13" si="10">Q13+AC13</f>
        <v>2991</v>
      </c>
      <c r="F13" s="40">
        <f t="shared" si="10"/>
        <v>2303</v>
      </c>
      <c r="G13" s="40">
        <f t="shared" si="10"/>
        <v>686</v>
      </c>
      <c r="H13" s="42">
        <f t="shared" si="10"/>
        <v>1591</v>
      </c>
      <c r="I13" s="42">
        <f t="shared" si="10"/>
        <v>1186</v>
      </c>
      <c r="J13" s="42">
        <f t="shared" si="10"/>
        <v>436</v>
      </c>
      <c r="K13" s="42">
        <f t="shared" si="10"/>
        <v>295</v>
      </c>
      <c r="L13" s="42">
        <f t="shared" si="10"/>
        <v>111</v>
      </c>
      <c r="M13" s="42">
        <f t="shared" si="10"/>
        <v>5878</v>
      </c>
      <c r="N13" s="42">
        <f t="shared" si="10"/>
        <v>131</v>
      </c>
      <c r="O13" s="44">
        <f t="shared" si="10"/>
        <v>73</v>
      </c>
      <c r="P13" s="65">
        <f>SUM(E13:O13)</f>
        <v>15681</v>
      </c>
      <c r="Q13" s="372">
        <v>926</v>
      </c>
      <c r="R13" s="373">
        <v>677</v>
      </c>
      <c r="S13" s="373">
        <v>150</v>
      </c>
      <c r="T13" s="374">
        <v>285</v>
      </c>
      <c r="U13" s="374">
        <v>179</v>
      </c>
      <c r="V13" s="374">
        <v>173</v>
      </c>
      <c r="W13" s="375">
        <v>120</v>
      </c>
      <c r="X13" s="375">
        <v>40</v>
      </c>
      <c r="Y13" s="375">
        <v>1979</v>
      </c>
      <c r="Z13" s="375">
        <v>39</v>
      </c>
      <c r="AA13" s="375">
        <v>23</v>
      </c>
      <c r="AB13" s="260">
        <f>SUM(Q13:AA13)</f>
        <v>4591</v>
      </c>
      <c r="AC13" s="372">
        <v>2065</v>
      </c>
      <c r="AD13" s="373">
        <v>1626</v>
      </c>
      <c r="AE13" s="373">
        <v>536</v>
      </c>
      <c r="AF13" s="374">
        <v>1306</v>
      </c>
      <c r="AG13" s="374">
        <v>1007</v>
      </c>
      <c r="AH13" s="374">
        <v>263</v>
      </c>
      <c r="AI13" s="374">
        <v>175</v>
      </c>
      <c r="AJ13" s="374">
        <v>71</v>
      </c>
      <c r="AK13" s="374">
        <v>3899</v>
      </c>
      <c r="AL13" s="374">
        <v>92</v>
      </c>
      <c r="AM13" s="376">
        <v>50</v>
      </c>
      <c r="AN13" s="474">
        <f>SUM(AC13:AM13)</f>
        <v>11090</v>
      </c>
      <c r="AP13" s="8" t="str">
        <f>IF(AB13+AN13=P13,"","ｴﾗｰ")</f>
        <v/>
      </c>
    </row>
    <row r="14" spans="1:42" s="8" customFormat="1" ht="23.15" customHeight="1" x14ac:dyDescent="0.2">
      <c r="A14" s="9"/>
      <c r="B14" s="671"/>
      <c r="C14" s="813" t="s">
        <v>28</v>
      </c>
      <c r="D14" s="814"/>
      <c r="E14" s="105">
        <f>Q14+AC14</f>
        <v>1800</v>
      </c>
      <c r="F14" s="50">
        <f t="shared" ref="E14:K15" si="11">R14+AD14</f>
        <v>1573</v>
      </c>
      <c r="G14" s="50">
        <f t="shared" si="11"/>
        <v>460</v>
      </c>
      <c r="H14" s="52">
        <f t="shared" si="11"/>
        <v>1094</v>
      </c>
      <c r="I14" s="52">
        <f t="shared" si="11"/>
        <v>632</v>
      </c>
      <c r="J14" s="52">
        <f t="shared" si="11"/>
        <v>277</v>
      </c>
      <c r="K14" s="52">
        <f t="shared" si="11"/>
        <v>140</v>
      </c>
      <c r="L14" s="52">
        <f t="shared" si="1"/>
        <v>58</v>
      </c>
      <c r="M14" s="52">
        <f t="shared" ref="M14:O15" si="12">Y14+AK14</f>
        <v>2150</v>
      </c>
      <c r="N14" s="52">
        <f t="shared" si="12"/>
        <v>131</v>
      </c>
      <c r="O14" s="111">
        <f t="shared" si="12"/>
        <v>585</v>
      </c>
      <c r="P14" s="55">
        <f t="shared" si="3"/>
        <v>8900</v>
      </c>
      <c r="Q14" s="377">
        <v>564</v>
      </c>
      <c r="R14" s="378">
        <v>515</v>
      </c>
      <c r="S14" s="378">
        <v>120</v>
      </c>
      <c r="T14" s="379">
        <v>218</v>
      </c>
      <c r="U14" s="379">
        <v>109</v>
      </c>
      <c r="V14" s="379">
        <v>105</v>
      </c>
      <c r="W14" s="380">
        <v>69</v>
      </c>
      <c r="X14" s="380">
        <v>28</v>
      </c>
      <c r="Y14" s="380">
        <v>812</v>
      </c>
      <c r="Z14" s="380">
        <v>42</v>
      </c>
      <c r="AA14" s="380">
        <v>227</v>
      </c>
      <c r="AB14" s="268">
        <f t="shared" si="4"/>
        <v>2809</v>
      </c>
      <c r="AC14" s="377">
        <v>1236</v>
      </c>
      <c r="AD14" s="378">
        <v>1058</v>
      </c>
      <c r="AE14" s="378">
        <v>340</v>
      </c>
      <c r="AF14" s="379">
        <v>876</v>
      </c>
      <c r="AG14" s="379">
        <v>523</v>
      </c>
      <c r="AH14" s="379">
        <v>172</v>
      </c>
      <c r="AI14" s="379">
        <v>71</v>
      </c>
      <c r="AJ14" s="379">
        <v>30</v>
      </c>
      <c r="AK14" s="379">
        <v>1338</v>
      </c>
      <c r="AL14" s="379">
        <v>89</v>
      </c>
      <c r="AM14" s="389">
        <v>358</v>
      </c>
      <c r="AN14" s="261">
        <f t="shared" si="5"/>
        <v>6091</v>
      </c>
      <c r="AP14" s="8" t="str">
        <f t="shared" si="6"/>
        <v/>
      </c>
    </row>
    <row r="15" spans="1:42" s="8" customFormat="1" ht="23.15" customHeight="1" thickBot="1" x14ac:dyDescent="0.25">
      <c r="A15" s="9"/>
      <c r="B15" s="671"/>
      <c r="C15" s="823" t="s">
        <v>29</v>
      </c>
      <c r="D15" s="824"/>
      <c r="E15" s="110">
        <f t="shared" si="11"/>
        <v>243</v>
      </c>
      <c r="F15" s="67">
        <f t="shared" si="11"/>
        <v>261</v>
      </c>
      <c r="G15" s="67">
        <f t="shared" si="11"/>
        <v>101</v>
      </c>
      <c r="H15" s="67">
        <f t="shared" si="11"/>
        <v>230</v>
      </c>
      <c r="I15" s="67">
        <f t="shared" si="11"/>
        <v>131</v>
      </c>
      <c r="J15" s="67">
        <f t="shared" si="11"/>
        <v>60</v>
      </c>
      <c r="K15" s="67">
        <f t="shared" si="11"/>
        <v>38</v>
      </c>
      <c r="L15" s="67">
        <f t="shared" si="1"/>
        <v>14</v>
      </c>
      <c r="M15" s="67">
        <f t="shared" si="12"/>
        <v>252</v>
      </c>
      <c r="N15" s="67">
        <f t="shared" si="12"/>
        <v>15</v>
      </c>
      <c r="O15" s="81">
        <f t="shared" si="12"/>
        <v>40</v>
      </c>
      <c r="P15" s="64">
        <f t="shared" si="3"/>
        <v>1385</v>
      </c>
      <c r="Q15" s="392">
        <v>84</v>
      </c>
      <c r="R15" s="393">
        <v>88</v>
      </c>
      <c r="S15" s="393">
        <v>22</v>
      </c>
      <c r="T15" s="393">
        <v>37</v>
      </c>
      <c r="U15" s="393">
        <v>22</v>
      </c>
      <c r="V15" s="393">
        <v>23</v>
      </c>
      <c r="W15" s="393">
        <v>22</v>
      </c>
      <c r="X15" s="393">
        <v>10</v>
      </c>
      <c r="Y15" s="393">
        <v>94</v>
      </c>
      <c r="Z15" s="393">
        <v>3</v>
      </c>
      <c r="AA15" s="393">
        <v>18</v>
      </c>
      <c r="AB15" s="273">
        <f t="shared" si="4"/>
        <v>423</v>
      </c>
      <c r="AC15" s="392">
        <v>159</v>
      </c>
      <c r="AD15" s="393">
        <v>173</v>
      </c>
      <c r="AE15" s="393">
        <v>79</v>
      </c>
      <c r="AF15" s="393">
        <v>193</v>
      </c>
      <c r="AG15" s="393">
        <v>109</v>
      </c>
      <c r="AH15" s="393">
        <v>37</v>
      </c>
      <c r="AI15" s="394">
        <v>16</v>
      </c>
      <c r="AJ15" s="394">
        <v>4</v>
      </c>
      <c r="AK15" s="394">
        <v>158</v>
      </c>
      <c r="AL15" s="394">
        <v>12</v>
      </c>
      <c r="AM15" s="393">
        <v>22</v>
      </c>
      <c r="AN15" s="274">
        <f t="shared" si="5"/>
        <v>962</v>
      </c>
      <c r="AP15" s="8" t="str">
        <f t="shared" si="6"/>
        <v/>
      </c>
    </row>
    <row r="16" spans="1:42" s="8" customFormat="1" ht="23.15" customHeight="1" thickTop="1" thickBot="1" x14ac:dyDescent="0.25">
      <c r="A16" s="9"/>
      <c r="B16" s="672"/>
      <c r="C16" s="819" t="s">
        <v>7</v>
      </c>
      <c r="D16" s="820"/>
      <c r="E16" s="104">
        <f>SUM(E13:E15)</f>
        <v>5034</v>
      </c>
      <c r="F16" s="46">
        <f t="shared" ref="F16:AN16" si="13">SUM(F13:F15)</f>
        <v>4137</v>
      </c>
      <c r="G16" s="46">
        <f t="shared" si="13"/>
        <v>1247</v>
      </c>
      <c r="H16" s="48">
        <f t="shared" si="13"/>
        <v>2915</v>
      </c>
      <c r="I16" s="48">
        <f t="shared" si="13"/>
        <v>1949</v>
      </c>
      <c r="J16" s="48">
        <f t="shared" si="13"/>
        <v>773</v>
      </c>
      <c r="K16" s="48">
        <f t="shared" si="13"/>
        <v>473</v>
      </c>
      <c r="L16" s="48">
        <f t="shared" si="13"/>
        <v>183</v>
      </c>
      <c r="M16" s="48">
        <f t="shared" si="13"/>
        <v>8280</v>
      </c>
      <c r="N16" s="48">
        <f t="shared" si="13"/>
        <v>277</v>
      </c>
      <c r="O16" s="49">
        <f t="shared" si="13"/>
        <v>698</v>
      </c>
      <c r="P16" s="55">
        <f t="shared" si="13"/>
        <v>25966</v>
      </c>
      <c r="Q16" s="262">
        <f t="shared" si="13"/>
        <v>1574</v>
      </c>
      <c r="R16" s="263">
        <f t="shared" si="13"/>
        <v>1280</v>
      </c>
      <c r="S16" s="263">
        <f t="shared" si="13"/>
        <v>292</v>
      </c>
      <c r="T16" s="264">
        <f t="shared" si="13"/>
        <v>540</v>
      </c>
      <c r="U16" s="264">
        <f t="shared" si="13"/>
        <v>310</v>
      </c>
      <c r="V16" s="264">
        <f t="shared" si="13"/>
        <v>301</v>
      </c>
      <c r="W16" s="264">
        <f t="shared" si="13"/>
        <v>211</v>
      </c>
      <c r="X16" s="264">
        <f t="shared" si="13"/>
        <v>78</v>
      </c>
      <c r="Y16" s="264">
        <f t="shared" si="13"/>
        <v>2885</v>
      </c>
      <c r="Z16" s="264">
        <f t="shared" si="13"/>
        <v>84</v>
      </c>
      <c r="AA16" s="264">
        <f t="shared" si="13"/>
        <v>268</v>
      </c>
      <c r="AB16" s="266">
        <f t="shared" si="13"/>
        <v>7823</v>
      </c>
      <c r="AC16" s="262">
        <f t="shared" si="13"/>
        <v>3460</v>
      </c>
      <c r="AD16" s="263">
        <f t="shared" si="13"/>
        <v>2857</v>
      </c>
      <c r="AE16" s="263">
        <f t="shared" si="13"/>
        <v>955</v>
      </c>
      <c r="AF16" s="264">
        <f t="shared" si="13"/>
        <v>2375</v>
      </c>
      <c r="AG16" s="264">
        <f t="shared" si="13"/>
        <v>1639</v>
      </c>
      <c r="AH16" s="264">
        <f t="shared" si="13"/>
        <v>472</v>
      </c>
      <c r="AI16" s="264">
        <f t="shared" si="13"/>
        <v>262</v>
      </c>
      <c r="AJ16" s="264">
        <f t="shared" si="13"/>
        <v>105</v>
      </c>
      <c r="AK16" s="264">
        <f t="shared" si="13"/>
        <v>5395</v>
      </c>
      <c r="AL16" s="264">
        <f t="shared" si="13"/>
        <v>193</v>
      </c>
      <c r="AM16" s="264">
        <f t="shared" si="13"/>
        <v>430</v>
      </c>
      <c r="AN16" s="267">
        <f t="shared" si="13"/>
        <v>18143</v>
      </c>
      <c r="AP16" s="8" t="str">
        <f t="shared" si="6"/>
        <v/>
      </c>
    </row>
    <row r="17" spans="1:42" s="8" customFormat="1" ht="23.15" customHeight="1" x14ac:dyDescent="0.2">
      <c r="A17" s="9"/>
      <c r="B17" s="618" t="s">
        <v>43</v>
      </c>
      <c r="C17" s="825" t="s">
        <v>8</v>
      </c>
      <c r="D17" s="826"/>
      <c r="E17" s="107">
        <f t="shared" ref="E17:K18" si="14">Q17+AC17</f>
        <v>3190</v>
      </c>
      <c r="F17" s="57">
        <f t="shared" si="14"/>
        <v>2728</v>
      </c>
      <c r="G17" s="57">
        <f t="shared" si="14"/>
        <v>932</v>
      </c>
      <c r="H17" s="59">
        <f t="shared" si="14"/>
        <v>1964</v>
      </c>
      <c r="I17" s="59">
        <f t="shared" si="14"/>
        <v>1139</v>
      </c>
      <c r="J17" s="59">
        <f t="shared" si="14"/>
        <v>484</v>
      </c>
      <c r="K17" s="59">
        <f t="shared" si="14"/>
        <v>323</v>
      </c>
      <c r="L17" s="59">
        <f t="shared" si="1"/>
        <v>152</v>
      </c>
      <c r="M17" s="59">
        <f t="shared" ref="M17:O18" si="15">Y17+AK17</f>
        <v>6628</v>
      </c>
      <c r="N17" s="59">
        <f t="shared" si="15"/>
        <v>200</v>
      </c>
      <c r="O17" s="71">
        <f t="shared" si="15"/>
        <v>278</v>
      </c>
      <c r="P17" s="65">
        <f t="shared" si="3"/>
        <v>18018</v>
      </c>
      <c r="Q17" s="395">
        <v>921</v>
      </c>
      <c r="R17" s="396">
        <v>805</v>
      </c>
      <c r="S17" s="396">
        <v>187</v>
      </c>
      <c r="T17" s="396">
        <v>328</v>
      </c>
      <c r="U17" s="396">
        <v>147</v>
      </c>
      <c r="V17" s="396">
        <v>174</v>
      </c>
      <c r="W17" s="373">
        <v>133</v>
      </c>
      <c r="X17" s="373">
        <v>60</v>
      </c>
      <c r="Y17" s="373">
        <v>2120</v>
      </c>
      <c r="Z17" s="373">
        <v>58</v>
      </c>
      <c r="AA17" s="397">
        <v>106</v>
      </c>
      <c r="AB17" s="268">
        <f t="shared" si="4"/>
        <v>5039</v>
      </c>
      <c r="AC17" s="395">
        <v>2269</v>
      </c>
      <c r="AD17" s="396">
        <v>1923</v>
      </c>
      <c r="AE17" s="396">
        <v>745</v>
      </c>
      <c r="AF17" s="396">
        <v>1636</v>
      </c>
      <c r="AG17" s="396">
        <v>992</v>
      </c>
      <c r="AH17" s="396">
        <v>310</v>
      </c>
      <c r="AI17" s="394">
        <v>190</v>
      </c>
      <c r="AJ17" s="394">
        <v>92</v>
      </c>
      <c r="AK17" s="394">
        <v>4508</v>
      </c>
      <c r="AL17" s="394">
        <v>142</v>
      </c>
      <c r="AM17" s="401">
        <v>172</v>
      </c>
      <c r="AN17" s="261">
        <f t="shared" si="5"/>
        <v>12979</v>
      </c>
      <c r="AP17" s="8" t="str">
        <f t="shared" si="6"/>
        <v/>
      </c>
    </row>
    <row r="18" spans="1:42" s="8" customFormat="1" ht="23.15" customHeight="1" thickBot="1" x14ac:dyDescent="0.25">
      <c r="A18" s="9"/>
      <c r="B18" s="619"/>
      <c r="C18" s="827" t="s">
        <v>9</v>
      </c>
      <c r="D18" s="828"/>
      <c r="E18" s="107">
        <f t="shared" si="14"/>
        <v>742</v>
      </c>
      <c r="F18" s="57">
        <f t="shared" si="14"/>
        <v>645</v>
      </c>
      <c r="G18" s="57">
        <f t="shared" si="14"/>
        <v>246</v>
      </c>
      <c r="H18" s="59">
        <f t="shared" si="14"/>
        <v>408</v>
      </c>
      <c r="I18" s="59">
        <f t="shared" si="14"/>
        <v>264</v>
      </c>
      <c r="J18" s="59">
        <f t="shared" si="14"/>
        <v>121</v>
      </c>
      <c r="K18" s="59">
        <f t="shared" si="14"/>
        <v>69</v>
      </c>
      <c r="L18" s="59">
        <f t="shared" si="1"/>
        <v>42</v>
      </c>
      <c r="M18" s="59">
        <f t="shared" si="15"/>
        <v>1004</v>
      </c>
      <c r="N18" s="59">
        <f t="shared" si="15"/>
        <v>82</v>
      </c>
      <c r="O18" s="71">
        <f t="shared" si="15"/>
        <v>39</v>
      </c>
      <c r="P18" s="64">
        <f t="shared" si="3"/>
        <v>3662</v>
      </c>
      <c r="Q18" s="398">
        <v>234</v>
      </c>
      <c r="R18" s="398">
        <v>214</v>
      </c>
      <c r="S18" s="398">
        <v>54</v>
      </c>
      <c r="T18" s="398">
        <v>84</v>
      </c>
      <c r="U18" s="398">
        <v>57</v>
      </c>
      <c r="V18" s="398">
        <v>53</v>
      </c>
      <c r="W18" s="399">
        <v>32</v>
      </c>
      <c r="X18" s="399">
        <v>17</v>
      </c>
      <c r="Y18" s="399">
        <v>340</v>
      </c>
      <c r="Z18" s="399">
        <v>30</v>
      </c>
      <c r="AA18" s="400">
        <v>17</v>
      </c>
      <c r="AB18" s="268">
        <f t="shared" si="4"/>
        <v>1132</v>
      </c>
      <c r="AC18" s="381">
        <v>508</v>
      </c>
      <c r="AD18" s="382">
        <v>431</v>
      </c>
      <c r="AE18" s="382">
        <v>192</v>
      </c>
      <c r="AF18" s="383">
        <v>324</v>
      </c>
      <c r="AG18" s="383">
        <v>207</v>
      </c>
      <c r="AH18" s="383">
        <v>68</v>
      </c>
      <c r="AI18" s="383">
        <v>37</v>
      </c>
      <c r="AJ18" s="383">
        <v>25</v>
      </c>
      <c r="AK18" s="383">
        <v>664</v>
      </c>
      <c r="AL18" s="383">
        <v>52</v>
      </c>
      <c r="AM18" s="390">
        <v>22</v>
      </c>
      <c r="AN18" s="261">
        <f t="shared" si="5"/>
        <v>2530</v>
      </c>
      <c r="AP18" s="8" t="str">
        <f t="shared" si="6"/>
        <v/>
      </c>
    </row>
    <row r="19" spans="1:42" s="9" customFormat="1" ht="23.15" customHeight="1" thickTop="1" thickBot="1" x14ac:dyDescent="0.25">
      <c r="B19" s="620"/>
      <c r="C19" s="819" t="s">
        <v>7</v>
      </c>
      <c r="D19" s="820"/>
      <c r="E19" s="45">
        <f t="shared" ref="E19:AN19" si="16">E17+E18</f>
        <v>3932</v>
      </c>
      <c r="F19" s="46">
        <f t="shared" si="16"/>
        <v>3373</v>
      </c>
      <c r="G19" s="46">
        <f t="shared" si="16"/>
        <v>1178</v>
      </c>
      <c r="H19" s="46">
        <f t="shared" si="16"/>
        <v>2372</v>
      </c>
      <c r="I19" s="46">
        <f t="shared" si="16"/>
        <v>1403</v>
      </c>
      <c r="J19" s="46">
        <f t="shared" si="16"/>
        <v>605</v>
      </c>
      <c r="K19" s="46">
        <f t="shared" si="16"/>
        <v>392</v>
      </c>
      <c r="L19" s="46">
        <f t="shared" si="1"/>
        <v>194</v>
      </c>
      <c r="M19" s="46">
        <f>M17+M18</f>
        <v>7632</v>
      </c>
      <c r="N19" s="46">
        <f>N17+N18</f>
        <v>282</v>
      </c>
      <c r="O19" s="72">
        <f>O17+O18</f>
        <v>317</v>
      </c>
      <c r="P19" s="55">
        <f t="shared" si="3"/>
        <v>21680</v>
      </c>
      <c r="Q19" s="276">
        <f t="shared" si="16"/>
        <v>1155</v>
      </c>
      <c r="R19" s="263">
        <f t="shared" si="16"/>
        <v>1019</v>
      </c>
      <c r="S19" s="263">
        <f t="shared" si="16"/>
        <v>241</v>
      </c>
      <c r="T19" s="263">
        <f t="shared" si="16"/>
        <v>412</v>
      </c>
      <c r="U19" s="263">
        <f t="shared" si="16"/>
        <v>204</v>
      </c>
      <c r="V19" s="263">
        <f t="shared" si="16"/>
        <v>227</v>
      </c>
      <c r="W19" s="263">
        <f t="shared" si="16"/>
        <v>165</v>
      </c>
      <c r="X19" s="263">
        <f t="shared" si="16"/>
        <v>77</v>
      </c>
      <c r="Y19" s="263">
        <f t="shared" si="16"/>
        <v>2460</v>
      </c>
      <c r="Z19" s="263">
        <f t="shared" si="16"/>
        <v>88</v>
      </c>
      <c r="AA19" s="263">
        <f t="shared" si="16"/>
        <v>123</v>
      </c>
      <c r="AB19" s="277">
        <f t="shared" si="16"/>
        <v>6171</v>
      </c>
      <c r="AC19" s="276">
        <f t="shared" si="16"/>
        <v>2777</v>
      </c>
      <c r="AD19" s="263">
        <f t="shared" si="16"/>
        <v>2354</v>
      </c>
      <c r="AE19" s="263">
        <f t="shared" si="16"/>
        <v>937</v>
      </c>
      <c r="AF19" s="263">
        <f t="shared" si="16"/>
        <v>1960</v>
      </c>
      <c r="AG19" s="263">
        <f t="shared" si="16"/>
        <v>1199</v>
      </c>
      <c r="AH19" s="263">
        <f t="shared" si="16"/>
        <v>378</v>
      </c>
      <c r="AI19" s="263">
        <f>AI17+AI18</f>
        <v>227</v>
      </c>
      <c r="AJ19" s="263">
        <f>AJ17+AJ18</f>
        <v>117</v>
      </c>
      <c r="AK19" s="263">
        <f>AK17+AK18</f>
        <v>5172</v>
      </c>
      <c r="AL19" s="263">
        <f>AL17+AL18</f>
        <v>194</v>
      </c>
      <c r="AM19" s="263">
        <f>AM17+AM18</f>
        <v>194</v>
      </c>
      <c r="AN19" s="278">
        <f t="shared" si="16"/>
        <v>15509</v>
      </c>
      <c r="AP19" s="8" t="str">
        <f t="shared" si="6"/>
        <v/>
      </c>
    </row>
    <row r="20" spans="1:42" s="9" customFormat="1" ht="23.15" customHeight="1" x14ac:dyDescent="0.2">
      <c r="B20" s="618" t="s">
        <v>45</v>
      </c>
      <c r="C20" s="811" t="s">
        <v>13</v>
      </c>
      <c r="D20" s="812"/>
      <c r="E20" s="105">
        <f t="shared" ref="E20:K22" si="17">Q20+AC20</f>
        <v>587</v>
      </c>
      <c r="F20" s="50">
        <f t="shared" si="17"/>
        <v>728</v>
      </c>
      <c r="G20" s="50">
        <f t="shared" si="17"/>
        <v>251</v>
      </c>
      <c r="H20" s="52">
        <f t="shared" si="17"/>
        <v>486</v>
      </c>
      <c r="I20" s="52">
        <f t="shared" si="17"/>
        <v>307</v>
      </c>
      <c r="J20" s="52">
        <f t="shared" si="17"/>
        <v>169</v>
      </c>
      <c r="K20" s="52">
        <f t="shared" si="17"/>
        <v>79</v>
      </c>
      <c r="L20" s="52">
        <f t="shared" si="1"/>
        <v>42</v>
      </c>
      <c r="M20" s="52">
        <f t="shared" ref="M20:O22" si="18">Y20+AK20</f>
        <v>602</v>
      </c>
      <c r="N20" s="52">
        <f t="shared" si="18"/>
        <v>57</v>
      </c>
      <c r="O20" s="111">
        <f t="shared" si="18"/>
        <v>685</v>
      </c>
      <c r="P20" s="65">
        <f t="shared" si="3"/>
        <v>3993</v>
      </c>
      <c r="Q20" s="372">
        <v>159</v>
      </c>
      <c r="R20" s="373">
        <v>227</v>
      </c>
      <c r="S20" s="373">
        <v>39</v>
      </c>
      <c r="T20" s="374">
        <v>79</v>
      </c>
      <c r="U20" s="374">
        <v>50</v>
      </c>
      <c r="V20" s="374">
        <v>62</v>
      </c>
      <c r="W20" s="375">
        <v>28</v>
      </c>
      <c r="X20" s="375">
        <v>18</v>
      </c>
      <c r="Y20" s="375">
        <v>215</v>
      </c>
      <c r="Z20" s="375">
        <v>14</v>
      </c>
      <c r="AA20" s="375">
        <v>253</v>
      </c>
      <c r="AB20" s="268">
        <f t="shared" si="4"/>
        <v>1144</v>
      </c>
      <c r="AC20" s="372">
        <v>428</v>
      </c>
      <c r="AD20" s="373">
        <v>501</v>
      </c>
      <c r="AE20" s="373">
        <v>212</v>
      </c>
      <c r="AF20" s="374">
        <v>407</v>
      </c>
      <c r="AG20" s="374">
        <v>257</v>
      </c>
      <c r="AH20" s="374">
        <v>107</v>
      </c>
      <c r="AI20" s="374">
        <v>51</v>
      </c>
      <c r="AJ20" s="374">
        <v>24</v>
      </c>
      <c r="AK20" s="374">
        <v>387</v>
      </c>
      <c r="AL20" s="374">
        <v>43</v>
      </c>
      <c r="AM20" s="404">
        <v>432</v>
      </c>
      <c r="AN20" s="261">
        <f>SUM(AC20:AM20)</f>
        <v>2849</v>
      </c>
      <c r="AP20" s="8" t="str">
        <f t="shared" si="6"/>
        <v/>
      </c>
    </row>
    <row r="21" spans="1:42" s="8" customFormat="1" ht="23.15" customHeight="1" x14ac:dyDescent="0.2">
      <c r="A21" s="9"/>
      <c r="B21" s="619"/>
      <c r="C21" s="829" t="s">
        <v>14</v>
      </c>
      <c r="D21" s="830"/>
      <c r="E21" s="105">
        <f t="shared" si="17"/>
        <v>21</v>
      </c>
      <c r="F21" s="50">
        <f t="shared" si="17"/>
        <v>28</v>
      </c>
      <c r="G21" s="50">
        <f t="shared" si="17"/>
        <v>8</v>
      </c>
      <c r="H21" s="52">
        <f t="shared" si="17"/>
        <v>16</v>
      </c>
      <c r="I21" s="52">
        <f t="shared" si="17"/>
        <v>4</v>
      </c>
      <c r="J21" s="52">
        <f t="shared" si="17"/>
        <v>3</v>
      </c>
      <c r="K21" s="52">
        <f t="shared" si="17"/>
        <v>3</v>
      </c>
      <c r="L21" s="52">
        <f t="shared" si="1"/>
        <v>0</v>
      </c>
      <c r="M21" s="52">
        <f t="shared" si="18"/>
        <v>28</v>
      </c>
      <c r="N21" s="52">
        <f t="shared" si="18"/>
        <v>0</v>
      </c>
      <c r="O21" s="111">
        <f t="shared" si="18"/>
        <v>0</v>
      </c>
      <c r="P21" s="60">
        <f t="shared" si="3"/>
        <v>111</v>
      </c>
      <c r="Q21" s="381">
        <v>5</v>
      </c>
      <c r="R21" s="382">
        <v>4</v>
      </c>
      <c r="S21" s="382">
        <v>3</v>
      </c>
      <c r="T21" s="383">
        <v>4</v>
      </c>
      <c r="U21" s="383">
        <v>2</v>
      </c>
      <c r="V21" s="383">
        <v>2</v>
      </c>
      <c r="W21" s="384">
        <v>0</v>
      </c>
      <c r="X21" s="384">
        <v>0</v>
      </c>
      <c r="Y21" s="384">
        <v>11</v>
      </c>
      <c r="Z21" s="384">
        <v>0</v>
      </c>
      <c r="AA21" s="384">
        <v>0</v>
      </c>
      <c r="AB21" s="268">
        <f t="shared" si="4"/>
        <v>31</v>
      </c>
      <c r="AC21" s="381">
        <v>16</v>
      </c>
      <c r="AD21" s="382">
        <v>24</v>
      </c>
      <c r="AE21" s="382">
        <v>5</v>
      </c>
      <c r="AF21" s="383">
        <v>12</v>
      </c>
      <c r="AG21" s="383">
        <v>2</v>
      </c>
      <c r="AH21" s="383">
        <v>1</v>
      </c>
      <c r="AI21" s="383">
        <v>3</v>
      </c>
      <c r="AJ21" s="383">
        <v>0</v>
      </c>
      <c r="AK21" s="383">
        <v>17</v>
      </c>
      <c r="AL21" s="383">
        <v>0</v>
      </c>
      <c r="AM21" s="390">
        <v>0</v>
      </c>
      <c r="AN21" s="261">
        <f>SUM(AC21:AM21)</f>
        <v>80</v>
      </c>
      <c r="AP21" s="8" t="str">
        <f t="shared" si="6"/>
        <v/>
      </c>
    </row>
    <row r="22" spans="1:42" s="8" customFormat="1" ht="23.15" customHeight="1" thickBot="1" x14ac:dyDescent="0.25">
      <c r="A22" s="9"/>
      <c r="B22" s="619"/>
      <c r="C22" s="823" t="s">
        <v>64</v>
      </c>
      <c r="D22" s="824"/>
      <c r="E22" s="110">
        <f t="shared" si="17"/>
        <v>59</v>
      </c>
      <c r="F22" s="67">
        <f t="shared" si="17"/>
        <v>82</v>
      </c>
      <c r="G22" s="67">
        <f t="shared" si="17"/>
        <v>25</v>
      </c>
      <c r="H22" s="73">
        <f t="shared" si="17"/>
        <v>55</v>
      </c>
      <c r="I22" s="73">
        <f t="shared" si="17"/>
        <v>28</v>
      </c>
      <c r="J22" s="52">
        <f t="shared" si="17"/>
        <v>10</v>
      </c>
      <c r="K22" s="52">
        <f t="shared" si="17"/>
        <v>7</v>
      </c>
      <c r="L22" s="52">
        <f t="shared" si="1"/>
        <v>2</v>
      </c>
      <c r="M22" s="52">
        <f t="shared" si="18"/>
        <v>54</v>
      </c>
      <c r="N22" s="52">
        <f t="shared" si="18"/>
        <v>3</v>
      </c>
      <c r="O22" s="111">
        <f t="shared" si="18"/>
        <v>3</v>
      </c>
      <c r="P22" s="64">
        <f t="shared" si="3"/>
        <v>328</v>
      </c>
      <c r="Q22" s="385">
        <v>18</v>
      </c>
      <c r="R22" s="386">
        <v>25</v>
      </c>
      <c r="S22" s="386">
        <v>4</v>
      </c>
      <c r="T22" s="402">
        <v>5</v>
      </c>
      <c r="U22" s="402">
        <v>2</v>
      </c>
      <c r="V22" s="402">
        <v>2</v>
      </c>
      <c r="W22" s="403">
        <v>0</v>
      </c>
      <c r="X22" s="403">
        <v>1</v>
      </c>
      <c r="Y22" s="403">
        <v>19</v>
      </c>
      <c r="Z22" s="403">
        <v>2</v>
      </c>
      <c r="AA22" s="403">
        <v>1</v>
      </c>
      <c r="AB22" s="273">
        <f t="shared" si="4"/>
        <v>79</v>
      </c>
      <c r="AC22" s="385">
        <v>41</v>
      </c>
      <c r="AD22" s="386">
        <v>57</v>
      </c>
      <c r="AE22" s="386">
        <v>21</v>
      </c>
      <c r="AF22" s="402">
        <v>50</v>
      </c>
      <c r="AG22" s="402">
        <v>26</v>
      </c>
      <c r="AH22" s="402">
        <v>8</v>
      </c>
      <c r="AI22" s="402">
        <v>7</v>
      </c>
      <c r="AJ22" s="402">
        <v>1</v>
      </c>
      <c r="AK22" s="402">
        <v>35</v>
      </c>
      <c r="AL22" s="402">
        <v>1</v>
      </c>
      <c r="AM22" s="405">
        <v>2</v>
      </c>
      <c r="AN22" s="274">
        <f>SUM(AC22:AM22)</f>
        <v>249</v>
      </c>
      <c r="AP22" s="8" t="str">
        <f t="shared" si="6"/>
        <v/>
      </c>
    </row>
    <row r="23" spans="1:42" s="8" customFormat="1" ht="23.15" customHeight="1" thickTop="1" thickBot="1" x14ac:dyDescent="0.25">
      <c r="A23" s="9"/>
      <c r="B23" s="620"/>
      <c r="C23" s="831" t="s">
        <v>7</v>
      </c>
      <c r="D23" s="832"/>
      <c r="E23" s="104">
        <f>SUM(E20:E22)</f>
        <v>667</v>
      </c>
      <c r="F23" s="46">
        <f t="shared" ref="F23:AB23" si="19">SUM(F20:F22)</f>
        <v>838</v>
      </c>
      <c r="G23" s="46">
        <f t="shared" si="19"/>
        <v>284</v>
      </c>
      <c r="H23" s="46">
        <f t="shared" si="19"/>
        <v>557</v>
      </c>
      <c r="I23" s="46">
        <f t="shared" si="19"/>
        <v>339</v>
      </c>
      <c r="J23" s="46">
        <f t="shared" si="19"/>
        <v>182</v>
      </c>
      <c r="K23" s="46">
        <f t="shared" si="19"/>
        <v>89</v>
      </c>
      <c r="L23" s="46">
        <f t="shared" si="1"/>
        <v>44</v>
      </c>
      <c r="M23" s="46">
        <f>SUM(M20:M22)</f>
        <v>684</v>
      </c>
      <c r="N23" s="46">
        <f>SUM(N20:N22)</f>
        <v>60</v>
      </c>
      <c r="O23" s="72">
        <f>SUM(O20:O22)</f>
        <v>688</v>
      </c>
      <c r="P23" s="55">
        <f t="shared" si="3"/>
        <v>4432</v>
      </c>
      <c r="Q23" s="262">
        <f t="shared" si="19"/>
        <v>182</v>
      </c>
      <c r="R23" s="279">
        <f t="shared" si="19"/>
        <v>256</v>
      </c>
      <c r="S23" s="279">
        <f t="shared" si="19"/>
        <v>46</v>
      </c>
      <c r="T23" s="279">
        <f t="shared" si="19"/>
        <v>88</v>
      </c>
      <c r="U23" s="279">
        <f t="shared" si="19"/>
        <v>54</v>
      </c>
      <c r="V23" s="279">
        <f t="shared" si="19"/>
        <v>66</v>
      </c>
      <c r="W23" s="279">
        <f t="shared" si="19"/>
        <v>28</v>
      </c>
      <c r="X23" s="279">
        <f t="shared" si="19"/>
        <v>19</v>
      </c>
      <c r="Y23" s="279">
        <f t="shared" si="19"/>
        <v>245</v>
      </c>
      <c r="Z23" s="279">
        <f t="shared" si="19"/>
        <v>16</v>
      </c>
      <c r="AA23" s="279">
        <f t="shared" si="19"/>
        <v>254</v>
      </c>
      <c r="AB23" s="266">
        <f t="shared" si="19"/>
        <v>1254</v>
      </c>
      <c r="AC23" s="262">
        <f>SUM(AC20:AC22)</f>
        <v>485</v>
      </c>
      <c r="AD23" s="279">
        <f>SUM(AD20:AD22)</f>
        <v>582</v>
      </c>
      <c r="AE23" s="279">
        <f>SUM(AE20:AE22)</f>
        <v>238</v>
      </c>
      <c r="AF23" s="279">
        <f>SUM(AF20:AF22)</f>
        <v>469</v>
      </c>
      <c r="AG23" s="279">
        <f>SUM(AG20:AG22)</f>
        <v>285</v>
      </c>
      <c r="AH23" s="279">
        <f t="shared" ref="AH23:AN23" si="20">SUM(AH20:AH22)</f>
        <v>116</v>
      </c>
      <c r="AI23" s="279">
        <f t="shared" si="20"/>
        <v>61</v>
      </c>
      <c r="AJ23" s="279">
        <f t="shared" si="20"/>
        <v>25</v>
      </c>
      <c r="AK23" s="279">
        <f t="shared" si="20"/>
        <v>439</v>
      </c>
      <c r="AL23" s="279">
        <f t="shared" si="20"/>
        <v>44</v>
      </c>
      <c r="AM23" s="279">
        <f t="shared" si="20"/>
        <v>434</v>
      </c>
      <c r="AN23" s="267">
        <f t="shared" si="20"/>
        <v>3178</v>
      </c>
      <c r="AP23" s="8" t="str">
        <f t="shared" si="6"/>
        <v/>
      </c>
    </row>
    <row r="24" spans="1:42" s="8" customFormat="1" ht="23.15" customHeight="1" x14ac:dyDescent="0.2">
      <c r="A24" s="9"/>
      <c r="B24" s="618" t="s">
        <v>46</v>
      </c>
      <c r="C24" s="811" t="s">
        <v>15</v>
      </c>
      <c r="D24" s="812"/>
      <c r="E24" s="103">
        <f t="shared" ref="E24:O34" si="21">Q24+AC24</f>
        <v>556</v>
      </c>
      <c r="F24" s="40">
        <f t="shared" si="21"/>
        <v>412</v>
      </c>
      <c r="G24" s="40">
        <f t="shared" si="21"/>
        <v>112</v>
      </c>
      <c r="H24" s="42">
        <f t="shared" si="21"/>
        <v>210</v>
      </c>
      <c r="I24" s="42">
        <f t="shared" si="21"/>
        <v>144</v>
      </c>
      <c r="J24" s="42">
        <f t="shared" si="21"/>
        <v>77</v>
      </c>
      <c r="K24" s="42">
        <f t="shared" si="21"/>
        <v>25</v>
      </c>
      <c r="L24" s="42">
        <f t="shared" si="1"/>
        <v>16</v>
      </c>
      <c r="M24" s="42">
        <f t="shared" si="21"/>
        <v>903</v>
      </c>
      <c r="N24" s="42">
        <f t="shared" si="21"/>
        <v>47</v>
      </c>
      <c r="O24" s="44">
        <f t="shared" si="21"/>
        <v>137</v>
      </c>
      <c r="P24" s="65">
        <f t="shared" si="3"/>
        <v>2639</v>
      </c>
      <c r="Q24" s="372">
        <v>169</v>
      </c>
      <c r="R24" s="373">
        <v>125</v>
      </c>
      <c r="S24" s="373">
        <v>21</v>
      </c>
      <c r="T24" s="374">
        <v>38</v>
      </c>
      <c r="U24" s="374">
        <v>17</v>
      </c>
      <c r="V24" s="374">
        <v>30</v>
      </c>
      <c r="W24" s="374">
        <v>12</v>
      </c>
      <c r="X24" s="374">
        <v>5</v>
      </c>
      <c r="Y24" s="374">
        <v>331</v>
      </c>
      <c r="Z24" s="375">
        <v>17</v>
      </c>
      <c r="AA24" s="375">
        <v>63</v>
      </c>
      <c r="AB24" s="268">
        <f t="shared" si="4"/>
        <v>828</v>
      </c>
      <c r="AC24" s="372">
        <v>387</v>
      </c>
      <c r="AD24" s="373">
        <v>287</v>
      </c>
      <c r="AE24" s="373">
        <v>91</v>
      </c>
      <c r="AF24" s="374">
        <v>172</v>
      </c>
      <c r="AG24" s="374">
        <v>127</v>
      </c>
      <c r="AH24" s="374">
        <v>47</v>
      </c>
      <c r="AI24" s="374">
        <v>13</v>
      </c>
      <c r="AJ24" s="374">
        <v>11</v>
      </c>
      <c r="AK24" s="374">
        <v>572</v>
      </c>
      <c r="AL24" s="374">
        <v>30</v>
      </c>
      <c r="AM24" s="404">
        <v>74</v>
      </c>
      <c r="AN24" s="261">
        <f>SUM(AC24:AM24)</f>
        <v>1811</v>
      </c>
      <c r="AP24" s="8" t="str">
        <f t="shared" si="6"/>
        <v/>
      </c>
    </row>
    <row r="25" spans="1:42" s="8" customFormat="1" ht="23.15" customHeight="1" x14ac:dyDescent="0.2">
      <c r="A25" s="9"/>
      <c r="B25" s="619"/>
      <c r="C25" s="829" t="s">
        <v>16</v>
      </c>
      <c r="D25" s="830"/>
      <c r="E25" s="107">
        <f t="shared" si="21"/>
        <v>150</v>
      </c>
      <c r="F25" s="57">
        <f t="shared" si="21"/>
        <v>187</v>
      </c>
      <c r="G25" s="57">
        <f t="shared" si="21"/>
        <v>55</v>
      </c>
      <c r="H25" s="59">
        <f t="shared" si="21"/>
        <v>125</v>
      </c>
      <c r="I25" s="59">
        <f t="shared" si="21"/>
        <v>70</v>
      </c>
      <c r="J25" s="59">
        <f t="shared" si="21"/>
        <v>30</v>
      </c>
      <c r="K25" s="59">
        <f t="shared" si="21"/>
        <v>15</v>
      </c>
      <c r="L25" s="59">
        <f t="shared" si="21"/>
        <v>4</v>
      </c>
      <c r="M25" s="59">
        <f t="shared" si="21"/>
        <v>188</v>
      </c>
      <c r="N25" s="59">
        <f t="shared" si="21"/>
        <v>16</v>
      </c>
      <c r="O25" s="71">
        <f t="shared" si="21"/>
        <v>2</v>
      </c>
      <c r="P25" s="60">
        <f t="shared" si="3"/>
        <v>842</v>
      </c>
      <c r="Q25" s="381">
        <v>57</v>
      </c>
      <c r="R25" s="382">
        <v>73</v>
      </c>
      <c r="S25" s="382">
        <v>16</v>
      </c>
      <c r="T25" s="383">
        <v>26</v>
      </c>
      <c r="U25" s="383">
        <v>10</v>
      </c>
      <c r="V25" s="383">
        <v>11</v>
      </c>
      <c r="W25" s="383">
        <v>2</v>
      </c>
      <c r="X25" s="383">
        <v>2</v>
      </c>
      <c r="Y25" s="383">
        <v>83</v>
      </c>
      <c r="Z25" s="384">
        <v>4</v>
      </c>
      <c r="AA25" s="384">
        <v>2</v>
      </c>
      <c r="AB25" s="268">
        <f t="shared" si="4"/>
        <v>286</v>
      </c>
      <c r="AC25" s="381">
        <v>93</v>
      </c>
      <c r="AD25" s="382">
        <v>114</v>
      </c>
      <c r="AE25" s="382">
        <v>39</v>
      </c>
      <c r="AF25" s="383">
        <v>99</v>
      </c>
      <c r="AG25" s="383">
        <v>60</v>
      </c>
      <c r="AH25" s="383">
        <v>19</v>
      </c>
      <c r="AI25" s="383">
        <v>13</v>
      </c>
      <c r="AJ25" s="383">
        <v>2</v>
      </c>
      <c r="AK25" s="383">
        <v>105</v>
      </c>
      <c r="AL25" s="383">
        <v>12</v>
      </c>
      <c r="AM25" s="390">
        <v>0</v>
      </c>
      <c r="AN25" s="261">
        <f>SUM(AC25:AM25)</f>
        <v>556</v>
      </c>
      <c r="AP25" s="8" t="str">
        <f t="shared" si="6"/>
        <v/>
      </c>
    </row>
    <row r="26" spans="1:42" s="8" customFormat="1" ht="23.15" customHeight="1" x14ac:dyDescent="0.2">
      <c r="A26" s="9"/>
      <c r="B26" s="619"/>
      <c r="C26" s="829" t="s">
        <v>17</v>
      </c>
      <c r="D26" s="830"/>
      <c r="E26" s="107">
        <f t="shared" si="21"/>
        <v>60</v>
      </c>
      <c r="F26" s="57">
        <f t="shared" si="21"/>
        <v>90</v>
      </c>
      <c r="G26" s="57">
        <f t="shared" si="21"/>
        <v>30</v>
      </c>
      <c r="H26" s="59">
        <f t="shared" si="21"/>
        <v>80</v>
      </c>
      <c r="I26" s="59">
        <f t="shared" si="21"/>
        <v>31</v>
      </c>
      <c r="J26" s="59">
        <f t="shared" si="21"/>
        <v>3</v>
      </c>
      <c r="K26" s="59">
        <f t="shared" si="21"/>
        <v>3</v>
      </c>
      <c r="L26" s="59">
        <f t="shared" si="21"/>
        <v>1</v>
      </c>
      <c r="M26" s="59">
        <f t="shared" si="21"/>
        <v>51</v>
      </c>
      <c r="N26" s="59">
        <f t="shared" si="21"/>
        <v>2</v>
      </c>
      <c r="O26" s="71">
        <f t="shared" si="21"/>
        <v>32</v>
      </c>
      <c r="P26" s="60">
        <f t="shared" si="3"/>
        <v>383</v>
      </c>
      <c r="Q26" s="381">
        <v>20</v>
      </c>
      <c r="R26" s="382">
        <v>33</v>
      </c>
      <c r="S26" s="382">
        <v>9</v>
      </c>
      <c r="T26" s="383">
        <v>21</v>
      </c>
      <c r="U26" s="383">
        <v>8</v>
      </c>
      <c r="V26" s="383">
        <v>1</v>
      </c>
      <c r="W26" s="383">
        <v>2</v>
      </c>
      <c r="X26" s="383">
        <v>1</v>
      </c>
      <c r="Y26" s="383">
        <v>15</v>
      </c>
      <c r="Z26" s="384">
        <v>2</v>
      </c>
      <c r="AA26" s="384">
        <v>11</v>
      </c>
      <c r="AB26" s="268">
        <f t="shared" si="4"/>
        <v>123</v>
      </c>
      <c r="AC26" s="381">
        <v>40</v>
      </c>
      <c r="AD26" s="382">
        <v>57</v>
      </c>
      <c r="AE26" s="382">
        <v>21</v>
      </c>
      <c r="AF26" s="383">
        <v>59</v>
      </c>
      <c r="AG26" s="383">
        <v>23</v>
      </c>
      <c r="AH26" s="383">
        <v>2</v>
      </c>
      <c r="AI26" s="383">
        <v>1</v>
      </c>
      <c r="AJ26" s="383">
        <v>0</v>
      </c>
      <c r="AK26" s="383">
        <v>36</v>
      </c>
      <c r="AL26" s="384">
        <v>0</v>
      </c>
      <c r="AM26" s="384">
        <v>21</v>
      </c>
      <c r="AN26" s="261">
        <f>SUM(AC26:AM26)</f>
        <v>260</v>
      </c>
      <c r="AP26" s="8" t="str">
        <f t="shared" si="6"/>
        <v/>
      </c>
    </row>
    <row r="27" spans="1:42" s="8" customFormat="1" ht="23.15" customHeight="1" thickBot="1" x14ac:dyDescent="0.25">
      <c r="A27" s="9"/>
      <c r="B27" s="619"/>
      <c r="C27" s="827" t="s">
        <v>18</v>
      </c>
      <c r="D27" s="828"/>
      <c r="E27" s="112">
        <f t="shared" si="21"/>
        <v>110</v>
      </c>
      <c r="F27" s="69">
        <f t="shared" si="21"/>
        <v>120</v>
      </c>
      <c r="G27" s="69">
        <f t="shared" si="21"/>
        <v>44</v>
      </c>
      <c r="H27" s="74">
        <f t="shared" si="21"/>
        <v>74</v>
      </c>
      <c r="I27" s="74">
        <f t="shared" si="21"/>
        <v>42</v>
      </c>
      <c r="J27" s="74">
        <f t="shared" si="21"/>
        <v>32</v>
      </c>
      <c r="K27" s="74">
        <f t="shared" si="21"/>
        <v>16</v>
      </c>
      <c r="L27" s="74">
        <f t="shared" si="21"/>
        <v>8</v>
      </c>
      <c r="M27" s="74">
        <f t="shared" si="21"/>
        <v>209</v>
      </c>
      <c r="N27" s="74">
        <f t="shared" si="21"/>
        <v>15</v>
      </c>
      <c r="O27" s="75">
        <f t="shared" si="21"/>
        <v>14</v>
      </c>
      <c r="P27" s="79">
        <f t="shared" si="3"/>
        <v>684</v>
      </c>
      <c r="Q27" s="385">
        <v>38</v>
      </c>
      <c r="R27" s="386">
        <v>45</v>
      </c>
      <c r="S27" s="386">
        <v>13</v>
      </c>
      <c r="T27" s="402">
        <v>13</v>
      </c>
      <c r="U27" s="402">
        <v>4</v>
      </c>
      <c r="V27" s="402">
        <v>12</v>
      </c>
      <c r="W27" s="402">
        <v>6</v>
      </c>
      <c r="X27" s="402">
        <v>4</v>
      </c>
      <c r="Y27" s="402">
        <v>69</v>
      </c>
      <c r="Z27" s="403">
        <v>6</v>
      </c>
      <c r="AA27" s="403">
        <v>8</v>
      </c>
      <c r="AB27" s="273">
        <f t="shared" si="4"/>
        <v>218</v>
      </c>
      <c r="AC27" s="385">
        <v>72</v>
      </c>
      <c r="AD27" s="386">
        <v>75</v>
      </c>
      <c r="AE27" s="386">
        <v>31</v>
      </c>
      <c r="AF27" s="402">
        <v>61</v>
      </c>
      <c r="AG27" s="402">
        <v>38</v>
      </c>
      <c r="AH27" s="402">
        <v>20</v>
      </c>
      <c r="AI27" s="402">
        <v>10</v>
      </c>
      <c r="AJ27" s="402">
        <v>4</v>
      </c>
      <c r="AK27" s="402">
        <v>140</v>
      </c>
      <c r="AL27" s="402">
        <v>9</v>
      </c>
      <c r="AM27" s="405">
        <v>6</v>
      </c>
      <c r="AN27" s="274">
        <f>SUM(AC27:AM27)</f>
        <v>466</v>
      </c>
      <c r="AP27" s="8" t="str">
        <f t="shared" si="6"/>
        <v/>
      </c>
    </row>
    <row r="28" spans="1:42" s="8" customFormat="1" ht="23.15" customHeight="1" thickTop="1" thickBot="1" x14ac:dyDescent="0.25">
      <c r="A28" s="9"/>
      <c r="B28" s="620"/>
      <c r="C28" s="819" t="s">
        <v>7</v>
      </c>
      <c r="D28" s="820"/>
      <c r="E28" s="104">
        <f>SUM(E24:E27)</f>
        <v>876</v>
      </c>
      <c r="F28" s="46">
        <f t="shared" ref="F28:AA28" si="22">SUM(F24:F27)</f>
        <v>809</v>
      </c>
      <c r="G28" s="46">
        <f t="shared" si="22"/>
        <v>241</v>
      </c>
      <c r="H28" s="46">
        <f t="shared" si="22"/>
        <v>489</v>
      </c>
      <c r="I28" s="46">
        <f t="shared" si="22"/>
        <v>287</v>
      </c>
      <c r="J28" s="46">
        <f t="shared" si="22"/>
        <v>142</v>
      </c>
      <c r="K28" s="46">
        <f t="shared" si="22"/>
        <v>59</v>
      </c>
      <c r="L28" s="46">
        <f t="shared" si="21"/>
        <v>29</v>
      </c>
      <c r="M28" s="46">
        <f>SUM(M24:M27)</f>
        <v>1351</v>
      </c>
      <c r="N28" s="46">
        <f>SUM(N24:N27)</f>
        <v>80</v>
      </c>
      <c r="O28" s="72">
        <f>SUM(O24:O27)</f>
        <v>185</v>
      </c>
      <c r="P28" s="80">
        <f t="shared" si="3"/>
        <v>4548</v>
      </c>
      <c r="Q28" s="262">
        <f t="shared" si="22"/>
        <v>284</v>
      </c>
      <c r="R28" s="279">
        <f t="shared" si="22"/>
        <v>276</v>
      </c>
      <c r="S28" s="279">
        <f t="shared" si="22"/>
        <v>59</v>
      </c>
      <c r="T28" s="279">
        <f t="shared" si="22"/>
        <v>98</v>
      </c>
      <c r="U28" s="279">
        <f t="shared" si="22"/>
        <v>39</v>
      </c>
      <c r="V28" s="279">
        <f t="shared" si="22"/>
        <v>54</v>
      </c>
      <c r="W28" s="279">
        <f>SUM(W24:W27)</f>
        <v>22</v>
      </c>
      <c r="X28" s="279">
        <f>SUM(X24:X27)</f>
        <v>12</v>
      </c>
      <c r="Y28" s="279">
        <f>SUM(Y24:Y27)</f>
        <v>498</v>
      </c>
      <c r="Z28" s="279">
        <f>SUM(Z24:Z27)</f>
        <v>29</v>
      </c>
      <c r="AA28" s="279">
        <f t="shared" si="22"/>
        <v>84</v>
      </c>
      <c r="AB28" s="266">
        <f>SUM(AB24:AB27)</f>
        <v>1455</v>
      </c>
      <c r="AC28" s="262">
        <f t="shared" ref="AC28:AN28" si="23">SUM(AC24:AC27)</f>
        <v>592</v>
      </c>
      <c r="AD28" s="279">
        <f t="shared" si="23"/>
        <v>533</v>
      </c>
      <c r="AE28" s="279">
        <f t="shared" si="23"/>
        <v>182</v>
      </c>
      <c r="AF28" s="279">
        <f t="shared" si="23"/>
        <v>391</v>
      </c>
      <c r="AG28" s="279">
        <f t="shared" si="23"/>
        <v>248</v>
      </c>
      <c r="AH28" s="279">
        <f t="shared" si="23"/>
        <v>88</v>
      </c>
      <c r="AI28" s="279">
        <f t="shared" si="23"/>
        <v>37</v>
      </c>
      <c r="AJ28" s="279">
        <f t="shared" si="23"/>
        <v>17</v>
      </c>
      <c r="AK28" s="279">
        <f t="shared" si="23"/>
        <v>853</v>
      </c>
      <c r="AL28" s="279">
        <f t="shared" si="23"/>
        <v>51</v>
      </c>
      <c r="AM28" s="279">
        <f t="shared" si="23"/>
        <v>101</v>
      </c>
      <c r="AN28" s="267">
        <f t="shared" si="23"/>
        <v>3093</v>
      </c>
      <c r="AP28" s="8" t="str">
        <f t="shared" si="6"/>
        <v/>
      </c>
    </row>
    <row r="29" spans="1:42" s="8" customFormat="1" ht="23.15" customHeight="1" x14ac:dyDescent="0.2">
      <c r="A29" s="9"/>
      <c r="B29" s="618" t="s">
        <v>95</v>
      </c>
      <c r="C29" s="811" t="s">
        <v>19</v>
      </c>
      <c r="D29" s="812"/>
      <c r="E29" s="103">
        <f t="shared" ref="E29:K34" si="24">Q29+AC29</f>
        <v>263</v>
      </c>
      <c r="F29" s="40">
        <f t="shared" si="24"/>
        <v>283</v>
      </c>
      <c r="G29" s="40">
        <f t="shared" si="24"/>
        <v>111</v>
      </c>
      <c r="H29" s="42">
        <f t="shared" si="24"/>
        <v>169</v>
      </c>
      <c r="I29" s="42">
        <f t="shared" si="24"/>
        <v>107</v>
      </c>
      <c r="J29" s="42">
        <f t="shared" si="24"/>
        <v>49</v>
      </c>
      <c r="K29" s="42">
        <f t="shared" si="24"/>
        <v>27</v>
      </c>
      <c r="L29" s="42">
        <f t="shared" si="21"/>
        <v>8</v>
      </c>
      <c r="M29" s="42">
        <f t="shared" si="21"/>
        <v>233</v>
      </c>
      <c r="N29" s="42">
        <f t="shared" si="21"/>
        <v>9</v>
      </c>
      <c r="O29" s="44">
        <f t="shared" si="21"/>
        <v>58</v>
      </c>
      <c r="P29" s="65">
        <f t="shared" si="3"/>
        <v>1317</v>
      </c>
      <c r="Q29" s="372">
        <v>93</v>
      </c>
      <c r="R29" s="373">
        <v>109</v>
      </c>
      <c r="S29" s="373">
        <v>37</v>
      </c>
      <c r="T29" s="374">
        <v>30</v>
      </c>
      <c r="U29" s="374">
        <v>13</v>
      </c>
      <c r="V29" s="374">
        <v>27</v>
      </c>
      <c r="W29" s="374">
        <v>18</v>
      </c>
      <c r="X29" s="374">
        <v>5</v>
      </c>
      <c r="Y29" s="374">
        <v>94</v>
      </c>
      <c r="Z29" s="375">
        <v>1</v>
      </c>
      <c r="AA29" s="375">
        <v>15</v>
      </c>
      <c r="AB29" s="268">
        <f t="shared" si="4"/>
        <v>442</v>
      </c>
      <c r="AC29" s="372">
        <v>170</v>
      </c>
      <c r="AD29" s="373">
        <v>174</v>
      </c>
      <c r="AE29" s="373">
        <v>74</v>
      </c>
      <c r="AF29" s="374">
        <v>139</v>
      </c>
      <c r="AG29" s="374">
        <v>94</v>
      </c>
      <c r="AH29" s="374">
        <v>22</v>
      </c>
      <c r="AI29" s="374">
        <v>9</v>
      </c>
      <c r="AJ29" s="374">
        <v>3</v>
      </c>
      <c r="AK29" s="374">
        <v>139</v>
      </c>
      <c r="AL29" s="374">
        <v>8</v>
      </c>
      <c r="AM29" s="404">
        <v>43</v>
      </c>
      <c r="AN29" s="261">
        <f t="shared" ref="AN29:AN34" si="25">SUM(AC29:AM29)</f>
        <v>875</v>
      </c>
      <c r="AP29" s="8" t="str">
        <f t="shared" si="6"/>
        <v/>
      </c>
    </row>
    <row r="30" spans="1:42" s="8" customFormat="1" ht="23.15" customHeight="1" x14ac:dyDescent="0.2">
      <c r="A30" s="9"/>
      <c r="B30" s="619"/>
      <c r="C30" s="829" t="s">
        <v>20</v>
      </c>
      <c r="D30" s="830"/>
      <c r="E30" s="105">
        <f t="shared" si="24"/>
        <v>85</v>
      </c>
      <c r="F30" s="50">
        <f t="shared" si="24"/>
        <v>79</v>
      </c>
      <c r="G30" s="50">
        <f t="shared" si="24"/>
        <v>40</v>
      </c>
      <c r="H30" s="52">
        <f t="shared" si="24"/>
        <v>54</v>
      </c>
      <c r="I30" s="52">
        <f t="shared" si="24"/>
        <v>39</v>
      </c>
      <c r="J30" s="52">
        <f t="shared" si="24"/>
        <v>14</v>
      </c>
      <c r="K30" s="52">
        <f t="shared" si="24"/>
        <v>4</v>
      </c>
      <c r="L30" s="52">
        <f t="shared" si="21"/>
        <v>1</v>
      </c>
      <c r="M30" s="52">
        <f t="shared" si="21"/>
        <v>64</v>
      </c>
      <c r="N30" s="52">
        <f t="shared" si="21"/>
        <v>2</v>
      </c>
      <c r="O30" s="111">
        <f t="shared" si="21"/>
        <v>1</v>
      </c>
      <c r="P30" s="60">
        <f t="shared" si="3"/>
        <v>383</v>
      </c>
      <c r="Q30" s="381">
        <v>21</v>
      </c>
      <c r="R30" s="382">
        <v>19</v>
      </c>
      <c r="S30" s="382">
        <v>7</v>
      </c>
      <c r="T30" s="383">
        <v>9</v>
      </c>
      <c r="U30" s="383">
        <v>5</v>
      </c>
      <c r="V30" s="383">
        <v>1</v>
      </c>
      <c r="W30" s="383">
        <v>0</v>
      </c>
      <c r="X30" s="383">
        <v>0</v>
      </c>
      <c r="Y30" s="383">
        <v>25</v>
      </c>
      <c r="Z30" s="384">
        <v>0</v>
      </c>
      <c r="AA30" s="384">
        <v>0</v>
      </c>
      <c r="AB30" s="268">
        <f t="shared" si="4"/>
        <v>87</v>
      </c>
      <c r="AC30" s="381">
        <v>64</v>
      </c>
      <c r="AD30" s="382">
        <v>60</v>
      </c>
      <c r="AE30" s="382">
        <v>33</v>
      </c>
      <c r="AF30" s="383">
        <v>45</v>
      </c>
      <c r="AG30" s="383">
        <v>34</v>
      </c>
      <c r="AH30" s="383">
        <v>13</v>
      </c>
      <c r="AI30" s="383">
        <v>4</v>
      </c>
      <c r="AJ30" s="383">
        <v>1</v>
      </c>
      <c r="AK30" s="383">
        <v>39</v>
      </c>
      <c r="AL30" s="383">
        <v>2</v>
      </c>
      <c r="AM30" s="390">
        <v>1</v>
      </c>
      <c r="AN30" s="261">
        <f t="shared" si="25"/>
        <v>296</v>
      </c>
      <c r="AP30" s="8" t="str">
        <f t="shared" si="6"/>
        <v/>
      </c>
    </row>
    <row r="31" spans="1:42" s="8" customFormat="1" ht="23.15" customHeight="1" x14ac:dyDescent="0.2">
      <c r="A31" s="9"/>
      <c r="B31" s="619"/>
      <c r="C31" s="829" t="s">
        <v>21</v>
      </c>
      <c r="D31" s="830"/>
      <c r="E31" s="105">
        <f t="shared" si="24"/>
        <v>90</v>
      </c>
      <c r="F31" s="50">
        <f t="shared" si="24"/>
        <v>127</v>
      </c>
      <c r="G31" s="50">
        <f t="shared" si="24"/>
        <v>28</v>
      </c>
      <c r="H31" s="52">
        <f t="shared" si="24"/>
        <v>82</v>
      </c>
      <c r="I31" s="52">
        <f t="shared" si="24"/>
        <v>29</v>
      </c>
      <c r="J31" s="52">
        <f t="shared" si="24"/>
        <v>14</v>
      </c>
      <c r="K31" s="52">
        <f t="shared" si="24"/>
        <v>15</v>
      </c>
      <c r="L31" s="52">
        <f t="shared" si="21"/>
        <v>5</v>
      </c>
      <c r="M31" s="52">
        <f t="shared" si="21"/>
        <v>139</v>
      </c>
      <c r="N31" s="52">
        <f t="shared" si="21"/>
        <v>6</v>
      </c>
      <c r="O31" s="111">
        <f t="shared" si="21"/>
        <v>18</v>
      </c>
      <c r="P31" s="60">
        <f t="shared" si="3"/>
        <v>553</v>
      </c>
      <c r="Q31" s="381">
        <v>39</v>
      </c>
      <c r="R31" s="382">
        <v>48</v>
      </c>
      <c r="S31" s="382">
        <v>10</v>
      </c>
      <c r="T31" s="383">
        <v>28</v>
      </c>
      <c r="U31" s="383">
        <v>7</v>
      </c>
      <c r="V31" s="383">
        <v>9</v>
      </c>
      <c r="W31" s="383">
        <v>6</v>
      </c>
      <c r="X31" s="383">
        <v>3</v>
      </c>
      <c r="Y31" s="383">
        <v>48</v>
      </c>
      <c r="Z31" s="384">
        <v>0</v>
      </c>
      <c r="AA31" s="384">
        <v>7</v>
      </c>
      <c r="AB31" s="268">
        <f t="shared" si="4"/>
        <v>205</v>
      </c>
      <c r="AC31" s="381">
        <v>51</v>
      </c>
      <c r="AD31" s="382">
        <v>79</v>
      </c>
      <c r="AE31" s="382">
        <v>18</v>
      </c>
      <c r="AF31" s="383">
        <v>54</v>
      </c>
      <c r="AG31" s="383">
        <v>22</v>
      </c>
      <c r="AH31" s="383">
        <v>5</v>
      </c>
      <c r="AI31" s="383">
        <v>9</v>
      </c>
      <c r="AJ31" s="383">
        <v>2</v>
      </c>
      <c r="AK31" s="383">
        <v>91</v>
      </c>
      <c r="AL31" s="383">
        <v>6</v>
      </c>
      <c r="AM31" s="390">
        <v>11</v>
      </c>
      <c r="AN31" s="261">
        <f t="shared" si="25"/>
        <v>348</v>
      </c>
      <c r="AP31" s="8" t="str">
        <f t="shared" si="6"/>
        <v/>
      </c>
    </row>
    <row r="32" spans="1:42" s="8" customFormat="1" ht="23.15" customHeight="1" x14ac:dyDescent="0.2">
      <c r="A32" s="9"/>
      <c r="B32" s="619"/>
      <c r="C32" s="829" t="s">
        <v>22</v>
      </c>
      <c r="D32" s="830"/>
      <c r="E32" s="105">
        <f t="shared" si="24"/>
        <v>133</v>
      </c>
      <c r="F32" s="50">
        <f t="shared" si="24"/>
        <v>126</v>
      </c>
      <c r="G32" s="50">
        <f t="shared" si="24"/>
        <v>45</v>
      </c>
      <c r="H32" s="52">
        <f t="shared" si="24"/>
        <v>76</v>
      </c>
      <c r="I32" s="52">
        <f t="shared" si="24"/>
        <v>36</v>
      </c>
      <c r="J32" s="52">
        <f t="shared" si="24"/>
        <v>33</v>
      </c>
      <c r="K32" s="52">
        <f t="shared" si="24"/>
        <v>24</v>
      </c>
      <c r="L32" s="52">
        <f t="shared" si="21"/>
        <v>7</v>
      </c>
      <c r="M32" s="52">
        <f t="shared" si="21"/>
        <v>170</v>
      </c>
      <c r="N32" s="52">
        <f t="shared" si="21"/>
        <v>4</v>
      </c>
      <c r="O32" s="111">
        <f t="shared" si="21"/>
        <v>58</v>
      </c>
      <c r="P32" s="60">
        <f t="shared" si="3"/>
        <v>712</v>
      </c>
      <c r="Q32" s="381">
        <v>46</v>
      </c>
      <c r="R32" s="382">
        <v>42</v>
      </c>
      <c r="S32" s="382">
        <v>11</v>
      </c>
      <c r="T32" s="383">
        <v>17</v>
      </c>
      <c r="U32" s="383">
        <v>4</v>
      </c>
      <c r="V32" s="383">
        <v>15</v>
      </c>
      <c r="W32" s="383">
        <v>12</v>
      </c>
      <c r="X32" s="383">
        <v>1</v>
      </c>
      <c r="Y32" s="383">
        <v>66</v>
      </c>
      <c r="Z32" s="384">
        <v>2</v>
      </c>
      <c r="AA32" s="384">
        <v>29</v>
      </c>
      <c r="AB32" s="268">
        <f t="shared" si="4"/>
        <v>245</v>
      </c>
      <c r="AC32" s="381">
        <v>87</v>
      </c>
      <c r="AD32" s="382">
        <v>84</v>
      </c>
      <c r="AE32" s="382">
        <v>34</v>
      </c>
      <c r="AF32" s="383">
        <v>59</v>
      </c>
      <c r="AG32" s="383">
        <v>32</v>
      </c>
      <c r="AH32" s="383">
        <v>18</v>
      </c>
      <c r="AI32" s="383">
        <v>12</v>
      </c>
      <c r="AJ32" s="383">
        <v>6</v>
      </c>
      <c r="AK32" s="383">
        <v>104</v>
      </c>
      <c r="AL32" s="383">
        <v>2</v>
      </c>
      <c r="AM32" s="390">
        <v>29</v>
      </c>
      <c r="AN32" s="261">
        <f t="shared" si="25"/>
        <v>467</v>
      </c>
      <c r="AP32" s="8" t="str">
        <f t="shared" si="6"/>
        <v/>
      </c>
    </row>
    <row r="33" spans="1:42" s="8" customFormat="1" ht="23.15" customHeight="1" x14ac:dyDescent="0.2">
      <c r="A33" s="9"/>
      <c r="B33" s="619"/>
      <c r="C33" s="829" t="s">
        <v>23</v>
      </c>
      <c r="D33" s="830"/>
      <c r="E33" s="110">
        <f t="shared" si="24"/>
        <v>47</v>
      </c>
      <c r="F33" s="67">
        <f t="shared" si="24"/>
        <v>41</v>
      </c>
      <c r="G33" s="67">
        <f t="shared" si="24"/>
        <v>14</v>
      </c>
      <c r="H33" s="73">
        <f t="shared" si="24"/>
        <v>27</v>
      </c>
      <c r="I33" s="73">
        <f t="shared" si="24"/>
        <v>15</v>
      </c>
      <c r="J33" s="73">
        <f t="shared" si="24"/>
        <v>9</v>
      </c>
      <c r="K33" s="73">
        <f t="shared" si="24"/>
        <v>4</v>
      </c>
      <c r="L33" s="73">
        <f t="shared" si="21"/>
        <v>2</v>
      </c>
      <c r="M33" s="73">
        <f t="shared" si="21"/>
        <v>64</v>
      </c>
      <c r="N33" s="73">
        <f t="shared" si="21"/>
        <v>2</v>
      </c>
      <c r="O33" s="88">
        <f t="shared" si="21"/>
        <v>2</v>
      </c>
      <c r="P33" s="60">
        <f t="shared" si="3"/>
        <v>227</v>
      </c>
      <c r="Q33" s="385">
        <v>18</v>
      </c>
      <c r="R33" s="386">
        <v>8</v>
      </c>
      <c r="S33" s="386">
        <v>4</v>
      </c>
      <c r="T33" s="387">
        <v>5</v>
      </c>
      <c r="U33" s="387">
        <v>1</v>
      </c>
      <c r="V33" s="387">
        <v>3</v>
      </c>
      <c r="W33" s="387">
        <v>1</v>
      </c>
      <c r="X33" s="387">
        <v>2</v>
      </c>
      <c r="Y33" s="387">
        <v>34</v>
      </c>
      <c r="Z33" s="388">
        <v>1</v>
      </c>
      <c r="AA33" s="388">
        <v>1</v>
      </c>
      <c r="AB33" s="273">
        <f t="shared" si="4"/>
        <v>78</v>
      </c>
      <c r="AC33" s="385">
        <v>29</v>
      </c>
      <c r="AD33" s="386">
        <v>33</v>
      </c>
      <c r="AE33" s="386">
        <v>10</v>
      </c>
      <c r="AF33" s="387">
        <v>22</v>
      </c>
      <c r="AG33" s="387">
        <v>14</v>
      </c>
      <c r="AH33" s="387">
        <v>6</v>
      </c>
      <c r="AI33" s="387">
        <v>3</v>
      </c>
      <c r="AJ33" s="387">
        <v>0</v>
      </c>
      <c r="AK33" s="387">
        <v>30</v>
      </c>
      <c r="AL33" s="387">
        <v>1</v>
      </c>
      <c r="AM33" s="391">
        <v>1</v>
      </c>
      <c r="AN33" s="274">
        <f t="shared" si="25"/>
        <v>149</v>
      </c>
      <c r="AP33" s="8" t="str">
        <f t="shared" si="6"/>
        <v/>
      </c>
    </row>
    <row r="34" spans="1:42" s="8" customFormat="1" ht="23.15" customHeight="1" thickBot="1" x14ac:dyDescent="0.25">
      <c r="A34" s="9"/>
      <c r="B34" s="676"/>
      <c r="C34" s="823" t="s">
        <v>65</v>
      </c>
      <c r="D34" s="824"/>
      <c r="E34" s="112">
        <f t="shared" si="24"/>
        <v>193</v>
      </c>
      <c r="F34" s="69">
        <f t="shared" si="24"/>
        <v>191</v>
      </c>
      <c r="G34" s="69">
        <f t="shared" si="24"/>
        <v>69</v>
      </c>
      <c r="H34" s="74">
        <f t="shared" si="24"/>
        <v>71</v>
      </c>
      <c r="I34" s="74">
        <f t="shared" si="24"/>
        <v>48</v>
      </c>
      <c r="J34" s="74">
        <f t="shared" si="24"/>
        <v>27</v>
      </c>
      <c r="K34" s="74">
        <f t="shared" si="24"/>
        <v>10</v>
      </c>
      <c r="L34" s="74">
        <f t="shared" ref="L34:L54" si="26">X34+AJ34</f>
        <v>12</v>
      </c>
      <c r="M34" s="74">
        <f t="shared" si="21"/>
        <v>291</v>
      </c>
      <c r="N34" s="74">
        <f t="shared" si="21"/>
        <v>16</v>
      </c>
      <c r="O34" s="75">
        <f t="shared" si="21"/>
        <v>4</v>
      </c>
      <c r="P34" s="64">
        <f t="shared" si="3"/>
        <v>932</v>
      </c>
      <c r="Q34" s="406">
        <v>68</v>
      </c>
      <c r="R34" s="407">
        <v>63</v>
      </c>
      <c r="S34" s="407">
        <v>15</v>
      </c>
      <c r="T34" s="408">
        <v>13</v>
      </c>
      <c r="U34" s="408">
        <v>3</v>
      </c>
      <c r="V34" s="408">
        <v>15</v>
      </c>
      <c r="W34" s="402">
        <v>2</v>
      </c>
      <c r="X34" s="402">
        <v>4</v>
      </c>
      <c r="Y34" s="402">
        <v>108</v>
      </c>
      <c r="Z34" s="402">
        <v>4</v>
      </c>
      <c r="AA34" s="405">
        <v>2</v>
      </c>
      <c r="AB34" s="280">
        <f t="shared" si="4"/>
        <v>297</v>
      </c>
      <c r="AC34" s="406">
        <v>125</v>
      </c>
      <c r="AD34" s="407">
        <v>128</v>
      </c>
      <c r="AE34" s="407">
        <v>54</v>
      </c>
      <c r="AF34" s="408">
        <v>58</v>
      </c>
      <c r="AG34" s="408">
        <v>45</v>
      </c>
      <c r="AH34" s="408">
        <v>12</v>
      </c>
      <c r="AI34" s="402">
        <v>8</v>
      </c>
      <c r="AJ34" s="402">
        <v>8</v>
      </c>
      <c r="AK34" s="402">
        <v>183</v>
      </c>
      <c r="AL34" s="402">
        <v>12</v>
      </c>
      <c r="AM34" s="405">
        <v>2</v>
      </c>
      <c r="AN34" s="281">
        <f t="shared" si="25"/>
        <v>635</v>
      </c>
      <c r="AP34" s="8" t="str">
        <f t="shared" si="6"/>
        <v/>
      </c>
    </row>
    <row r="35" spans="1:42" s="8" customFormat="1" ht="23.15" customHeight="1" thickTop="1" thickBot="1" x14ac:dyDescent="0.25">
      <c r="A35" s="9"/>
      <c r="B35" s="620"/>
      <c r="C35" s="831" t="s">
        <v>7</v>
      </c>
      <c r="D35" s="832"/>
      <c r="E35" s="110">
        <f t="shared" ref="E35:AN35" si="27">SUM(E29:E34)</f>
        <v>811</v>
      </c>
      <c r="F35" s="67">
        <f t="shared" si="27"/>
        <v>847</v>
      </c>
      <c r="G35" s="67">
        <f t="shared" si="27"/>
        <v>307</v>
      </c>
      <c r="H35" s="67">
        <f t="shared" si="27"/>
        <v>479</v>
      </c>
      <c r="I35" s="67">
        <f t="shared" si="27"/>
        <v>274</v>
      </c>
      <c r="J35" s="67">
        <f t="shared" si="27"/>
        <v>146</v>
      </c>
      <c r="K35" s="67">
        <f t="shared" si="27"/>
        <v>84</v>
      </c>
      <c r="L35" s="67">
        <f t="shared" si="26"/>
        <v>35</v>
      </c>
      <c r="M35" s="67">
        <f>SUM(M29:M34)</f>
        <v>961</v>
      </c>
      <c r="N35" s="67">
        <f>SUM(N29:N34)</f>
        <v>39</v>
      </c>
      <c r="O35" s="81">
        <f>SUM(O29:O34)</f>
        <v>141</v>
      </c>
      <c r="P35" s="55">
        <f t="shared" si="3"/>
        <v>4124</v>
      </c>
      <c r="Q35" s="282">
        <f t="shared" si="27"/>
        <v>285</v>
      </c>
      <c r="R35" s="283">
        <f t="shared" si="27"/>
        <v>289</v>
      </c>
      <c r="S35" s="283">
        <f t="shared" si="27"/>
        <v>84</v>
      </c>
      <c r="T35" s="283">
        <f t="shared" si="27"/>
        <v>102</v>
      </c>
      <c r="U35" s="283">
        <f t="shared" si="27"/>
        <v>33</v>
      </c>
      <c r="V35" s="283">
        <f t="shared" si="27"/>
        <v>70</v>
      </c>
      <c r="W35" s="283">
        <f>SUM(W29:W34)</f>
        <v>39</v>
      </c>
      <c r="X35" s="283">
        <f>SUM(X29:X34)</f>
        <v>15</v>
      </c>
      <c r="Y35" s="283">
        <f>SUM(Y29:Y34)</f>
        <v>375</v>
      </c>
      <c r="Z35" s="283">
        <f>SUM(Z29:Z34)</f>
        <v>8</v>
      </c>
      <c r="AA35" s="283">
        <f>SUM(AA29:AA34)</f>
        <v>54</v>
      </c>
      <c r="AB35" s="284">
        <f t="shared" si="27"/>
        <v>1354</v>
      </c>
      <c r="AC35" s="282">
        <f t="shared" si="27"/>
        <v>526</v>
      </c>
      <c r="AD35" s="283">
        <f t="shared" si="27"/>
        <v>558</v>
      </c>
      <c r="AE35" s="283">
        <f t="shared" si="27"/>
        <v>223</v>
      </c>
      <c r="AF35" s="283">
        <f t="shared" si="27"/>
        <v>377</v>
      </c>
      <c r="AG35" s="283">
        <f t="shared" si="27"/>
        <v>241</v>
      </c>
      <c r="AH35" s="283">
        <f t="shared" si="27"/>
        <v>76</v>
      </c>
      <c r="AI35" s="283">
        <f>SUM(AI29:AI34)</f>
        <v>45</v>
      </c>
      <c r="AJ35" s="283">
        <f>SUM(AJ29:AJ34)</f>
        <v>20</v>
      </c>
      <c r="AK35" s="283">
        <f>SUM(AK29:AK34)</f>
        <v>586</v>
      </c>
      <c r="AL35" s="283">
        <f>SUM(AL29:AL34)</f>
        <v>31</v>
      </c>
      <c r="AM35" s="283">
        <f>SUM(AM29:AM34)</f>
        <v>87</v>
      </c>
      <c r="AN35" s="285">
        <f t="shared" si="27"/>
        <v>2770</v>
      </c>
      <c r="AP35" s="8" t="str">
        <f t="shared" si="6"/>
        <v/>
      </c>
    </row>
    <row r="36" spans="1:42" s="8" customFormat="1" ht="23.15" customHeight="1" x14ac:dyDescent="0.2">
      <c r="A36" s="9"/>
      <c r="B36" s="633" t="s">
        <v>96</v>
      </c>
      <c r="C36" s="811" t="s">
        <v>24</v>
      </c>
      <c r="D36" s="812"/>
      <c r="E36" s="103">
        <f t="shared" ref="E36:K42" si="28">Q36+AC36</f>
        <v>511</v>
      </c>
      <c r="F36" s="40">
        <f t="shared" si="28"/>
        <v>436</v>
      </c>
      <c r="G36" s="40">
        <f t="shared" si="28"/>
        <v>173</v>
      </c>
      <c r="H36" s="42">
        <f t="shared" si="28"/>
        <v>302</v>
      </c>
      <c r="I36" s="42">
        <f t="shared" si="28"/>
        <v>207</v>
      </c>
      <c r="J36" s="42">
        <f t="shared" si="28"/>
        <v>114</v>
      </c>
      <c r="K36" s="42">
        <f t="shared" si="28"/>
        <v>43</v>
      </c>
      <c r="L36" s="42">
        <f t="shared" si="26"/>
        <v>19</v>
      </c>
      <c r="M36" s="42">
        <f t="shared" ref="M36:O40" si="29">Y36+AK36</f>
        <v>909</v>
      </c>
      <c r="N36" s="42">
        <f t="shared" si="29"/>
        <v>40</v>
      </c>
      <c r="O36" s="44">
        <f t="shared" si="29"/>
        <v>93</v>
      </c>
      <c r="P36" s="65">
        <f t="shared" si="3"/>
        <v>2847</v>
      </c>
      <c r="Q36" s="372">
        <v>141</v>
      </c>
      <c r="R36" s="373">
        <v>122</v>
      </c>
      <c r="S36" s="373">
        <v>29</v>
      </c>
      <c r="T36" s="374">
        <v>45</v>
      </c>
      <c r="U36" s="374">
        <v>32</v>
      </c>
      <c r="V36" s="374">
        <v>40</v>
      </c>
      <c r="W36" s="374">
        <v>18</v>
      </c>
      <c r="X36" s="374">
        <v>7</v>
      </c>
      <c r="Y36" s="374">
        <v>314</v>
      </c>
      <c r="Z36" s="375">
        <v>13</v>
      </c>
      <c r="AA36" s="375">
        <v>43</v>
      </c>
      <c r="AB36" s="268">
        <f t="shared" si="4"/>
        <v>804</v>
      </c>
      <c r="AC36" s="372">
        <v>370</v>
      </c>
      <c r="AD36" s="373">
        <v>314</v>
      </c>
      <c r="AE36" s="373">
        <v>144</v>
      </c>
      <c r="AF36" s="374">
        <v>257</v>
      </c>
      <c r="AG36" s="374">
        <v>175</v>
      </c>
      <c r="AH36" s="374">
        <v>74</v>
      </c>
      <c r="AI36" s="374">
        <v>25</v>
      </c>
      <c r="AJ36" s="374">
        <v>12</v>
      </c>
      <c r="AK36" s="374">
        <v>595</v>
      </c>
      <c r="AL36" s="374">
        <v>27</v>
      </c>
      <c r="AM36" s="404">
        <v>50</v>
      </c>
      <c r="AN36" s="261">
        <f t="shared" ref="AN36:AN42" si="30">SUM(AC36:AM36)</f>
        <v>2043</v>
      </c>
      <c r="AP36" s="8" t="str">
        <f t="shared" si="6"/>
        <v/>
      </c>
    </row>
    <row r="37" spans="1:42" s="8" customFormat="1" ht="23.15" customHeight="1" x14ac:dyDescent="0.2">
      <c r="A37" s="9"/>
      <c r="B37" s="634"/>
      <c r="C37" s="829" t="s">
        <v>25</v>
      </c>
      <c r="D37" s="830"/>
      <c r="E37" s="107">
        <f t="shared" si="28"/>
        <v>50</v>
      </c>
      <c r="F37" s="57">
        <f t="shared" si="28"/>
        <v>38</v>
      </c>
      <c r="G37" s="57">
        <f t="shared" si="28"/>
        <v>14</v>
      </c>
      <c r="H37" s="59">
        <f t="shared" si="28"/>
        <v>22</v>
      </c>
      <c r="I37" s="59">
        <f t="shared" si="28"/>
        <v>11</v>
      </c>
      <c r="J37" s="59">
        <f t="shared" si="28"/>
        <v>5</v>
      </c>
      <c r="K37" s="59">
        <f>W37+AI37</f>
        <v>4</v>
      </c>
      <c r="L37" s="59">
        <f t="shared" si="26"/>
        <v>6</v>
      </c>
      <c r="M37" s="59">
        <f t="shared" si="29"/>
        <v>48</v>
      </c>
      <c r="N37" s="59">
        <f t="shared" si="29"/>
        <v>1</v>
      </c>
      <c r="O37" s="71">
        <f t="shared" si="29"/>
        <v>5</v>
      </c>
      <c r="P37" s="60">
        <f t="shared" si="3"/>
        <v>204</v>
      </c>
      <c r="Q37" s="381">
        <v>18</v>
      </c>
      <c r="R37" s="382">
        <v>16</v>
      </c>
      <c r="S37" s="382">
        <v>4</v>
      </c>
      <c r="T37" s="383">
        <v>4</v>
      </c>
      <c r="U37" s="383">
        <v>1</v>
      </c>
      <c r="V37" s="383">
        <v>1</v>
      </c>
      <c r="W37" s="383">
        <v>1</v>
      </c>
      <c r="X37" s="383">
        <v>2</v>
      </c>
      <c r="Y37" s="383">
        <v>17</v>
      </c>
      <c r="Z37" s="384">
        <v>0</v>
      </c>
      <c r="AA37" s="384">
        <v>2</v>
      </c>
      <c r="AB37" s="268">
        <f t="shared" si="4"/>
        <v>66</v>
      </c>
      <c r="AC37" s="381">
        <v>32</v>
      </c>
      <c r="AD37" s="382">
        <v>22</v>
      </c>
      <c r="AE37" s="382">
        <v>10</v>
      </c>
      <c r="AF37" s="383">
        <v>18</v>
      </c>
      <c r="AG37" s="383">
        <v>10</v>
      </c>
      <c r="AH37" s="383">
        <v>4</v>
      </c>
      <c r="AI37" s="383">
        <v>3</v>
      </c>
      <c r="AJ37" s="383">
        <v>4</v>
      </c>
      <c r="AK37" s="383">
        <v>31</v>
      </c>
      <c r="AL37" s="383">
        <v>1</v>
      </c>
      <c r="AM37" s="390">
        <v>3</v>
      </c>
      <c r="AN37" s="261">
        <f t="shared" si="30"/>
        <v>138</v>
      </c>
      <c r="AP37" s="8" t="str">
        <f t="shared" si="6"/>
        <v/>
      </c>
    </row>
    <row r="38" spans="1:42" s="8" customFormat="1" ht="23.15" customHeight="1" x14ac:dyDescent="0.2">
      <c r="A38" s="9"/>
      <c r="B38" s="634"/>
      <c r="C38" s="829" t="s">
        <v>26</v>
      </c>
      <c r="D38" s="830"/>
      <c r="E38" s="107">
        <f t="shared" si="28"/>
        <v>13</v>
      </c>
      <c r="F38" s="57">
        <f>R38+AD38</f>
        <v>20</v>
      </c>
      <c r="G38" s="57">
        <f t="shared" si="28"/>
        <v>4</v>
      </c>
      <c r="H38" s="57">
        <f t="shared" si="28"/>
        <v>14</v>
      </c>
      <c r="I38" s="57">
        <f t="shared" si="28"/>
        <v>6</v>
      </c>
      <c r="J38" s="57">
        <f t="shared" si="28"/>
        <v>2</v>
      </c>
      <c r="K38" s="57">
        <f t="shared" ref="K38" si="31">W38+AI38</f>
        <v>1</v>
      </c>
      <c r="L38" s="57">
        <f t="shared" si="26"/>
        <v>1</v>
      </c>
      <c r="M38" s="57">
        <f t="shared" si="29"/>
        <v>58</v>
      </c>
      <c r="N38" s="57">
        <f t="shared" si="29"/>
        <v>1</v>
      </c>
      <c r="O38" s="71">
        <f t="shared" si="29"/>
        <v>6</v>
      </c>
      <c r="P38" s="60">
        <f t="shared" si="3"/>
        <v>126</v>
      </c>
      <c r="Q38" s="381">
        <v>3</v>
      </c>
      <c r="R38" s="382">
        <v>4</v>
      </c>
      <c r="S38" s="382">
        <v>0</v>
      </c>
      <c r="T38" s="383">
        <v>1</v>
      </c>
      <c r="U38" s="383">
        <v>0</v>
      </c>
      <c r="V38" s="383">
        <v>0</v>
      </c>
      <c r="W38" s="383">
        <v>0</v>
      </c>
      <c r="X38" s="383">
        <v>0</v>
      </c>
      <c r="Y38" s="383">
        <v>21</v>
      </c>
      <c r="Z38" s="384">
        <v>1</v>
      </c>
      <c r="AA38" s="384">
        <v>5</v>
      </c>
      <c r="AB38" s="268">
        <f t="shared" si="4"/>
        <v>35</v>
      </c>
      <c r="AC38" s="381">
        <v>10</v>
      </c>
      <c r="AD38" s="382">
        <v>16</v>
      </c>
      <c r="AE38" s="382">
        <v>4</v>
      </c>
      <c r="AF38" s="383">
        <v>13</v>
      </c>
      <c r="AG38" s="383">
        <v>6</v>
      </c>
      <c r="AH38" s="383">
        <v>2</v>
      </c>
      <c r="AI38" s="383">
        <v>1</v>
      </c>
      <c r="AJ38" s="383">
        <v>1</v>
      </c>
      <c r="AK38" s="383">
        <v>37</v>
      </c>
      <c r="AL38" s="384">
        <v>0</v>
      </c>
      <c r="AM38" s="384">
        <v>1</v>
      </c>
      <c r="AN38" s="261">
        <f t="shared" si="30"/>
        <v>91</v>
      </c>
      <c r="AP38" s="8" t="str">
        <f t="shared" si="6"/>
        <v/>
      </c>
    </row>
    <row r="39" spans="1:42" s="8" customFormat="1" ht="23.15" customHeight="1" x14ac:dyDescent="0.2">
      <c r="A39" s="9"/>
      <c r="B39" s="634"/>
      <c r="C39" s="829" t="s">
        <v>27</v>
      </c>
      <c r="D39" s="830"/>
      <c r="E39" s="108">
        <f t="shared" si="28"/>
        <v>44</v>
      </c>
      <c r="F39" s="62">
        <f t="shared" si="28"/>
        <v>60</v>
      </c>
      <c r="G39" s="62">
        <f t="shared" si="28"/>
        <v>19</v>
      </c>
      <c r="H39" s="53">
        <f t="shared" si="28"/>
        <v>34</v>
      </c>
      <c r="I39" s="53">
        <f t="shared" si="28"/>
        <v>25</v>
      </c>
      <c r="J39" s="53">
        <f t="shared" si="28"/>
        <v>14</v>
      </c>
      <c r="K39" s="53">
        <f>W39+AI39</f>
        <v>10</v>
      </c>
      <c r="L39" s="53">
        <f t="shared" si="26"/>
        <v>2</v>
      </c>
      <c r="M39" s="53">
        <f t="shared" si="29"/>
        <v>53</v>
      </c>
      <c r="N39" s="53">
        <f t="shared" si="29"/>
        <v>4</v>
      </c>
      <c r="O39" s="54">
        <f t="shared" si="29"/>
        <v>19</v>
      </c>
      <c r="P39" s="60">
        <f t="shared" si="3"/>
        <v>284</v>
      </c>
      <c r="Q39" s="385">
        <v>20</v>
      </c>
      <c r="R39" s="386">
        <v>27</v>
      </c>
      <c r="S39" s="386">
        <v>4</v>
      </c>
      <c r="T39" s="387">
        <v>7</v>
      </c>
      <c r="U39" s="387">
        <v>4</v>
      </c>
      <c r="V39" s="387">
        <v>6</v>
      </c>
      <c r="W39" s="387">
        <v>7</v>
      </c>
      <c r="X39" s="387">
        <v>2</v>
      </c>
      <c r="Y39" s="387">
        <v>16</v>
      </c>
      <c r="Z39" s="388">
        <v>1</v>
      </c>
      <c r="AA39" s="388">
        <v>12</v>
      </c>
      <c r="AB39" s="270">
        <f>SUM(Q39:AA39)</f>
        <v>106</v>
      </c>
      <c r="AC39" s="385">
        <v>24</v>
      </c>
      <c r="AD39" s="386">
        <v>33</v>
      </c>
      <c r="AE39" s="386">
        <v>15</v>
      </c>
      <c r="AF39" s="387">
        <v>27</v>
      </c>
      <c r="AG39" s="387">
        <v>21</v>
      </c>
      <c r="AH39" s="387">
        <v>8</v>
      </c>
      <c r="AI39" s="387">
        <v>3</v>
      </c>
      <c r="AJ39" s="387">
        <v>0</v>
      </c>
      <c r="AK39" s="387">
        <v>37</v>
      </c>
      <c r="AL39" s="387">
        <v>3</v>
      </c>
      <c r="AM39" s="391">
        <v>7</v>
      </c>
      <c r="AN39" s="286">
        <f>SUM(AC39:AM39)</f>
        <v>178</v>
      </c>
      <c r="AP39" s="8" t="str">
        <f t="shared" si="6"/>
        <v/>
      </c>
    </row>
    <row r="40" spans="1:42" s="8" customFormat="1" ht="23.15" customHeight="1" thickBot="1" x14ac:dyDescent="0.25">
      <c r="A40" s="9"/>
      <c r="B40" s="634"/>
      <c r="C40" s="827" t="s">
        <v>66</v>
      </c>
      <c r="D40" s="828"/>
      <c r="E40" s="107">
        <f t="shared" si="28"/>
        <v>238</v>
      </c>
      <c r="F40" s="57">
        <f t="shared" si="28"/>
        <v>190</v>
      </c>
      <c r="G40" s="57">
        <f t="shared" si="28"/>
        <v>80</v>
      </c>
      <c r="H40" s="59">
        <f t="shared" si="28"/>
        <v>79</v>
      </c>
      <c r="I40" s="59">
        <f t="shared" si="28"/>
        <v>56</v>
      </c>
      <c r="J40" s="59">
        <f t="shared" si="28"/>
        <v>24</v>
      </c>
      <c r="K40" s="59">
        <f>W40+AI40</f>
        <v>25</v>
      </c>
      <c r="L40" s="59">
        <f t="shared" si="26"/>
        <v>6</v>
      </c>
      <c r="M40" s="59">
        <f t="shared" si="29"/>
        <v>505</v>
      </c>
      <c r="N40" s="59">
        <f t="shared" si="29"/>
        <v>36</v>
      </c>
      <c r="O40" s="71">
        <f t="shared" si="29"/>
        <v>66</v>
      </c>
      <c r="P40" s="64">
        <f t="shared" si="3"/>
        <v>1305</v>
      </c>
      <c r="Q40" s="381">
        <v>91</v>
      </c>
      <c r="R40" s="382">
        <v>69</v>
      </c>
      <c r="S40" s="382">
        <v>16</v>
      </c>
      <c r="T40" s="383">
        <v>17</v>
      </c>
      <c r="U40" s="383">
        <v>9</v>
      </c>
      <c r="V40" s="383">
        <v>9</v>
      </c>
      <c r="W40" s="383">
        <v>12</v>
      </c>
      <c r="X40" s="383">
        <v>4</v>
      </c>
      <c r="Y40" s="383">
        <v>204</v>
      </c>
      <c r="Z40" s="384">
        <v>11</v>
      </c>
      <c r="AA40" s="384">
        <v>20</v>
      </c>
      <c r="AB40" s="268">
        <f t="shared" si="4"/>
        <v>462</v>
      </c>
      <c r="AC40" s="381">
        <v>147</v>
      </c>
      <c r="AD40" s="382">
        <v>121</v>
      </c>
      <c r="AE40" s="382">
        <v>64</v>
      </c>
      <c r="AF40" s="383">
        <v>62</v>
      </c>
      <c r="AG40" s="383">
        <v>47</v>
      </c>
      <c r="AH40" s="383">
        <v>15</v>
      </c>
      <c r="AI40" s="383">
        <v>13</v>
      </c>
      <c r="AJ40" s="383">
        <v>2</v>
      </c>
      <c r="AK40" s="383">
        <v>301</v>
      </c>
      <c r="AL40" s="383">
        <v>25</v>
      </c>
      <c r="AM40" s="390">
        <v>46</v>
      </c>
      <c r="AN40" s="261">
        <f t="shared" si="30"/>
        <v>843</v>
      </c>
      <c r="AP40" s="8" t="str">
        <f t="shared" si="6"/>
        <v/>
      </c>
    </row>
    <row r="41" spans="1:42" s="8" customFormat="1" ht="23.15" customHeight="1" thickTop="1" thickBot="1" x14ac:dyDescent="0.25">
      <c r="A41" s="9"/>
      <c r="B41" s="635"/>
      <c r="C41" s="819" t="s">
        <v>7</v>
      </c>
      <c r="D41" s="820"/>
      <c r="E41" s="104">
        <f t="shared" ref="E41:K41" si="32">SUM(E36:E40)</f>
        <v>856</v>
      </c>
      <c r="F41" s="46">
        <f t="shared" si="32"/>
        <v>744</v>
      </c>
      <c r="G41" s="46">
        <f t="shared" si="32"/>
        <v>290</v>
      </c>
      <c r="H41" s="48">
        <f t="shared" si="32"/>
        <v>451</v>
      </c>
      <c r="I41" s="48">
        <f t="shared" si="32"/>
        <v>305</v>
      </c>
      <c r="J41" s="48">
        <f t="shared" si="32"/>
        <v>159</v>
      </c>
      <c r="K41" s="48">
        <f t="shared" si="32"/>
        <v>83</v>
      </c>
      <c r="L41" s="48">
        <f t="shared" si="26"/>
        <v>34</v>
      </c>
      <c r="M41" s="48">
        <f>SUM(M36:M40)</f>
        <v>1573</v>
      </c>
      <c r="N41" s="48">
        <f>SUM(N36:N40)</f>
        <v>82</v>
      </c>
      <c r="O41" s="49">
        <f>SUM(O36:O40)</f>
        <v>189</v>
      </c>
      <c r="P41" s="55">
        <f t="shared" si="3"/>
        <v>4766</v>
      </c>
      <c r="Q41" s="262">
        <f t="shared" ref="Q41:V41" si="33">SUM(Q36:Q40)</f>
        <v>273</v>
      </c>
      <c r="R41" s="263">
        <f t="shared" si="33"/>
        <v>238</v>
      </c>
      <c r="S41" s="263">
        <f t="shared" si="33"/>
        <v>53</v>
      </c>
      <c r="T41" s="264">
        <f t="shared" si="33"/>
        <v>74</v>
      </c>
      <c r="U41" s="264">
        <f t="shared" si="33"/>
        <v>46</v>
      </c>
      <c r="V41" s="264">
        <f t="shared" si="33"/>
        <v>56</v>
      </c>
      <c r="W41" s="264">
        <f>SUM(W36:W40)</f>
        <v>38</v>
      </c>
      <c r="X41" s="264">
        <f>SUM(X36:X40)</f>
        <v>15</v>
      </c>
      <c r="Y41" s="264">
        <f>SUM(Y36:Y40)</f>
        <v>572</v>
      </c>
      <c r="Z41" s="264">
        <f>SUM(Z36:Z40)</f>
        <v>26</v>
      </c>
      <c r="AA41" s="264">
        <f>SUM(AA36:AA40)</f>
        <v>82</v>
      </c>
      <c r="AB41" s="266">
        <f t="shared" si="4"/>
        <v>1473</v>
      </c>
      <c r="AC41" s="262">
        <f t="shared" ref="AC41:AH41" si="34">SUM(AC36:AC40)</f>
        <v>583</v>
      </c>
      <c r="AD41" s="263">
        <f t="shared" si="34"/>
        <v>506</v>
      </c>
      <c r="AE41" s="263">
        <f t="shared" si="34"/>
        <v>237</v>
      </c>
      <c r="AF41" s="264">
        <f t="shared" si="34"/>
        <v>377</v>
      </c>
      <c r="AG41" s="264">
        <f t="shared" si="34"/>
        <v>259</v>
      </c>
      <c r="AH41" s="264">
        <f t="shared" si="34"/>
        <v>103</v>
      </c>
      <c r="AI41" s="264">
        <f>SUM(AI36:AI40)</f>
        <v>45</v>
      </c>
      <c r="AJ41" s="264">
        <f>SUM(AJ36:AJ40)</f>
        <v>19</v>
      </c>
      <c r="AK41" s="264">
        <f>SUM(AK36:AK40)</f>
        <v>1001</v>
      </c>
      <c r="AL41" s="264">
        <f>SUM(AL36:AL40)</f>
        <v>56</v>
      </c>
      <c r="AM41" s="264">
        <f>SUM(AM36:AM40)</f>
        <v>107</v>
      </c>
      <c r="AN41" s="267">
        <f t="shared" si="30"/>
        <v>3293</v>
      </c>
      <c r="AP41" s="8" t="str">
        <f t="shared" si="6"/>
        <v/>
      </c>
    </row>
    <row r="42" spans="1:42" s="8" customFormat="1" ht="23.15" customHeight="1" thickBot="1" x14ac:dyDescent="0.25">
      <c r="A42" s="9"/>
      <c r="B42" s="618" t="s">
        <v>49</v>
      </c>
      <c r="C42" s="833" t="s">
        <v>31</v>
      </c>
      <c r="D42" s="834"/>
      <c r="E42" s="113">
        <f t="shared" si="28"/>
        <v>1757</v>
      </c>
      <c r="F42" s="83">
        <f t="shared" si="28"/>
        <v>1715</v>
      </c>
      <c r="G42" s="83">
        <f t="shared" si="28"/>
        <v>612</v>
      </c>
      <c r="H42" s="85">
        <f t="shared" si="28"/>
        <v>1058</v>
      </c>
      <c r="I42" s="85">
        <f t="shared" si="28"/>
        <v>841</v>
      </c>
      <c r="J42" s="85">
        <f t="shared" si="28"/>
        <v>292</v>
      </c>
      <c r="K42" s="85">
        <f>W42+AI42</f>
        <v>171</v>
      </c>
      <c r="L42" s="85">
        <f t="shared" si="26"/>
        <v>71</v>
      </c>
      <c r="M42" s="85">
        <f>Y42+AK42</f>
        <v>2795</v>
      </c>
      <c r="N42" s="85">
        <f>Z42+AL42</f>
        <v>56</v>
      </c>
      <c r="O42" s="86">
        <f>AA42+AM42</f>
        <v>72</v>
      </c>
      <c r="P42" s="87">
        <f t="shared" si="3"/>
        <v>9440</v>
      </c>
      <c r="Q42" s="392">
        <v>600</v>
      </c>
      <c r="R42" s="394">
        <v>618</v>
      </c>
      <c r="S42" s="378">
        <v>141</v>
      </c>
      <c r="T42" s="409">
        <v>202</v>
      </c>
      <c r="U42" s="409">
        <v>145</v>
      </c>
      <c r="V42" s="409">
        <v>118</v>
      </c>
      <c r="W42" s="409">
        <v>84</v>
      </c>
      <c r="X42" s="409">
        <v>31</v>
      </c>
      <c r="Y42" s="409">
        <v>1057</v>
      </c>
      <c r="Z42" s="410">
        <v>14</v>
      </c>
      <c r="AA42" s="410">
        <v>23</v>
      </c>
      <c r="AB42" s="273">
        <f t="shared" si="4"/>
        <v>3033</v>
      </c>
      <c r="AC42" s="392">
        <v>1157</v>
      </c>
      <c r="AD42" s="394">
        <v>1097</v>
      </c>
      <c r="AE42" s="378">
        <v>471</v>
      </c>
      <c r="AF42" s="409">
        <v>856</v>
      </c>
      <c r="AG42" s="409">
        <v>696</v>
      </c>
      <c r="AH42" s="409">
        <v>174</v>
      </c>
      <c r="AI42" s="409">
        <v>87</v>
      </c>
      <c r="AJ42" s="409">
        <v>40</v>
      </c>
      <c r="AK42" s="409">
        <v>1738</v>
      </c>
      <c r="AL42" s="409">
        <v>42</v>
      </c>
      <c r="AM42" s="411">
        <v>49</v>
      </c>
      <c r="AN42" s="274">
        <f t="shared" si="30"/>
        <v>6407</v>
      </c>
      <c r="AP42" s="8" t="str">
        <f>IF(AB42+AN42=P42,"","ｴﾗｰ")</f>
        <v/>
      </c>
    </row>
    <row r="43" spans="1:42" s="8" customFormat="1" ht="23.15" customHeight="1" thickTop="1" thickBot="1" x14ac:dyDescent="0.25">
      <c r="A43" s="9"/>
      <c r="B43" s="620"/>
      <c r="C43" s="831" t="s">
        <v>7</v>
      </c>
      <c r="D43" s="832"/>
      <c r="E43" s="104">
        <f>E42</f>
        <v>1757</v>
      </c>
      <c r="F43" s="46">
        <f t="shared" ref="F43:K43" si="35">F42</f>
        <v>1715</v>
      </c>
      <c r="G43" s="46">
        <f t="shared" si="35"/>
        <v>612</v>
      </c>
      <c r="H43" s="46">
        <f t="shared" si="35"/>
        <v>1058</v>
      </c>
      <c r="I43" s="46">
        <f t="shared" si="35"/>
        <v>841</v>
      </c>
      <c r="J43" s="46">
        <f t="shared" si="35"/>
        <v>292</v>
      </c>
      <c r="K43" s="46">
        <f t="shared" si="35"/>
        <v>171</v>
      </c>
      <c r="L43" s="46">
        <f t="shared" si="26"/>
        <v>71</v>
      </c>
      <c r="M43" s="46">
        <f>M42</f>
        <v>2795</v>
      </c>
      <c r="N43" s="46">
        <f>N42</f>
        <v>56</v>
      </c>
      <c r="O43" s="72">
        <f>O42</f>
        <v>72</v>
      </c>
      <c r="P43" s="55">
        <f t="shared" si="3"/>
        <v>9440</v>
      </c>
      <c r="Q43" s="262">
        <f t="shared" ref="Q43:AN43" si="36">Q42</f>
        <v>600</v>
      </c>
      <c r="R43" s="279">
        <f t="shared" si="36"/>
        <v>618</v>
      </c>
      <c r="S43" s="279">
        <f t="shared" si="36"/>
        <v>141</v>
      </c>
      <c r="T43" s="279">
        <f t="shared" si="36"/>
        <v>202</v>
      </c>
      <c r="U43" s="279">
        <f t="shared" si="36"/>
        <v>145</v>
      </c>
      <c r="V43" s="279">
        <f t="shared" si="36"/>
        <v>118</v>
      </c>
      <c r="W43" s="279">
        <f t="shared" si="36"/>
        <v>84</v>
      </c>
      <c r="X43" s="279">
        <f t="shared" si="36"/>
        <v>31</v>
      </c>
      <c r="Y43" s="279">
        <f t="shared" si="36"/>
        <v>1057</v>
      </c>
      <c r="Z43" s="279">
        <f t="shared" si="36"/>
        <v>14</v>
      </c>
      <c r="AA43" s="279">
        <f t="shared" si="36"/>
        <v>23</v>
      </c>
      <c r="AB43" s="266">
        <f t="shared" si="36"/>
        <v>3033</v>
      </c>
      <c r="AC43" s="262">
        <f t="shared" si="36"/>
        <v>1157</v>
      </c>
      <c r="AD43" s="279">
        <f t="shared" si="36"/>
        <v>1097</v>
      </c>
      <c r="AE43" s="279">
        <f t="shared" si="36"/>
        <v>471</v>
      </c>
      <c r="AF43" s="279">
        <f t="shared" si="36"/>
        <v>856</v>
      </c>
      <c r="AG43" s="279">
        <f t="shared" si="36"/>
        <v>696</v>
      </c>
      <c r="AH43" s="279">
        <f t="shared" si="36"/>
        <v>174</v>
      </c>
      <c r="AI43" s="279">
        <f t="shared" si="36"/>
        <v>87</v>
      </c>
      <c r="AJ43" s="279">
        <f t="shared" si="36"/>
        <v>40</v>
      </c>
      <c r="AK43" s="279">
        <f t="shared" si="36"/>
        <v>1738</v>
      </c>
      <c r="AL43" s="279">
        <f t="shared" si="36"/>
        <v>42</v>
      </c>
      <c r="AM43" s="279">
        <f t="shared" si="36"/>
        <v>49</v>
      </c>
      <c r="AN43" s="267">
        <f t="shared" si="36"/>
        <v>6407</v>
      </c>
      <c r="AP43" s="8" t="str">
        <f t="shared" si="6"/>
        <v/>
      </c>
    </row>
    <row r="44" spans="1:42" s="8" customFormat="1" ht="23.15" customHeight="1" x14ac:dyDescent="0.2">
      <c r="A44" s="9"/>
      <c r="B44" s="618" t="s">
        <v>48</v>
      </c>
      <c r="C44" s="811" t="s">
        <v>30</v>
      </c>
      <c r="D44" s="812"/>
      <c r="E44" s="103">
        <f t="shared" ref="E44:K45" si="37">Q44+AC44</f>
        <v>1515</v>
      </c>
      <c r="F44" s="40">
        <f t="shared" si="37"/>
        <v>1485</v>
      </c>
      <c r="G44" s="40">
        <f t="shared" si="37"/>
        <v>457</v>
      </c>
      <c r="H44" s="42">
        <f t="shared" si="37"/>
        <v>1006</v>
      </c>
      <c r="I44" s="42">
        <f t="shared" si="37"/>
        <v>576</v>
      </c>
      <c r="J44" s="42">
        <f t="shared" si="37"/>
        <v>364</v>
      </c>
      <c r="K44" s="42">
        <f t="shared" si="37"/>
        <v>108</v>
      </c>
      <c r="L44" s="42">
        <f t="shared" si="26"/>
        <v>50</v>
      </c>
      <c r="M44" s="42">
        <f t="shared" ref="M44:O45" si="38">Y44+AK44</f>
        <v>2232</v>
      </c>
      <c r="N44" s="42">
        <f t="shared" si="38"/>
        <v>111</v>
      </c>
      <c r="O44" s="44">
        <f t="shared" si="38"/>
        <v>89</v>
      </c>
      <c r="P44" s="65">
        <f t="shared" si="3"/>
        <v>7993</v>
      </c>
      <c r="Q44" s="372">
        <v>439</v>
      </c>
      <c r="R44" s="373">
        <v>434</v>
      </c>
      <c r="S44" s="373">
        <v>86</v>
      </c>
      <c r="T44" s="374">
        <v>188</v>
      </c>
      <c r="U44" s="374">
        <v>99</v>
      </c>
      <c r="V44" s="374">
        <v>111</v>
      </c>
      <c r="W44" s="374">
        <v>44</v>
      </c>
      <c r="X44" s="374">
        <v>21</v>
      </c>
      <c r="Y44" s="374">
        <v>671</v>
      </c>
      <c r="Z44" s="375">
        <v>32</v>
      </c>
      <c r="AA44" s="375">
        <v>21</v>
      </c>
      <c r="AB44" s="268">
        <f t="shared" si="4"/>
        <v>2146</v>
      </c>
      <c r="AC44" s="372">
        <v>1076</v>
      </c>
      <c r="AD44" s="373">
        <v>1051</v>
      </c>
      <c r="AE44" s="373">
        <v>371</v>
      </c>
      <c r="AF44" s="374">
        <v>818</v>
      </c>
      <c r="AG44" s="374">
        <v>477</v>
      </c>
      <c r="AH44" s="374">
        <v>253</v>
      </c>
      <c r="AI44" s="374">
        <v>64</v>
      </c>
      <c r="AJ44" s="374">
        <v>29</v>
      </c>
      <c r="AK44" s="374">
        <v>1561</v>
      </c>
      <c r="AL44" s="374">
        <v>79</v>
      </c>
      <c r="AM44" s="404">
        <v>68</v>
      </c>
      <c r="AN44" s="261">
        <f>SUM(AC44:AM44)</f>
        <v>5847</v>
      </c>
      <c r="AP44" s="8" t="str">
        <f t="shared" si="6"/>
        <v/>
      </c>
    </row>
    <row r="45" spans="1:42" s="8" customFormat="1" ht="23.15" customHeight="1" thickBot="1" x14ac:dyDescent="0.25">
      <c r="A45" s="9"/>
      <c r="B45" s="619"/>
      <c r="C45" s="823" t="s">
        <v>67</v>
      </c>
      <c r="D45" s="824"/>
      <c r="E45" s="113">
        <f t="shared" si="37"/>
        <v>480</v>
      </c>
      <c r="F45" s="83">
        <f t="shared" si="37"/>
        <v>474</v>
      </c>
      <c r="G45" s="83">
        <f t="shared" si="37"/>
        <v>186</v>
      </c>
      <c r="H45" s="85">
        <f t="shared" si="37"/>
        <v>279</v>
      </c>
      <c r="I45" s="85">
        <f t="shared" si="37"/>
        <v>181</v>
      </c>
      <c r="J45" s="85">
        <f t="shared" si="37"/>
        <v>115</v>
      </c>
      <c r="K45" s="85">
        <f t="shared" si="37"/>
        <v>36</v>
      </c>
      <c r="L45" s="85">
        <f t="shared" si="26"/>
        <v>19</v>
      </c>
      <c r="M45" s="85">
        <f t="shared" si="38"/>
        <v>702</v>
      </c>
      <c r="N45" s="85">
        <f t="shared" si="38"/>
        <v>17</v>
      </c>
      <c r="O45" s="86">
        <f t="shared" si="38"/>
        <v>81</v>
      </c>
      <c r="P45" s="64">
        <f t="shared" si="3"/>
        <v>2570</v>
      </c>
      <c r="Q45" s="385">
        <v>148</v>
      </c>
      <c r="R45" s="386">
        <v>154</v>
      </c>
      <c r="S45" s="382">
        <v>41</v>
      </c>
      <c r="T45" s="402">
        <v>60</v>
      </c>
      <c r="U45" s="402">
        <v>24</v>
      </c>
      <c r="V45" s="402">
        <v>41</v>
      </c>
      <c r="W45" s="402">
        <v>14</v>
      </c>
      <c r="X45" s="402">
        <v>8</v>
      </c>
      <c r="Y45" s="402">
        <v>259</v>
      </c>
      <c r="Z45" s="403">
        <v>5</v>
      </c>
      <c r="AA45" s="403">
        <v>36</v>
      </c>
      <c r="AB45" s="273">
        <f t="shared" si="4"/>
        <v>790</v>
      </c>
      <c r="AC45" s="385">
        <v>332</v>
      </c>
      <c r="AD45" s="386">
        <v>320</v>
      </c>
      <c r="AE45" s="382">
        <v>145</v>
      </c>
      <c r="AF45" s="402">
        <v>219</v>
      </c>
      <c r="AG45" s="402">
        <v>157</v>
      </c>
      <c r="AH45" s="402">
        <v>74</v>
      </c>
      <c r="AI45" s="402">
        <v>22</v>
      </c>
      <c r="AJ45" s="402">
        <v>11</v>
      </c>
      <c r="AK45" s="402">
        <v>443</v>
      </c>
      <c r="AL45" s="402">
        <v>12</v>
      </c>
      <c r="AM45" s="405">
        <v>45</v>
      </c>
      <c r="AN45" s="274">
        <f>SUM(AC45:AM45)</f>
        <v>1780</v>
      </c>
      <c r="AP45" s="8" t="str">
        <f t="shared" si="6"/>
        <v/>
      </c>
    </row>
    <row r="46" spans="1:42" s="8" customFormat="1" ht="23.15" customHeight="1" thickTop="1" thickBot="1" x14ac:dyDescent="0.25">
      <c r="A46" s="9"/>
      <c r="B46" s="620"/>
      <c r="C46" s="831" t="s">
        <v>7</v>
      </c>
      <c r="D46" s="832"/>
      <c r="E46" s="110">
        <f t="shared" ref="E46:O46" si="39">SUM(E44:E45)</f>
        <v>1995</v>
      </c>
      <c r="F46" s="67">
        <f t="shared" si="39"/>
        <v>1959</v>
      </c>
      <c r="G46" s="67">
        <f t="shared" si="39"/>
        <v>643</v>
      </c>
      <c r="H46" s="67">
        <f t="shared" si="39"/>
        <v>1285</v>
      </c>
      <c r="I46" s="67">
        <f t="shared" si="39"/>
        <v>757</v>
      </c>
      <c r="J46" s="67">
        <f t="shared" si="39"/>
        <v>479</v>
      </c>
      <c r="K46" s="67">
        <f t="shared" si="39"/>
        <v>144</v>
      </c>
      <c r="L46" s="67">
        <f t="shared" si="26"/>
        <v>69</v>
      </c>
      <c r="M46" s="67">
        <f t="shared" si="39"/>
        <v>2934</v>
      </c>
      <c r="N46" s="67">
        <f t="shared" si="39"/>
        <v>128</v>
      </c>
      <c r="O46" s="81">
        <f t="shared" si="39"/>
        <v>170</v>
      </c>
      <c r="P46" s="55">
        <f t="shared" si="3"/>
        <v>10563</v>
      </c>
      <c r="Q46" s="262">
        <f t="shared" ref="Q46:AN46" si="40">SUM(Q44:Q45)</f>
        <v>587</v>
      </c>
      <c r="R46" s="279">
        <f t="shared" si="40"/>
        <v>588</v>
      </c>
      <c r="S46" s="279">
        <f t="shared" si="40"/>
        <v>127</v>
      </c>
      <c r="T46" s="279">
        <f t="shared" si="40"/>
        <v>248</v>
      </c>
      <c r="U46" s="279">
        <f t="shared" si="40"/>
        <v>123</v>
      </c>
      <c r="V46" s="279">
        <f t="shared" si="40"/>
        <v>152</v>
      </c>
      <c r="W46" s="279">
        <f t="shared" si="40"/>
        <v>58</v>
      </c>
      <c r="X46" s="279">
        <f t="shared" si="40"/>
        <v>29</v>
      </c>
      <c r="Y46" s="279">
        <f t="shared" si="40"/>
        <v>930</v>
      </c>
      <c r="Z46" s="279">
        <f t="shared" si="40"/>
        <v>37</v>
      </c>
      <c r="AA46" s="279">
        <f t="shared" si="40"/>
        <v>57</v>
      </c>
      <c r="AB46" s="266">
        <f t="shared" si="40"/>
        <v>2936</v>
      </c>
      <c r="AC46" s="262">
        <f t="shared" si="40"/>
        <v>1408</v>
      </c>
      <c r="AD46" s="279">
        <f t="shared" si="40"/>
        <v>1371</v>
      </c>
      <c r="AE46" s="279">
        <f t="shared" si="40"/>
        <v>516</v>
      </c>
      <c r="AF46" s="279">
        <f t="shared" si="40"/>
        <v>1037</v>
      </c>
      <c r="AG46" s="279">
        <f t="shared" si="40"/>
        <v>634</v>
      </c>
      <c r="AH46" s="287">
        <f t="shared" si="40"/>
        <v>327</v>
      </c>
      <c r="AI46" s="279">
        <f t="shared" si="40"/>
        <v>86</v>
      </c>
      <c r="AJ46" s="279">
        <f t="shared" si="40"/>
        <v>40</v>
      </c>
      <c r="AK46" s="279">
        <f t="shared" si="40"/>
        <v>2004</v>
      </c>
      <c r="AL46" s="279">
        <f t="shared" si="40"/>
        <v>91</v>
      </c>
      <c r="AM46" s="279">
        <f t="shared" si="40"/>
        <v>113</v>
      </c>
      <c r="AN46" s="267">
        <f t="shared" si="40"/>
        <v>7627</v>
      </c>
      <c r="AP46" s="8" t="str">
        <f t="shared" si="6"/>
        <v/>
      </c>
    </row>
    <row r="47" spans="1:42" s="8" customFormat="1" ht="23.15" customHeight="1" x14ac:dyDescent="0.2">
      <c r="A47" s="9"/>
      <c r="B47" s="653" t="s">
        <v>50</v>
      </c>
      <c r="C47" s="811" t="s">
        <v>32</v>
      </c>
      <c r="D47" s="812"/>
      <c r="E47" s="103">
        <f t="shared" ref="E47:K52" si="41">Q47+AC47</f>
        <v>829</v>
      </c>
      <c r="F47" s="40">
        <f t="shared" si="41"/>
        <v>848</v>
      </c>
      <c r="G47" s="40">
        <f t="shared" si="41"/>
        <v>251</v>
      </c>
      <c r="H47" s="42">
        <f t="shared" si="41"/>
        <v>664</v>
      </c>
      <c r="I47" s="42">
        <f t="shared" si="41"/>
        <v>435</v>
      </c>
      <c r="J47" s="42">
        <f t="shared" si="41"/>
        <v>187</v>
      </c>
      <c r="K47" s="42">
        <f t="shared" si="41"/>
        <v>129</v>
      </c>
      <c r="L47" s="42">
        <f t="shared" si="26"/>
        <v>37</v>
      </c>
      <c r="M47" s="42">
        <f t="shared" ref="M47:O52" si="42">Y47+AK47</f>
        <v>895</v>
      </c>
      <c r="N47" s="42">
        <f t="shared" si="42"/>
        <v>42</v>
      </c>
      <c r="O47" s="44">
        <f t="shared" si="42"/>
        <v>20</v>
      </c>
      <c r="P47" s="65">
        <f t="shared" si="3"/>
        <v>4337</v>
      </c>
      <c r="Q47" s="372">
        <v>266</v>
      </c>
      <c r="R47" s="373">
        <v>278</v>
      </c>
      <c r="S47" s="373">
        <v>50</v>
      </c>
      <c r="T47" s="374">
        <v>118</v>
      </c>
      <c r="U47" s="374">
        <v>64</v>
      </c>
      <c r="V47" s="374">
        <v>68</v>
      </c>
      <c r="W47" s="374">
        <v>67</v>
      </c>
      <c r="X47" s="374">
        <v>16</v>
      </c>
      <c r="Y47" s="374">
        <v>314</v>
      </c>
      <c r="Z47" s="375">
        <v>10</v>
      </c>
      <c r="AA47" s="375">
        <v>4</v>
      </c>
      <c r="AB47" s="268">
        <f t="shared" si="4"/>
        <v>1255</v>
      </c>
      <c r="AC47" s="372">
        <v>563</v>
      </c>
      <c r="AD47" s="373">
        <v>570</v>
      </c>
      <c r="AE47" s="373">
        <v>201</v>
      </c>
      <c r="AF47" s="374">
        <v>546</v>
      </c>
      <c r="AG47" s="374">
        <v>371</v>
      </c>
      <c r="AH47" s="373">
        <v>119</v>
      </c>
      <c r="AI47" s="374">
        <v>62</v>
      </c>
      <c r="AJ47" s="374">
        <v>21</v>
      </c>
      <c r="AK47" s="374">
        <v>581</v>
      </c>
      <c r="AL47" s="374">
        <v>32</v>
      </c>
      <c r="AM47" s="404">
        <v>16</v>
      </c>
      <c r="AN47" s="261">
        <f t="shared" ref="AN47:AN53" si="43">SUM(AC47:AM47)</f>
        <v>3082</v>
      </c>
      <c r="AP47" s="8" t="str">
        <f t="shared" si="6"/>
        <v/>
      </c>
    </row>
    <row r="48" spans="1:42" s="8" customFormat="1" ht="23.15" customHeight="1" x14ac:dyDescent="0.2">
      <c r="A48" s="9"/>
      <c r="B48" s="634"/>
      <c r="C48" s="829" t="s">
        <v>33</v>
      </c>
      <c r="D48" s="830"/>
      <c r="E48" s="107">
        <f t="shared" si="41"/>
        <v>131</v>
      </c>
      <c r="F48" s="57">
        <f t="shared" si="41"/>
        <v>193</v>
      </c>
      <c r="G48" s="57">
        <f t="shared" si="41"/>
        <v>41</v>
      </c>
      <c r="H48" s="59">
        <f t="shared" si="41"/>
        <v>152</v>
      </c>
      <c r="I48" s="59">
        <f t="shared" si="41"/>
        <v>84</v>
      </c>
      <c r="J48" s="59">
        <f t="shared" si="41"/>
        <v>37</v>
      </c>
      <c r="K48" s="59">
        <f t="shared" si="41"/>
        <v>19</v>
      </c>
      <c r="L48" s="59">
        <f t="shared" si="26"/>
        <v>8</v>
      </c>
      <c r="M48" s="59">
        <f t="shared" si="42"/>
        <v>111</v>
      </c>
      <c r="N48" s="59">
        <f t="shared" si="42"/>
        <v>8</v>
      </c>
      <c r="O48" s="71">
        <f t="shared" si="42"/>
        <v>12</v>
      </c>
      <c r="P48" s="60">
        <f t="shared" si="3"/>
        <v>796</v>
      </c>
      <c r="Q48" s="381">
        <v>45</v>
      </c>
      <c r="R48" s="382">
        <v>72</v>
      </c>
      <c r="S48" s="382">
        <v>8</v>
      </c>
      <c r="T48" s="383">
        <v>40</v>
      </c>
      <c r="U48" s="383">
        <v>18</v>
      </c>
      <c r="V48" s="383">
        <v>15</v>
      </c>
      <c r="W48" s="383">
        <v>9</v>
      </c>
      <c r="X48" s="383">
        <v>4</v>
      </c>
      <c r="Y48" s="383">
        <v>58</v>
      </c>
      <c r="Z48" s="384">
        <v>5</v>
      </c>
      <c r="AA48" s="384">
        <v>9</v>
      </c>
      <c r="AB48" s="268">
        <f t="shared" si="4"/>
        <v>283</v>
      </c>
      <c r="AC48" s="381">
        <v>86</v>
      </c>
      <c r="AD48" s="382">
        <v>121</v>
      </c>
      <c r="AE48" s="382">
        <v>33</v>
      </c>
      <c r="AF48" s="383">
        <v>112</v>
      </c>
      <c r="AG48" s="383">
        <v>66</v>
      </c>
      <c r="AH48" s="383">
        <v>22</v>
      </c>
      <c r="AI48" s="383">
        <v>10</v>
      </c>
      <c r="AJ48" s="383">
        <v>4</v>
      </c>
      <c r="AK48" s="383">
        <v>53</v>
      </c>
      <c r="AL48" s="384">
        <v>3</v>
      </c>
      <c r="AM48" s="384">
        <v>3</v>
      </c>
      <c r="AN48" s="261">
        <f t="shared" si="43"/>
        <v>513</v>
      </c>
      <c r="AP48" s="8" t="str">
        <f t="shared" si="6"/>
        <v/>
      </c>
    </row>
    <row r="49" spans="1:42" s="8" customFormat="1" ht="23.15" customHeight="1" x14ac:dyDescent="0.2">
      <c r="A49" s="9"/>
      <c r="B49" s="634"/>
      <c r="C49" s="829" t="s">
        <v>34</v>
      </c>
      <c r="D49" s="830"/>
      <c r="E49" s="107">
        <f t="shared" si="41"/>
        <v>108</v>
      </c>
      <c r="F49" s="57">
        <f t="shared" si="41"/>
        <v>118</v>
      </c>
      <c r="G49" s="57">
        <f t="shared" si="41"/>
        <v>29</v>
      </c>
      <c r="H49" s="59">
        <f t="shared" si="41"/>
        <v>100</v>
      </c>
      <c r="I49" s="59">
        <f t="shared" si="41"/>
        <v>59</v>
      </c>
      <c r="J49" s="59">
        <f t="shared" si="41"/>
        <v>27</v>
      </c>
      <c r="K49" s="59">
        <f t="shared" si="41"/>
        <v>7</v>
      </c>
      <c r="L49" s="59">
        <f t="shared" si="26"/>
        <v>3</v>
      </c>
      <c r="M49" s="59">
        <f t="shared" si="42"/>
        <v>99</v>
      </c>
      <c r="N49" s="59">
        <f t="shared" si="42"/>
        <v>3</v>
      </c>
      <c r="O49" s="71">
        <f t="shared" si="42"/>
        <v>23</v>
      </c>
      <c r="P49" s="60">
        <f t="shared" si="3"/>
        <v>576</v>
      </c>
      <c r="Q49" s="381">
        <v>38</v>
      </c>
      <c r="R49" s="382">
        <v>41</v>
      </c>
      <c r="S49" s="382">
        <v>6</v>
      </c>
      <c r="T49" s="383">
        <v>22</v>
      </c>
      <c r="U49" s="383">
        <v>7</v>
      </c>
      <c r="V49" s="383">
        <v>11</v>
      </c>
      <c r="W49" s="383">
        <v>4</v>
      </c>
      <c r="X49" s="383">
        <v>2</v>
      </c>
      <c r="Y49" s="383">
        <v>49</v>
      </c>
      <c r="Z49" s="384">
        <v>0</v>
      </c>
      <c r="AA49" s="384">
        <v>8</v>
      </c>
      <c r="AB49" s="268">
        <f t="shared" si="4"/>
        <v>188</v>
      </c>
      <c r="AC49" s="381">
        <v>70</v>
      </c>
      <c r="AD49" s="382">
        <v>77</v>
      </c>
      <c r="AE49" s="382">
        <v>23</v>
      </c>
      <c r="AF49" s="383">
        <v>78</v>
      </c>
      <c r="AG49" s="383">
        <v>52</v>
      </c>
      <c r="AH49" s="383">
        <v>16</v>
      </c>
      <c r="AI49" s="383">
        <v>3</v>
      </c>
      <c r="AJ49" s="383">
        <v>1</v>
      </c>
      <c r="AK49" s="383">
        <v>50</v>
      </c>
      <c r="AL49" s="384">
        <v>3</v>
      </c>
      <c r="AM49" s="384">
        <v>15</v>
      </c>
      <c r="AN49" s="261">
        <f t="shared" si="43"/>
        <v>388</v>
      </c>
      <c r="AP49" s="8" t="str">
        <f t="shared" si="6"/>
        <v/>
      </c>
    </row>
    <row r="50" spans="1:42" s="8" customFormat="1" ht="23.15" customHeight="1" x14ac:dyDescent="0.2">
      <c r="A50" s="9"/>
      <c r="B50" s="634"/>
      <c r="C50" s="829" t="s">
        <v>35</v>
      </c>
      <c r="D50" s="830"/>
      <c r="E50" s="107">
        <f t="shared" si="41"/>
        <v>85</v>
      </c>
      <c r="F50" s="57">
        <f t="shared" si="41"/>
        <v>80</v>
      </c>
      <c r="G50" s="57">
        <f t="shared" si="41"/>
        <v>26</v>
      </c>
      <c r="H50" s="59">
        <f t="shared" si="41"/>
        <v>86</v>
      </c>
      <c r="I50" s="59">
        <f t="shared" si="41"/>
        <v>39</v>
      </c>
      <c r="J50" s="59">
        <f t="shared" si="41"/>
        <v>18</v>
      </c>
      <c r="K50" s="59">
        <f t="shared" si="41"/>
        <v>4</v>
      </c>
      <c r="L50" s="59">
        <f t="shared" si="26"/>
        <v>2</v>
      </c>
      <c r="M50" s="59">
        <f t="shared" si="42"/>
        <v>97</v>
      </c>
      <c r="N50" s="59">
        <f t="shared" si="42"/>
        <v>5</v>
      </c>
      <c r="O50" s="71">
        <f t="shared" si="42"/>
        <v>9</v>
      </c>
      <c r="P50" s="60">
        <f t="shared" si="3"/>
        <v>451</v>
      </c>
      <c r="Q50" s="381">
        <v>26</v>
      </c>
      <c r="R50" s="382">
        <v>23</v>
      </c>
      <c r="S50" s="382">
        <v>7</v>
      </c>
      <c r="T50" s="383">
        <v>14</v>
      </c>
      <c r="U50" s="383">
        <v>7</v>
      </c>
      <c r="V50" s="383">
        <v>6</v>
      </c>
      <c r="W50" s="383">
        <v>2</v>
      </c>
      <c r="X50" s="383">
        <v>1</v>
      </c>
      <c r="Y50" s="383">
        <v>43</v>
      </c>
      <c r="Z50" s="384">
        <v>0</v>
      </c>
      <c r="AA50" s="384">
        <v>5</v>
      </c>
      <c r="AB50" s="268">
        <f t="shared" si="4"/>
        <v>134</v>
      </c>
      <c r="AC50" s="381">
        <v>59</v>
      </c>
      <c r="AD50" s="382">
        <v>57</v>
      </c>
      <c r="AE50" s="382">
        <v>19</v>
      </c>
      <c r="AF50" s="383">
        <v>72</v>
      </c>
      <c r="AG50" s="383">
        <v>32</v>
      </c>
      <c r="AH50" s="382">
        <v>12</v>
      </c>
      <c r="AI50" s="383">
        <v>2</v>
      </c>
      <c r="AJ50" s="383">
        <v>1</v>
      </c>
      <c r="AK50" s="383">
        <v>54</v>
      </c>
      <c r="AL50" s="383">
        <v>5</v>
      </c>
      <c r="AM50" s="390">
        <v>4</v>
      </c>
      <c r="AN50" s="261">
        <f t="shared" si="43"/>
        <v>317</v>
      </c>
      <c r="AP50" s="8" t="str">
        <f t="shared" si="6"/>
        <v/>
      </c>
    </row>
    <row r="51" spans="1:42" s="8" customFormat="1" ht="23.15" customHeight="1" x14ac:dyDescent="0.2">
      <c r="A51" s="9"/>
      <c r="B51" s="634"/>
      <c r="C51" s="829" t="s">
        <v>36</v>
      </c>
      <c r="D51" s="830"/>
      <c r="E51" s="107">
        <f t="shared" si="41"/>
        <v>330</v>
      </c>
      <c r="F51" s="57">
        <f t="shared" si="41"/>
        <v>388</v>
      </c>
      <c r="G51" s="57">
        <f t="shared" si="41"/>
        <v>110</v>
      </c>
      <c r="H51" s="59">
        <f t="shared" si="41"/>
        <v>321</v>
      </c>
      <c r="I51" s="59">
        <f t="shared" si="41"/>
        <v>217</v>
      </c>
      <c r="J51" s="59">
        <f t="shared" si="41"/>
        <v>94</v>
      </c>
      <c r="K51" s="59">
        <f t="shared" si="41"/>
        <v>44</v>
      </c>
      <c r="L51" s="59">
        <f t="shared" si="26"/>
        <v>18</v>
      </c>
      <c r="M51" s="59">
        <f t="shared" si="42"/>
        <v>277</v>
      </c>
      <c r="N51" s="59">
        <f t="shared" si="42"/>
        <v>16</v>
      </c>
      <c r="O51" s="71">
        <f t="shared" si="42"/>
        <v>62</v>
      </c>
      <c r="P51" s="60">
        <f t="shared" si="3"/>
        <v>1877</v>
      </c>
      <c r="Q51" s="381">
        <v>118</v>
      </c>
      <c r="R51" s="382">
        <v>137</v>
      </c>
      <c r="S51" s="382">
        <v>26</v>
      </c>
      <c r="T51" s="383">
        <v>62</v>
      </c>
      <c r="U51" s="383">
        <v>41</v>
      </c>
      <c r="V51" s="383">
        <v>43</v>
      </c>
      <c r="W51" s="383">
        <v>27</v>
      </c>
      <c r="X51" s="383">
        <v>11</v>
      </c>
      <c r="Y51" s="383">
        <v>108</v>
      </c>
      <c r="Z51" s="384">
        <v>5</v>
      </c>
      <c r="AA51" s="384">
        <v>28</v>
      </c>
      <c r="AB51" s="268">
        <f>SUM(Q51:AA51)</f>
        <v>606</v>
      </c>
      <c r="AC51" s="381">
        <v>212</v>
      </c>
      <c r="AD51" s="382">
        <v>251</v>
      </c>
      <c r="AE51" s="382">
        <v>84</v>
      </c>
      <c r="AF51" s="383">
        <v>259</v>
      </c>
      <c r="AG51" s="383">
        <v>176</v>
      </c>
      <c r="AH51" s="382">
        <v>51</v>
      </c>
      <c r="AI51" s="383">
        <v>17</v>
      </c>
      <c r="AJ51" s="383">
        <v>7</v>
      </c>
      <c r="AK51" s="383">
        <v>169</v>
      </c>
      <c r="AL51" s="383">
        <v>11</v>
      </c>
      <c r="AM51" s="390">
        <v>34</v>
      </c>
      <c r="AN51" s="261">
        <f t="shared" si="43"/>
        <v>1271</v>
      </c>
      <c r="AP51" s="8" t="str">
        <f t="shared" si="6"/>
        <v/>
      </c>
    </row>
    <row r="52" spans="1:42" s="9" customFormat="1" ht="23.15" customHeight="1" thickBot="1" x14ac:dyDescent="0.25">
      <c r="B52" s="634"/>
      <c r="C52" s="823" t="s">
        <v>37</v>
      </c>
      <c r="D52" s="824"/>
      <c r="E52" s="108">
        <f t="shared" si="41"/>
        <v>269</v>
      </c>
      <c r="F52" s="62">
        <f t="shared" si="41"/>
        <v>253</v>
      </c>
      <c r="G52" s="62">
        <f t="shared" si="41"/>
        <v>73</v>
      </c>
      <c r="H52" s="53">
        <f t="shared" si="41"/>
        <v>191</v>
      </c>
      <c r="I52" s="53">
        <f t="shared" si="41"/>
        <v>142</v>
      </c>
      <c r="J52" s="74">
        <f t="shared" si="41"/>
        <v>54</v>
      </c>
      <c r="K52" s="74">
        <f t="shared" si="41"/>
        <v>30</v>
      </c>
      <c r="L52" s="74">
        <f t="shared" si="26"/>
        <v>13</v>
      </c>
      <c r="M52" s="74">
        <f t="shared" si="42"/>
        <v>279</v>
      </c>
      <c r="N52" s="74">
        <f t="shared" si="42"/>
        <v>15</v>
      </c>
      <c r="O52" s="75">
        <f t="shared" si="42"/>
        <v>7</v>
      </c>
      <c r="P52" s="79">
        <f t="shared" si="3"/>
        <v>1326</v>
      </c>
      <c r="Q52" s="385">
        <v>78</v>
      </c>
      <c r="R52" s="386">
        <v>77</v>
      </c>
      <c r="S52" s="386">
        <v>13</v>
      </c>
      <c r="T52" s="387">
        <v>34</v>
      </c>
      <c r="U52" s="387">
        <v>25</v>
      </c>
      <c r="V52" s="387">
        <v>19</v>
      </c>
      <c r="W52" s="387">
        <v>11</v>
      </c>
      <c r="X52" s="387">
        <v>5</v>
      </c>
      <c r="Y52" s="387">
        <v>113</v>
      </c>
      <c r="Z52" s="388">
        <v>9</v>
      </c>
      <c r="AA52" s="388">
        <v>2</v>
      </c>
      <c r="AB52" s="273">
        <f>SUM(Q52:AA52)</f>
        <v>386</v>
      </c>
      <c r="AC52" s="385">
        <v>191</v>
      </c>
      <c r="AD52" s="386">
        <v>176</v>
      </c>
      <c r="AE52" s="386">
        <v>60</v>
      </c>
      <c r="AF52" s="387">
        <v>157</v>
      </c>
      <c r="AG52" s="387">
        <v>117</v>
      </c>
      <c r="AH52" s="412">
        <v>35</v>
      </c>
      <c r="AI52" s="387">
        <v>19</v>
      </c>
      <c r="AJ52" s="387">
        <v>8</v>
      </c>
      <c r="AK52" s="387">
        <v>166</v>
      </c>
      <c r="AL52" s="387">
        <v>6</v>
      </c>
      <c r="AM52" s="391">
        <v>5</v>
      </c>
      <c r="AN52" s="274">
        <f t="shared" si="43"/>
        <v>940</v>
      </c>
      <c r="AP52" s="8" t="str">
        <f t="shared" si="6"/>
        <v/>
      </c>
    </row>
    <row r="53" spans="1:42" s="8" customFormat="1" ht="23.15" customHeight="1" thickTop="1" thickBot="1" x14ac:dyDescent="0.25">
      <c r="A53" s="9"/>
      <c r="B53" s="635"/>
      <c r="C53" s="831" t="s">
        <v>7</v>
      </c>
      <c r="D53" s="832"/>
      <c r="E53" s="104">
        <f>SUM(E47:E52)</f>
        <v>1752</v>
      </c>
      <c r="F53" s="46">
        <f t="shared" ref="F53:K53" si="44">SUM(F47:F52)</f>
        <v>1880</v>
      </c>
      <c r="G53" s="46">
        <f t="shared" si="44"/>
        <v>530</v>
      </c>
      <c r="H53" s="48">
        <f t="shared" si="44"/>
        <v>1514</v>
      </c>
      <c r="I53" s="48">
        <f t="shared" si="44"/>
        <v>976</v>
      </c>
      <c r="J53" s="48">
        <f t="shared" si="44"/>
        <v>417</v>
      </c>
      <c r="K53" s="48">
        <f t="shared" si="44"/>
        <v>233</v>
      </c>
      <c r="L53" s="48">
        <f t="shared" si="26"/>
        <v>81</v>
      </c>
      <c r="M53" s="48">
        <f>SUM(M47:M52)</f>
        <v>1758</v>
      </c>
      <c r="N53" s="48">
        <f>SUM(N47:N52)</f>
        <v>89</v>
      </c>
      <c r="O53" s="49">
        <f>SUM(O47:O52)</f>
        <v>133</v>
      </c>
      <c r="P53" s="80">
        <f t="shared" si="3"/>
        <v>9363</v>
      </c>
      <c r="Q53" s="262">
        <f t="shared" ref="Q53:AA53" si="45">SUM(Q47:Q52)</f>
        <v>571</v>
      </c>
      <c r="R53" s="263">
        <f t="shared" si="45"/>
        <v>628</v>
      </c>
      <c r="S53" s="263">
        <f t="shared" si="45"/>
        <v>110</v>
      </c>
      <c r="T53" s="264">
        <f t="shared" si="45"/>
        <v>290</v>
      </c>
      <c r="U53" s="264">
        <f t="shared" si="45"/>
        <v>162</v>
      </c>
      <c r="V53" s="264">
        <f>SUM(V47:V52)</f>
        <v>162</v>
      </c>
      <c r="W53" s="264">
        <f>SUM(W47:W52)</f>
        <v>120</v>
      </c>
      <c r="X53" s="264">
        <f>SUM(X47:X52)</f>
        <v>39</v>
      </c>
      <c r="Y53" s="264">
        <f>SUM(Y47:Y52)</f>
        <v>685</v>
      </c>
      <c r="Z53" s="264">
        <f>SUM(Z47:Z52)</f>
        <v>29</v>
      </c>
      <c r="AA53" s="265">
        <f t="shared" si="45"/>
        <v>56</v>
      </c>
      <c r="AB53" s="266">
        <f>SUM(Q53:AA53)</f>
        <v>2852</v>
      </c>
      <c r="AC53" s="262">
        <f t="shared" ref="AC53:AM53" si="46">SUM(AC47:AC52)</f>
        <v>1181</v>
      </c>
      <c r="AD53" s="263">
        <f t="shared" si="46"/>
        <v>1252</v>
      </c>
      <c r="AE53" s="263">
        <f t="shared" si="46"/>
        <v>420</v>
      </c>
      <c r="AF53" s="288">
        <f t="shared" si="46"/>
        <v>1224</v>
      </c>
      <c r="AG53" s="288">
        <f t="shared" si="46"/>
        <v>814</v>
      </c>
      <c r="AH53" s="288">
        <f>SUM(AH47:AH52)</f>
        <v>255</v>
      </c>
      <c r="AI53" s="288">
        <f>SUM(AI47:AI52)</f>
        <v>113</v>
      </c>
      <c r="AJ53" s="288">
        <f>SUM(AJ47:AJ52)</f>
        <v>42</v>
      </c>
      <c r="AK53" s="288">
        <f>SUM(AK47:AK52)</f>
        <v>1073</v>
      </c>
      <c r="AL53" s="288">
        <f>SUM(AL47:AL52)</f>
        <v>60</v>
      </c>
      <c r="AM53" s="289">
        <f t="shared" si="46"/>
        <v>77</v>
      </c>
      <c r="AN53" s="267">
        <f t="shared" si="43"/>
        <v>6511</v>
      </c>
      <c r="AP53" s="8" t="str">
        <f t="shared" si="6"/>
        <v/>
      </c>
    </row>
    <row r="54" spans="1:42" s="9" customFormat="1" ht="23.15" customHeight="1" x14ac:dyDescent="0.2">
      <c r="B54" s="460" t="s">
        <v>38</v>
      </c>
      <c r="C54" s="461"/>
      <c r="D54" s="462"/>
      <c r="E54" s="39">
        <f t="shared" ref="E54:K54" si="47">SUM(E13,E9,E14,E17,E18,E20,E24,E36,E42,E44,E45,E47)</f>
        <v>15602</v>
      </c>
      <c r="F54" s="40">
        <f t="shared" si="47"/>
        <v>13889</v>
      </c>
      <c r="G54" s="40">
        <f t="shared" si="47"/>
        <v>4548</v>
      </c>
      <c r="H54" s="40">
        <f t="shared" si="47"/>
        <v>9425</v>
      </c>
      <c r="I54" s="40">
        <f t="shared" si="47"/>
        <v>6135</v>
      </c>
      <c r="J54" s="40">
        <f t="shared" si="47"/>
        <v>2741</v>
      </c>
      <c r="K54" s="50">
        <f t="shared" si="47"/>
        <v>1477</v>
      </c>
      <c r="L54" s="50">
        <f t="shared" si="26"/>
        <v>643</v>
      </c>
      <c r="M54" s="50">
        <f t="shared" ref="M54:AN54" si="48">SUM(M13,M9,M14,M17,M18,M20,M24,M36,M42,M44,M45,M47)</f>
        <v>26056</v>
      </c>
      <c r="N54" s="50">
        <f t="shared" si="48"/>
        <v>959</v>
      </c>
      <c r="O54" s="253">
        <f t="shared" si="48"/>
        <v>2212</v>
      </c>
      <c r="P54" s="254">
        <f t="shared" si="48"/>
        <v>83687</v>
      </c>
      <c r="Q54" s="290">
        <f t="shared" si="48"/>
        <v>4759</v>
      </c>
      <c r="R54" s="259">
        <f t="shared" si="48"/>
        <v>4328</v>
      </c>
      <c r="S54" s="259">
        <f t="shared" si="48"/>
        <v>965</v>
      </c>
      <c r="T54" s="259">
        <f t="shared" si="48"/>
        <v>1720</v>
      </c>
      <c r="U54" s="259">
        <f t="shared" si="48"/>
        <v>958</v>
      </c>
      <c r="V54" s="259">
        <f t="shared" si="48"/>
        <v>1007</v>
      </c>
      <c r="W54" s="259">
        <f t="shared" si="48"/>
        <v>650</v>
      </c>
      <c r="X54" s="259">
        <f t="shared" si="48"/>
        <v>265</v>
      </c>
      <c r="Y54" s="259">
        <f t="shared" si="48"/>
        <v>8861</v>
      </c>
      <c r="Z54" s="259">
        <f t="shared" si="48"/>
        <v>292</v>
      </c>
      <c r="AA54" s="275">
        <f t="shared" si="48"/>
        <v>835</v>
      </c>
      <c r="AB54" s="291">
        <f t="shared" si="48"/>
        <v>24640</v>
      </c>
      <c r="AC54" s="258">
        <f t="shared" si="48"/>
        <v>10843</v>
      </c>
      <c r="AD54" s="259">
        <f t="shared" si="48"/>
        <v>9561</v>
      </c>
      <c r="AE54" s="259">
        <f t="shared" si="48"/>
        <v>3583</v>
      </c>
      <c r="AF54" s="292">
        <f t="shared" si="48"/>
        <v>7705</v>
      </c>
      <c r="AG54" s="292">
        <f t="shared" si="48"/>
        <v>5177</v>
      </c>
      <c r="AH54" s="292">
        <f t="shared" si="48"/>
        <v>1734</v>
      </c>
      <c r="AI54" s="292">
        <f t="shared" si="48"/>
        <v>827</v>
      </c>
      <c r="AJ54" s="292">
        <f t="shared" si="48"/>
        <v>378</v>
      </c>
      <c r="AK54" s="292">
        <f t="shared" si="48"/>
        <v>17195</v>
      </c>
      <c r="AL54" s="292">
        <f t="shared" si="48"/>
        <v>667</v>
      </c>
      <c r="AM54" s="292">
        <f t="shared" si="48"/>
        <v>1377</v>
      </c>
      <c r="AN54" s="293">
        <f t="shared" si="48"/>
        <v>59047</v>
      </c>
      <c r="AP54" s="8" t="str">
        <f t="shared" si="6"/>
        <v/>
      </c>
    </row>
    <row r="55" spans="1:42" s="8" customFormat="1" ht="23.15" customHeight="1" x14ac:dyDescent="0.2">
      <c r="A55" s="9"/>
      <c r="B55" s="463" t="s">
        <v>39</v>
      </c>
      <c r="C55" s="464"/>
      <c r="D55" s="465"/>
      <c r="E55" s="56">
        <f t="shared" ref="E55:AN55" si="49">E10+E11+E15+E21+E22+E25+E26+E27+E29+E30+E31+E32+E33+E34+E37+E38+E39+E40+E48+E49+E50+E51+E52</f>
        <v>2992</v>
      </c>
      <c r="F55" s="57">
        <f t="shared" si="49"/>
        <v>3219</v>
      </c>
      <c r="G55" s="57">
        <f t="shared" si="49"/>
        <v>1075</v>
      </c>
      <c r="H55" s="57">
        <f t="shared" si="49"/>
        <v>2236</v>
      </c>
      <c r="I55" s="57">
        <f t="shared" si="49"/>
        <v>1362</v>
      </c>
      <c r="J55" s="57">
        <f t="shared" si="49"/>
        <v>622</v>
      </c>
      <c r="K55" s="57">
        <f t="shared" si="49"/>
        <v>340</v>
      </c>
      <c r="L55" s="57">
        <f t="shared" si="49"/>
        <v>137</v>
      </c>
      <c r="M55" s="57">
        <f t="shared" si="49"/>
        <v>3526</v>
      </c>
      <c r="N55" s="57">
        <f t="shared" si="49"/>
        <v>196</v>
      </c>
      <c r="O55" s="255">
        <f t="shared" si="49"/>
        <v>471</v>
      </c>
      <c r="P55" s="256">
        <f t="shared" si="49"/>
        <v>16176</v>
      </c>
      <c r="Q55" s="294">
        <f t="shared" si="49"/>
        <v>1039</v>
      </c>
      <c r="R55" s="269">
        <f t="shared" si="49"/>
        <v>1122</v>
      </c>
      <c r="S55" s="269">
        <f t="shared" si="49"/>
        <v>260</v>
      </c>
      <c r="T55" s="269">
        <f t="shared" si="49"/>
        <v>449</v>
      </c>
      <c r="U55" s="269">
        <f t="shared" si="49"/>
        <v>222</v>
      </c>
      <c r="V55" s="269">
        <f t="shared" si="49"/>
        <v>254</v>
      </c>
      <c r="W55" s="269">
        <f t="shared" si="49"/>
        <v>163</v>
      </c>
      <c r="X55" s="269">
        <f t="shared" si="49"/>
        <v>71</v>
      </c>
      <c r="Y55" s="269">
        <f t="shared" si="49"/>
        <v>1392</v>
      </c>
      <c r="Z55" s="269">
        <f t="shared" si="49"/>
        <v>61</v>
      </c>
      <c r="AA55" s="269">
        <f t="shared" si="49"/>
        <v>200</v>
      </c>
      <c r="AB55" s="295">
        <f t="shared" si="49"/>
        <v>5233</v>
      </c>
      <c r="AC55" s="294">
        <f t="shared" si="49"/>
        <v>1953</v>
      </c>
      <c r="AD55" s="269">
        <f t="shared" si="49"/>
        <v>2097</v>
      </c>
      <c r="AE55" s="269">
        <f t="shared" si="49"/>
        <v>815</v>
      </c>
      <c r="AF55" s="296">
        <f t="shared" si="49"/>
        <v>1787</v>
      </c>
      <c r="AG55" s="296">
        <f t="shared" si="49"/>
        <v>1140</v>
      </c>
      <c r="AH55" s="296">
        <f t="shared" si="49"/>
        <v>368</v>
      </c>
      <c r="AI55" s="296">
        <f t="shared" si="49"/>
        <v>177</v>
      </c>
      <c r="AJ55" s="296">
        <f t="shared" si="49"/>
        <v>66</v>
      </c>
      <c r="AK55" s="296">
        <f t="shared" si="49"/>
        <v>2134</v>
      </c>
      <c r="AL55" s="296">
        <f t="shared" si="49"/>
        <v>135</v>
      </c>
      <c r="AM55" s="297">
        <f t="shared" si="49"/>
        <v>271</v>
      </c>
      <c r="AN55" s="298">
        <f t="shared" si="49"/>
        <v>10943</v>
      </c>
      <c r="AP55" s="8" t="str">
        <f t="shared" si="6"/>
        <v/>
      </c>
    </row>
    <row r="56" spans="1:42" s="8" customFormat="1" ht="23.15" customHeight="1" thickBot="1" x14ac:dyDescent="0.25">
      <c r="B56" s="466" t="s">
        <v>40</v>
      </c>
      <c r="C56" s="573"/>
      <c r="D56" s="574"/>
      <c r="E56" s="257">
        <f>SUM(E12,E16,E19,E23,E28,E35,E41,E43,E46,E53)</f>
        <v>18594</v>
      </c>
      <c r="F56" s="11">
        <f>SUM(F12,F16,F19,F23,F28,F35,F41,F43,F46,F53)</f>
        <v>17108</v>
      </c>
      <c r="G56" s="11">
        <f>SUM(G12,G16,G19,G23,G28,G35,G41,G43,G46,G53)</f>
        <v>5623</v>
      </c>
      <c r="H56" s="12">
        <f>SUM(H12,H16,H19,H23,H28,H35,H41,H43,H46,H53)</f>
        <v>11661</v>
      </c>
      <c r="I56" s="12">
        <f t="shared" ref="I56:AN56" si="50">SUM(I12,I16,I19,I23,I28,I35,I41,I43,I46,I53)</f>
        <v>7497</v>
      </c>
      <c r="J56" s="12">
        <f t="shared" si="50"/>
        <v>3363</v>
      </c>
      <c r="K56" s="12">
        <f t="shared" si="50"/>
        <v>1817</v>
      </c>
      <c r="L56" s="12">
        <f t="shared" si="50"/>
        <v>780</v>
      </c>
      <c r="M56" s="12">
        <f t="shared" si="50"/>
        <v>29582</v>
      </c>
      <c r="N56" s="12">
        <f t="shared" si="50"/>
        <v>1155</v>
      </c>
      <c r="O56" s="13">
        <f t="shared" si="50"/>
        <v>2683</v>
      </c>
      <c r="P56" s="14">
        <f t="shared" si="50"/>
        <v>99863</v>
      </c>
      <c r="Q56" s="299">
        <f t="shared" si="50"/>
        <v>5798</v>
      </c>
      <c r="R56" s="300">
        <f t="shared" si="50"/>
        <v>5450</v>
      </c>
      <c r="S56" s="300">
        <f t="shared" si="50"/>
        <v>1225</v>
      </c>
      <c r="T56" s="300">
        <f t="shared" si="50"/>
        <v>2169</v>
      </c>
      <c r="U56" s="300">
        <f t="shared" si="50"/>
        <v>1180</v>
      </c>
      <c r="V56" s="301">
        <f t="shared" si="50"/>
        <v>1261</v>
      </c>
      <c r="W56" s="301">
        <f t="shared" si="50"/>
        <v>813</v>
      </c>
      <c r="X56" s="301">
        <f t="shared" si="50"/>
        <v>336</v>
      </c>
      <c r="Y56" s="301">
        <f t="shared" si="50"/>
        <v>10253</v>
      </c>
      <c r="Z56" s="301">
        <f t="shared" si="50"/>
        <v>353</v>
      </c>
      <c r="AA56" s="301">
        <f t="shared" si="50"/>
        <v>1035</v>
      </c>
      <c r="AB56" s="302">
        <f t="shared" si="50"/>
        <v>29873</v>
      </c>
      <c r="AC56" s="299">
        <f t="shared" si="50"/>
        <v>12796</v>
      </c>
      <c r="AD56" s="300">
        <f t="shared" si="50"/>
        <v>11658</v>
      </c>
      <c r="AE56" s="300">
        <f t="shared" si="50"/>
        <v>4398</v>
      </c>
      <c r="AF56" s="301">
        <f t="shared" si="50"/>
        <v>9492</v>
      </c>
      <c r="AG56" s="301">
        <f t="shared" si="50"/>
        <v>6317</v>
      </c>
      <c r="AH56" s="301">
        <f t="shared" si="50"/>
        <v>2102</v>
      </c>
      <c r="AI56" s="301">
        <f t="shared" si="50"/>
        <v>1004</v>
      </c>
      <c r="AJ56" s="301">
        <f t="shared" si="50"/>
        <v>444</v>
      </c>
      <c r="AK56" s="301">
        <f t="shared" si="50"/>
        <v>19329</v>
      </c>
      <c r="AL56" s="301">
        <f t="shared" si="50"/>
        <v>802</v>
      </c>
      <c r="AM56" s="303">
        <f t="shared" si="50"/>
        <v>1648</v>
      </c>
      <c r="AN56" s="302">
        <f t="shared" si="50"/>
        <v>69990</v>
      </c>
      <c r="AP56" s="8" t="str">
        <f t="shared" si="6"/>
        <v/>
      </c>
    </row>
    <row r="57" spans="1:42" s="580" customFormat="1" ht="23.15" customHeight="1" thickBot="1" x14ac:dyDescent="0.25">
      <c r="B57" s="581" t="s">
        <v>108</v>
      </c>
      <c r="C57" s="582"/>
      <c r="D57" s="583"/>
      <c r="E57" s="617">
        <f>+E56/$P$56</f>
        <v>0.1861950872695593</v>
      </c>
      <c r="F57" s="615">
        <f t="shared" ref="F57:P57" si="51">+F56/$P$56</f>
        <v>0.17131470114056258</v>
      </c>
      <c r="G57" s="615">
        <f t="shared" si="51"/>
        <v>5.6307140782872536E-2</v>
      </c>
      <c r="H57" s="604">
        <f t="shared" si="51"/>
        <v>0.11676997486556583</v>
      </c>
      <c r="I57" s="604">
        <f t="shared" si="51"/>
        <v>7.5072849804231803E-2</v>
      </c>
      <c r="J57" s="604">
        <f t="shared" si="51"/>
        <v>3.3676136306740233E-2</v>
      </c>
      <c r="K57" s="604">
        <f t="shared" si="51"/>
        <v>1.8194927050058582E-2</v>
      </c>
      <c r="L57" s="604">
        <f t="shared" si="51"/>
        <v>7.8107006599040683E-3</v>
      </c>
      <c r="M57" s="604">
        <f t="shared" si="51"/>
        <v>0.29622582938625919</v>
      </c>
      <c r="N57" s="604">
        <f t="shared" si="51"/>
        <v>1.1565845207934871E-2</v>
      </c>
      <c r="O57" s="605">
        <f t="shared" si="51"/>
        <v>2.6866807526311046E-2</v>
      </c>
      <c r="P57" s="606">
        <f t="shared" si="51"/>
        <v>1</v>
      </c>
      <c r="Q57" s="607">
        <f>+Q56/$AB$56</f>
        <v>0.19408830716700701</v>
      </c>
      <c r="R57" s="608">
        <f t="shared" ref="R57:AB57" si="52">+R56/$AB$56</f>
        <v>0.18243899173166406</v>
      </c>
      <c r="S57" s="608">
        <f t="shared" si="52"/>
        <v>4.1006929334181368E-2</v>
      </c>
      <c r="T57" s="608">
        <f t="shared" si="52"/>
        <v>7.2607371204766846E-2</v>
      </c>
      <c r="U57" s="608">
        <f t="shared" si="52"/>
        <v>3.9500552338231847E-2</v>
      </c>
      <c r="V57" s="609">
        <f t="shared" si="52"/>
        <v>4.2212030930940982E-2</v>
      </c>
      <c r="W57" s="609">
        <f t="shared" si="52"/>
        <v>2.7215211060154655E-2</v>
      </c>
      <c r="X57" s="609">
        <f t="shared" si="52"/>
        <v>1.1247614903089747E-2</v>
      </c>
      <c r="Y57" s="609">
        <f t="shared" si="52"/>
        <v>0.34321962976600945</v>
      </c>
      <c r="Z57" s="609">
        <f t="shared" si="52"/>
        <v>1.181669065711512E-2</v>
      </c>
      <c r="AA57" s="609">
        <f t="shared" si="52"/>
        <v>3.4646670906838949E-2</v>
      </c>
      <c r="AB57" s="610">
        <f t="shared" si="52"/>
        <v>1</v>
      </c>
      <c r="AC57" s="607">
        <f>+AC56/$AN$56</f>
        <v>0.18282611801685955</v>
      </c>
      <c r="AD57" s="608">
        <f t="shared" ref="AD57:AN57" si="53">+AD56/$AN$56</f>
        <v>0.16656665237891127</v>
      </c>
      <c r="AE57" s="608">
        <f t="shared" si="53"/>
        <v>6.2837548221174447E-2</v>
      </c>
      <c r="AF57" s="609">
        <f t="shared" si="53"/>
        <v>0.13561937419631376</v>
      </c>
      <c r="AG57" s="609">
        <f t="shared" si="53"/>
        <v>9.0255750821545938E-2</v>
      </c>
      <c r="AH57" s="609">
        <f t="shared" si="53"/>
        <v>3.0032861837405344E-2</v>
      </c>
      <c r="AI57" s="609">
        <f t="shared" si="53"/>
        <v>1.4344906415202172E-2</v>
      </c>
      <c r="AJ57" s="609">
        <f t="shared" si="53"/>
        <v>6.3437633947706819E-3</v>
      </c>
      <c r="AK57" s="609">
        <f t="shared" si="53"/>
        <v>0.27616802400342905</v>
      </c>
      <c r="AL57" s="609">
        <f t="shared" si="53"/>
        <v>1.1458779825689384E-2</v>
      </c>
      <c r="AM57" s="611">
        <f t="shared" si="53"/>
        <v>2.3546220888698385E-2</v>
      </c>
      <c r="AN57" s="610">
        <f t="shared" si="53"/>
        <v>1</v>
      </c>
    </row>
    <row r="58" spans="1:42" s="8" customFormat="1" ht="11.15" customHeight="1" x14ac:dyDescent="0.2">
      <c r="B58" s="15"/>
      <c r="C58" s="575"/>
      <c r="D58" s="576"/>
    </row>
    <row r="59" spans="1:42" s="8" customFormat="1" ht="11.15" customHeight="1" x14ac:dyDescent="0.2">
      <c r="B59" s="15"/>
      <c r="C59" s="575"/>
      <c r="D59" s="576"/>
      <c r="E59" s="8">
        <f>E54+E55</f>
        <v>18594</v>
      </c>
      <c r="F59" s="8">
        <f t="shared" ref="F59:AN59" si="54">F54+F55</f>
        <v>17108</v>
      </c>
      <c r="G59" s="8">
        <f t="shared" si="54"/>
        <v>5623</v>
      </c>
      <c r="H59" s="8">
        <f t="shared" si="54"/>
        <v>11661</v>
      </c>
      <c r="I59" s="8">
        <f t="shared" si="54"/>
        <v>7497</v>
      </c>
      <c r="J59" s="8">
        <f t="shared" si="54"/>
        <v>3363</v>
      </c>
      <c r="K59" s="8">
        <f t="shared" si="54"/>
        <v>1817</v>
      </c>
      <c r="L59" s="8">
        <f t="shared" si="54"/>
        <v>780</v>
      </c>
      <c r="M59" s="8">
        <f t="shared" si="54"/>
        <v>29582</v>
      </c>
      <c r="N59" s="8">
        <f t="shared" si="54"/>
        <v>1155</v>
      </c>
      <c r="O59" s="8">
        <f t="shared" si="54"/>
        <v>2683</v>
      </c>
      <c r="P59" s="8">
        <f t="shared" si="54"/>
        <v>99863</v>
      </c>
      <c r="Q59" s="8">
        <f t="shared" si="54"/>
        <v>5798</v>
      </c>
      <c r="R59" s="8">
        <f t="shared" si="54"/>
        <v>5450</v>
      </c>
      <c r="S59" s="8">
        <f t="shared" si="54"/>
        <v>1225</v>
      </c>
      <c r="T59" s="8">
        <f t="shared" si="54"/>
        <v>2169</v>
      </c>
      <c r="U59" s="8">
        <f t="shared" si="54"/>
        <v>1180</v>
      </c>
      <c r="V59" s="8">
        <f t="shared" si="54"/>
        <v>1261</v>
      </c>
      <c r="W59" s="8">
        <f t="shared" si="54"/>
        <v>813</v>
      </c>
      <c r="X59" s="8">
        <f t="shared" si="54"/>
        <v>336</v>
      </c>
      <c r="Y59" s="8">
        <f t="shared" si="54"/>
        <v>10253</v>
      </c>
      <c r="Z59" s="8">
        <f t="shared" si="54"/>
        <v>353</v>
      </c>
      <c r="AA59" s="8">
        <f t="shared" si="54"/>
        <v>1035</v>
      </c>
      <c r="AB59" s="8">
        <f t="shared" si="54"/>
        <v>29873</v>
      </c>
      <c r="AC59" s="8">
        <f t="shared" si="54"/>
        <v>12796</v>
      </c>
      <c r="AD59" s="8">
        <f t="shared" si="54"/>
        <v>11658</v>
      </c>
      <c r="AE59" s="8">
        <f t="shared" si="54"/>
        <v>4398</v>
      </c>
      <c r="AF59" s="8">
        <f t="shared" si="54"/>
        <v>9492</v>
      </c>
      <c r="AG59" s="8">
        <f t="shared" si="54"/>
        <v>6317</v>
      </c>
      <c r="AH59" s="8">
        <f t="shared" si="54"/>
        <v>2102</v>
      </c>
      <c r="AI59" s="8">
        <f t="shared" si="54"/>
        <v>1004</v>
      </c>
      <c r="AJ59" s="8">
        <f t="shared" si="54"/>
        <v>444</v>
      </c>
      <c r="AK59" s="8">
        <f t="shared" si="54"/>
        <v>19329</v>
      </c>
      <c r="AL59" s="8">
        <f t="shared" si="54"/>
        <v>802</v>
      </c>
      <c r="AM59" s="8">
        <f t="shared" si="54"/>
        <v>1648</v>
      </c>
      <c r="AN59" s="8">
        <f t="shared" si="54"/>
        <v>69990</v>
      </c>
    </row>
    <row r="60" spans="1:42" s="8" customFormat="1" ht="11.15" customHeight="1" x14ac:dyDescent="0.2">
      <c r="B60" s="15"/>
      <c r="C60" s="575"/>
      <c r="D60" s="576"/>
    </row>
    <row r="61" spans="1:42" s="8" customFormat="1" ht="11.15" customHeight="1" x14ac:dyDescent="0.2">
      <c r="B61" s="15"/>
      <c r="C61" s="575"/>
      <c r="D61" s="576"/>
    </row>
    <row r="62" spans="1:42" s="8" customFormat="1" ht="11.15" customHeight="1" x14ac:dyDescent="0.2">
      <c r="B62" s="15"/>
      <c r="C62" s="575"/>
      <c r="D62" s="576"/>
    </row>
    <row r="63" spans="1:42" s="8" customFormat="1" ht="11.15" customHeight="1" x14ac:dyDescent="0.2">
      <c r="B63" s="15"/>
      <c r="C63" s="575"/>
      <c r="D63" s="576"/>
    </row>
    <row r="64" spans="1:42" s="8" customFormat="1" ht="11.15" customHeight="1" x14ac:dyDescent="0.2">
      <c r="B64" s="15"/>
      <c r="C64" s="575"/>
      <c r="D64" s="576"/>
    </row>
    <row r="65" spans="2:4" s="8" customFormat="1" ht="11.15" customHeight="1" x14ac:dyDescent="0.2">
      <c r="B65" s="15"/>
      <c r="C65" s="575"/>
      <c r="D65" s="576"/>
    </row>
    <row r="66" spans="2:4" ht="11.15" customHeight="1" x14ac:dyDescent="0.2"/>
    <row r="67" spans="2:4" ht="11.15" customHeight="1" x14ac:dyDescent="0.2"/>
    <row r="68" spans="2:4" ht="11.15" customHeight="1" x14ac:dyDescent="0.2"/>
    <row r="69" spans="2:4" ht="11.15" customHeight="1" x14ac:dyDescent="0.2"/>
    <row r="70" spans="2:4" ht="11.15" customHeight="1" x14ac:dyDescent="0.2"/>
    <row r="71" spans="2:4" ht="11.15" customHeight="1" x14ac:dyDescent="0.2"/>
    <row r="72" spans="2:4" ht="11.15" customHeight="1" x14ac:dyDescent="0.2"/>
    <row r="73" spans="2:4" ht="11.15" customHeight="1" x14ac:dyDescent="0.2"/>
    <row r="74" spans="2:4" ht="11.15" customHeight="1" x14ac:dyDescent="0.2"/>
    <row r="75" spans="2:4" ht="11.15" customHeight="1" x14ac:dyDescent="0.2"/>
    <row r="76" spans="2:4" ht="11.15" customHeight="1" x14ac:dyDescent="0.2"/>
    <row r="77" spans="2:4" ht="11.15" customHeight="1" x14ac:dyDescent="0.2"/>
    <row r="78" spans="2:4" ht="11.15" customHeight="1" x14ac:dyDescent="0.2"/>
    <row r="79" spans="2:4" ht="11.15" customHeight="1" x14ac:dyDescent="0.2"/>
    <row r="80" spans="2:4" ht="11.15" customHeight="1" x14ac:dyDescent="0.2"/>
    <row r="81" ht="11.15" customHeight="1" x14ac:dyDescent="0.2"/>
    <row r="82" ht="11.15" customHeight="1" x14ac:dyDescent="0.2"/>
    <row r="83" ht="11.15" customHeight="1" x14ac:dyDescent="0.2"/>
    <row r="84" ht="11.15" customHeight="1" x14ac:dyDescent="0.2"/>
    <row r="85" ht="11.15" customHeight="1" x14ac:dyDescent="0.2"/>
    <row r="86" ht="11.15" customHeight="1" x14ac:dyDescent="0.2"/>
    <row r="87" ht="11.15" customHeight="1" x14ac:dyDescent="0.2"/>
    <row r="88" ht="11.15" customHeight="1" x14ac:dyDescent="0.2"/>
    <row r="89" ht="11.15" customHeight="1" x14ac:dyDescent="0.2"/>
    <row r="90" ht="11.15" customHeight="1" x14ac:dyDescent="0.2"/>
    <row r="91" ht="11.15" customHeight="1" x14ac:dyDescent="0.2"/>
    <row r="92" ht="11.15" customHeight="1" x14ac:dyDescent="0.2"/>
    <row r="93" ht="11.15" customHeight="1" x14ac:dyDescent="0.2"/>
    <row r="94" ht="11.15" customHeight="1" x14ac:dyDescent="0.2"/>
    <row r="95" ht="11.15" customHeight="1" x14ac:dyDescent="0.2"/>
    <row r="96" ht="11.15" customHeight="1" x14ac:dyDescent="0.2"/>
    <row r="97" ht="11.15" customHeight="1" x14ac:dyDescent="0.2"/>
    <row r="98" ht="11.15" customHeight="1" x14ac:dyDescent="0.2"/>
    <row r="99" ht="11.15" customHeight="1" x14ac:dyDescent="0.2"/>
    <row r="100" ht="11.15" customHeight="1" x14ac:dyDescent="0.2"/>
    <row r="101" ht="11.15" customHeight="1" x14ac:dyDescent="0.2"/>
    <row r="102" ht="11.15" customHeight="1" x14ac:dyDescent="0.2"/>
    <row r="103" ht="11.15" customHeight="1" x14ac:dyDescent="0.2"/>
    <row r="104" ht="11.15" customHeight="1" x14ac:dyDescent="0.2"/>
    <row r="105" ht="11.15" customHeight="1" x14ac:dyDescent="0.2"/>
    <row r="106" ht="11.15" customHeight="1" x14ac:dyDescent="0.2"/>
    <row r="107" ht="11.15" customHeight="1" x14ac:dyDescent="0.2"/>
    <row r="108" ht="11.15" customHeight="1" x14ac:dyDescent="0.2"/>
    <row r="109" ht="11.15" customHeight="1" x14ac:dyDescent="0.2"/>
    <row r="110" ht="11.15" customHeight="1" x14ac:dyDescent="0.2"/>
    <row r="111" ht="11.15" customHeight="1" x14ac:dyDescent="0.2"/>
    <row r="112" ht="11.15" customHeight="1" x14ac:dyDescent="0.2"/>
    <row r="113" ht="11.15" customHeight="1" x14ac:dyDescent="0.2"/>
    <row r="114" ht="11.15" customHeight="1" x14ac:dyDescent="0.2"/>
    <row r="115" ht="11.15" customHeight="1" x14ac:dyDescent="0.2"/>
    <row r="116" ht="11.15" customHeight="1" x14ac:dyDescent="0.2"/>
    <row r="117" ht="11.15" customHeight="1" x14ac:dyDescent="0.2"/>
    <row r="118" ht="11.15" customHeight="1" x14ac:dyDescent="0.2"/>
    <row r="119" ht="11.15" customHeight="1" x14ac:dyDescent="0.2"/>
    <row r="120" ht="11.15" customHeight="1" x14ac:dyDescent="0.2"/>
    <row r="121" ht="11.15" customHeight="1" x14ac:dyDescent="0.2"/>
    <row r="122" ht="11.15" customHeight="1" x14ac:dyDescent="0.2"/>
    <row r="123" ht="11.15" customHeight="1" x14ac:dyDescent="0.2"/>
    <row r="124" ht="11.15" customHeight="1" x14ac:dyDescent="0.2"/>
    <row r="125" ht="11.15" customHeight="1" x14ac:dyDescent="0.2"/>
    <row r="126" ht="11.15" customHeight="1" x14ac:dyDescent="0.2"/>
    <row r="127" ht="11.15" customHeight="1" x14ac:dyDescent="0.2"/>
    <row r="128" ht="11.15" customHeight="1" x14ac:dyDescent="0.2"/>
    <row r="129" ht="11.15" customHeight="1" x14ac:dyDescent="0.2"/>
    <row r="130" ht="11.15" customHeight="1" x14ac:dyDescent="0.2"/>
    <row r="131" ht="11.15" customHeight="1" x14ac:dyDescent="0.2"/>
    <row r="132" ht="11.15" customHeight="1" x14ac:dyDescent="0.2"/>
    <row r="133" ht="11.15" customHeight="1" x14ac:dyDescent="0.2"/>
    <row r="134" ht="11.15" customHeight="1" x14ac:dyDescent="0.2"/>
    <row r="135" ht="11.15" customHeight="1" x14ac:dyDescent="0.2"/>
    <row r="136" ht="11.15" customHeight="1" x14ac:dyDescent="0.2"/>
    <row r="137" ht="11.15" customHeight="1" x14ac:dyDescent="0.2"/>
    <row r="138" ht="11.15" customHeight="1" x14ac:dyDescent="0.2"/>
    <row r="139" ht="11.15" customHeight="1" x14ac:dyDescent="0.2"/>
    <row r="140" ht="11.15" customHeight="1" x14ac:dyDescent="0.2"/>
    <row r="141" ht="11.15" customHeight="1" x14ac:dyDescent="0.2"/>
    <row r="142" ht="11.15" customHeight="1" x14ac:dyDescent="0.2"/>
    <row r="143" ht="11.15" customHeight="1" x14ac:dyDescent="0.2"/>
    <row r="144" ht="11.15" customHeight="1" x14ac:dyDescent="0.2"/>
    <row r="145" ht="11.15" customHeight="1" x14ac:dyDescent="0.2"/>
    <row r="146" ht="11.15" customHeight="1" x14ac:dyDescent="0.2"/>
    <row r="147" ht="11.15" customHeight="1" x14ac:dyDescent="0.2"/>
    <row r="148" ht="11.15" customHeight="1" x14ac:dyDescent="0.2"/>
    <row r="149" ht="11.15" customHeight="1" x14ac:dyDescent="0.2"/>
    <row r="150" ht="11.15" customHeight="1" x14ac:dyDescent="0.2"/>
    <row r="151" ht="11.15" customHeight="1" x14ac:dyDescent="0.2"/>
    <row r="152" ht="11.15" customHeight="1" x14ac:dyDescent="0.2"/>
    <row r="153" ht="11.15" customHeight="1" x14ac:dyDescent="0.2"/>
    <row r="154" ht="11.15" customHeight="1" x14ac:dyDescent="0.2"/>
    <row r="155" ht="11.15" customHeight="1" x14ac:dyDescent="0.2"/>
    <row r="156" ht="11.15" customHeight="1" x14ac:dyDescent="0.2"/>
    <row r="157" ht="11.15" customHeight="1" x14ac:dyDescent="0.2"/>
    <row r="158" ht="11.15" customHeight="1" x14ac:dyDescent="0.2"/>
    <row r="159" ht="11.15" customHeight="1" x14ac:dyDescent="0.2"/>
    <row r="160" ht="11.15" customHeight="1" x14ac:dyDescent="0.2"/>
    <row r="161" ht="11.15" customHeight="1" x14ac:dyDescent="0.2"/>
    <row r="162" ht="11.15" customHeight="1" x14ac:dyDescent="0.2"/>
    <row r="163" ht="11.15" customHeight="1" x14ac:dyDescent="0.2"/>
    <row r="164" ht="11.15" customHeight="1" x14ac:dyDescent="0.2"/>
    <row r="165" ht="11.15" customHeight="1" x14ac:dyDescent="0.2"/>
    <row r="166" ht="11.15" customHeight="1" x14ac:dyDescent="0.2"/>
    <row r="167" ht="11.15" customHeight="1" x14ac:dyDescent="0.2"/>
    <row r="168" ht="11.15" customHeight="1" x14ac:dyDescent="0.2"/>
    <row r="169" ht="11.15" customHeight="1" x14ac:dyDescent="0.2"/>
    <row r="170" ht="11.15" customHeight="1" x14ac:dyDescent="0.2"/>
    <row r="171" ht="11.15" customHeight="1" x14ac:dyDescent="0.2"/>
    <row r="172" ht="11.15" customHeight="1" x14ac:dyDescent="0.2"/>
    <row r="173" ht="11.15" customHeight="1" x14ac:dyDescent="0.2"/>
    <row r="174" ht="11.15" customHeight="1" x14ac:dyDescent="0.2"/>
    <row r="175" ht="11.15" customHeight="1" x14ac:dyDescent="0.2"/>
    <row r="176" ht="11.15" customHeight="1" x14ac:dyDescent="0.2"/>
    <row r="177" ht="11.15" customHeight="1" x14ac:dyDescent="0.2"/>
    <row r="178" ht="11.15" customHeight="1" x14ac:dyDescent="0.2"/>
    <row r="179" ht="11.15" customHeight="1" x14ac:dyDescent="0.2"/>
    <row r="180" ht="11.15" customHeight="1" x14ac:dyDescent="0.2"/>
    <row r="181" ht="11.15" customHeight="1" x14ac:dyDescent="0.2"/>
    <row r="182" ht="11.15" customHeight="1" x14ac:dyDescent="0.2"/>
    <row r="183" ht="11.15" customHeight="1" x14ac:dyDescent="0.2"/>
    <row r="184" ht="11.15" customHeight="1" x14ac:dyDescent="0.2"/>
    <row r="185" ht="11.15" customHeight="1" x14ac:dyDescent="0.2"/>
    <row r="186" ht="11.15" customHeight="1" x14ac:dyDescent="0.2"/>
    <row r="187" ht="11.15" customHeight="1" x14ac:dyDescent="0.2"/>
    <row r="188" ht="11.15" customHeight="1" x14ac:dyDescent="0.2"/>
    <row r="189" ht="11.15" customHeight="1" x14ac:dyDescent="0.2"/>
    <row r="190" ht="11.15" customHeight="1" x14ac:dyDescent="0.2"/>
    <row r="191" ht="11.15" customHeight="1" x14ac:dyDescent="0.2"/>
    <row r="192" ht="11.15" customHeight="1" x14ac:dyDescent="0.2"/>
    <row r="193" ht="11.15" customHeight="1" x14ac:dyDescent="0.2"/>
    <row r="194" ht="11.15" customHeight="1" x14ac:dyDescent="0.2"/>
    <row r="195" ht="11.15" customHeight="1" x14ac:dyDescent="0.2"/>
    <row r="196" ht="11.15" customHeight="1" x14ac:dyDescent="0.2"/>
    <row r="197" ht="11.15" customHeight="1" x14ac:dyDescent="0.2"/>
    <row r="198" ht="11.15" customHeight="1" x14ac:dyDescent="0.2"/>
    <row r="199" ht="11.15" customHeight="1" x14ac:dyDescent="0.2"/>
    <row r="200" ht="11.15" customHeight="1" x14ac:dyDescent="0.2"/>
    <row r="201" ht="11.15" customHeight="1" x14ac:dyDescent="0.2"/>
    <row r="202" ht="11.15" customHeight="1" x14ac:dyDescent="0.2"/>
    <row r="203" ht="11.15" customHeight="1" x14ac:dyDescent="0.2"/>
    <row r="204" ht="11.15" customHeight="1" x14ac:dyDescent="0.2"/>
    <row r="205" ht="11.15" customHeight="1" x14ac:dyDescent="0.2"/>
    <row r="206" ht="11.15" customHeight="1" x14ac:dyDescent="0.2"/>
    <row r="207" ht="11.15" customHeight="1" x14ac:dyDescent="0.2"/>
    <row r="208" ht="11.15" customHeight="1" x14ac:dyDescent="0.2"/>
    <row r="209" ht="11.15" customHeight="1" x14ac:dyDescent="0.2"/>
    <row r="210" ht="11.15" customHeight="1" x14ac:dyDescent="0.2"/>
    <row r="211" ht="11.15" customHeight="1" x14ac:dyDescent="0.2"/>
    <row r="212" ht="11.15" customHeight="1" x14ac:dyDescent="0.2"/>
    <row r="213" ht="11.15" customHeight="1" x14ac:dyDescent="0.2"/>
    <row r="214" ht="11.15" customHeight="1" x14ac:dyDescent="0.2"/>
    <row r="215" ht="11.15" customHeight="1" x14ac:dyDescent="0.2"/>
    <row r="216" ht="11.15" customHeight="1" x14ac:dyDescent="0.2"/>
    <row r="217" ht="11.15" customHeight="1" x14ac:dyDescent="0.2"/>
    <row r="218" ht="11.15" customHeight="1" x14ac:dyDescent="0.2"/>
    <row r="219" ht="11.15" customHeight="1" x14ac:dyDescent="0.2"/>
    <row r="220" ht="11.15" customHeight="1" x14ac:dyDescent="0.2"/>
    <row r="221" ht="11.15" customHeight="1" x14ac:dyDescent="0.2"/>
    <row r="222" ht="11.15" customHeight="1" x14ac:dyDescent="0.2"/>
    <row r="223" ht="11.15" customHeight="1" x14ac:dyDescent="0.2"/>
    <row r="224" ht="11.15" customHeight="1" x14ac:dyDescent="0.2"/>
    <row r="225" ht="11.15" customHeight="1" x14ac:dyDescent="0.2"/>
    <row r="226" ht="11.15" customHeight="1" x14ac:dyDescent="0.2"/>
    <row r="227" ht="11.15" customHeight="1" x14ac:dyDescent="0.2"/>
    <row r="228" ht="11.15" customHeight="1" x14ac:dyDescent="0.2"/>
    <row r="229" ht="11.15" customHeight="1" x14ac:dyDescent="0.2"/>
    <row r="230" ht="11.15" customHeight="1" x14ac:dyDescent="0.2"/>
    <row r="231" ht="11.15" customHeight="1" x14ac:dyDescent="0.2"/>
    <row r="232" ht="11.15" customHeight="1" x14ac:dyDescent="0.2"/>
    <row r="233" ht="11.15" customHeight="1" x14ac:dyDescent="0.2"/>
    <row r="234" ht="11.15" customHeight="1" x14ac:dyDescent="0.2"/>
    <row r="235" ht="11.15" customHeight="1" x14ac:dyDescent="0.2"/>
    <row r="236" ht="11.15" customHeight="1" x14ac:dyDescent="0.2"/>
    <row r="237" ht="11.15" customHeight="1" x14ac:dyDescent="0.2"/>
    <row r="238" ht="11.15" customHeight="1" x14ac:dyDescent="0.2"/>
    <row r="239" ht="11.15" customHeight="1" x14ac:dyDescent="0.2"/>
    <row r="240" ht="11.15" customHeight="1" x14ac:dyDescent="0.2"/>
    <row r="241" ht="11.15" customHeight="1" x14ac:dyDescent="0.2"/>
    <row r="242" ht="11.15" customHeight="1" x14ac:dyDescent="0.2"/>
    <row r="243" ht="11.15" customHeight="1" x14ac:dyDescent="0.2"/>
    <row r="244" ht="11.15" customHeight="1" x14ac:dyDescent="0.2"/>
    <row r="245" ht="11.15" customHeight="1" x14ac:dyDescent="0.2"/>
    <row r="246" ht="11.15" customHeight="1" x14ac:dyDescent="0.2"/>
    <row r="247" ht="11.15" customHeight="1" x14ac:dyDescent="0.2"/>
    <row r="248" ht="11.15" customHeight="1" x14ac:dyDescent="0.2"/>
    <row r="249" ht="11.15" customHeight="1" x14ac:dyDescent="0.2"/>
    <row r="250" ht="11.15" customHeight="1" x14ac:dyDescent="0.2"/>
    <row r="251" ht="11.15" customHeight="1" x14ac:dyDescent="0.2"/>
    <row r="252" ht="11.15" customHeight="1" x14ac:dyDescent="0.2"/>
    <row r="253" ht="11.15" customHeight="1" x14ac:dyDescent="0.2"/>
    <row r="254" ht="11.15" customHeight="1" x14ac:dyDescent="0.2"/>
    <row r="255" ht="11.15" customHeight="1" x14ac:dyDescent="0.2"/>
    <row r="256" ht="11.15" customHeight="1" x14ac:dyDescent="0.2"/>
    <row r="257" ht="11.15" customHeight="1" x14ac:dyDescent="0.2"/>
    <row r="258" ht="11.15" customHeight="1" x14ac:dyDescent="0.2"/>
    <row r="259" ht="11.15" customHeight="1" x14ac:dyDescent="0.2"/>
    <row r="260" ht="11.15" customHeight="1" x14ac:dyDescent="0.2"/>
    <row r="261" ht="11.15" customHeight="1" x14ac:dyDescent="0.2"/>
    <row r="262" ht="11.15" customHeight="1" x14ac:dyDescent="0.2"/>
    <row r="263" ht="11.15" customHeight="1" x14ac:dyDescent="0.2"/>
    <row r="264" ht="11.15" customHeight="1" x14ac:dyDescent="0.2"/>
    <row r="265" ht="11.15" customHeight="1" x14ac:dyDescent="0.2"/>
    <row r="266" ht="11.15" customHeight="1" x14ac:dyDescent="0.2"/>
    <row r="267" ht="11.15" customHeight="1" x14ac:dyDescent="0.2"/>
  </sheetData>
  <mergeCells count="96">
    <mergeCell ref="B9:B12"/>
    <mergeCell ref="B13:B16"/>
    <mergeCell ref="B47:B53"/>
    <mergeCell ref="C47:D47"/>
    <mergeCell ref="C48:D48"/>
    <mergeCell ref="C49:D49"/>
    <mergeCell ref="C50:D50"/>
    <mergeCell ref="C51:D51"/>
    <mergeCell ref="C52:D52"/>
    <mergeCell ref="C53:D53"/>
    <mergeCell ref="B42:B43"/>
    <mergeCell ref="C42:D42"/>
    <mergeCell ref="C43:D43"/>
    <mergeCell ref="B44:B46"/>
    <mergeCell ref="C44:D44"/>
    <mergeCell ref="C45:D45"/>
    <mergeCell ref="C46:D46"/>
    <mergeCell ref="B36:B41"/>
    <mergeCell ref="C36:D36"/>
    <mergeCell ref="C37:D37"/>
    <mergeCell ref="C38:D38"/>
    <mergeCell ref="C39:D39"/>
    <mergeCell ref="C40:D40"/>
    <mergeCell ref="C41:D41"/>
    <mergeCell ref="C28:D28"/>
    <mergeCell ref="B29:B35"/>
    <mergeCell ref="C29:D29"/>
    <mergeCell ref="C30:D30"/>
    <mergeCell ref="C31:D31"/>
    <mergeCell ref="C32:D32"/>
    <mergeCell ref="C33:D33"/>
    <mergeCell ref="C34:D34"/>
    <mergeCell ref="C35:D35"/>
    <mergeCell ref="B24:B28"/>
    <mergeCell ref="C24:D24"/>
    <mergeCell ref="C25:D25"/>
    <mergeCell ref="C26:D26"/>
    <mergeCell ref="C27:D27"/>
    <mergeCell ref="B20:B23"/>
    <mergeCell ref="C20:D20"/>
    <mergeCell ref="C21:D21"/>
    <mergeCell ref="C22:D22"/>
    <mergeCell ref="C23:D23"/>
    <mergeCell ref="C14:D14"/>
    <mergeCell ref="C15:D15"/>
    <mergeCell ref="C16:D16"/>
    <mergeCell ref="B17:B19"/>
    <mergeCell ref="C17:D17"/>
    <mergeCell ref="C18:D18"/>
    <mergeCell ref="C19:D19"/>
    <mergeCell ref="AN5:AN8"/>
    <mergeCell ref="C13:D13"/>
    <mergeCell ref="C9:D9"/>
    <mergeCell ref="C10:D10"/>
    <mergeCell ref="C11:D11"/>
    <mergeCell ref="C12:D12"/>
    <mergeCell ref="AH5:AH8"/>
    <mergeCell ref="AI5:AI8"/>
    <mergeCell ref="AJ5:AJ8"/>
    <mergeCell ref="AK5:AK8"/>
    <mergeCell ref="AL5:AL8"/>
    <mergeCell ref="AM5:AM8"/>
    <mergeCell ref="AB5:AB8"/>
    <mergeCell ref="AC5:AC8"/>
    <mergeCell ref="AD5:AD8"/>
    <mergeCell ref="AE5:AE8"/>
    <mergeCell ref="T5:T8"/>
    <mergeCell ref="AF5:AF8"/>
    <mergeCell ref="AG5:AG8"/>
    <mergeCell ref="V5:V8"/>
    <mergeCell ref="W5:W8"/>
    <mergeCell ref="X5:X8"/>
    <mergeCell ref="Y5:Y8"/>
    <mergeCell ref="Z5:Z8"/>
    <mergeCell ref="AA5:AA8"/>
    <mergeCell ref="O5:O8"/>
    <mergeCell ref="P5:P8"/>
    <mergeCell ref="Q5:Q8"/>
    <mergeCell ref="R5:R8"/>
    <mergeCell ref="S5:S8"/>
    <mergeCell ref="B3:B8"/>
    <mergeCell ref="C3:D8"/>
    <mergeCell ref="E3:P3"/>
    <mergeCell ref="Q3:AB3"/>
    <mergeCell ref="AC3:AN3"/>
    <mergeCell ref="E5:E8"/>
    <mergeCell ref="F5:F8"/>
    <mergeCell ref="G5:G8"/>
    <mergeCell ref="H5:H8"/>
    <mergeCell ref="I5:I8"/>
    <mergeCell ref="U5:U8"/>
    <mergeCell ref="J5:J8"/>
    <mergeCell ref="K5:K8"/>
    <mergeCell ref="L5:L8"/>
    <mergeCell ref="M5:M8"/>
    <mergeCell ref="N5:N8"/>
  </mergeCells>
  <phoneticPr fontId="11"/>
  <printOptions horizontalCentered="1" gridLinesSet="0"/>
  <pageMargins left="0.23622047244094491" right="0.23622047244094491" top="0.74803149606299213" bottom="0.74803149606299213" header="0.31496062992125984" footer="0.31496062992125984"/>
  <pageSetup paperSize="9" scale="56" firstPageNumber="5" orientation="portrait" useFirstPageNumber="1" r:id="rId1"/>
  <headerFooter alignWithMargins="0">
    <oddFooter>&amp;C&amp;"ＭＳ ゴシック,標準"&amp;14&amp;P</oddFooter>
  </headerFooter>
  <colBreaks count="1" manualBreakCount="1">
    <brk id="16" max="56" man="1"/>
  </colBreaks>
  <ignoredErrors>
    <ignoredError sqref="C54:D56 C14:D53 C9:D12 B54:B56 O38:P38" unlockedFormula="1"/>
    <ignoredError sqref="E53:AN55 E48:P48 AN48 F14:P14 E12:P12 E9:P11 AN9:AN11 E15:P15 AN14 AN15 E19:P19 E17:P18 AN17:AN18 E23:P23 E20:P22 AN20:AN22 E28:P28 E24:P27 AN24:AN27 E35:P35 E29:P34 AN29:AN34 E41:P41 E36:P37 AN36:AN40 E43:P43 E42:P42 AN42 E46:P46 E44:P45 AN44:AN45 E49:P52 E47:P47 AN49:AN52 AN47 E39:P40 E38 AN12 AN19 AN23 AN28 AN35 AN41 AN43 AN46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Q267"/>
  <sheetViews>
    <sheetView zoomScale="70" zoomScaleNormal="70" zoomScaleSheetLayoutView="70" workbookViewId="0">
      <pane xSplit="4" topLeftCell="E1" activePane="topRight" state="frozen"/>
      <selection activeCell="AL19" sqref="AL19"/>
      <selection pane="topRight" activeCell="B1" sqref="B1"/>
    </sheetView>
  </sheetViews>
  <sheetFormatPr defaultColWidth="10" defaultRowHeight="15" customHeight="1" x14ac:dyDescent="0.2"/>
  <cols>
    <col min="1" max="1" width="8.984375E-2" style="6" customWidth="1"/>
    <col min="2" max="2" width="9.453125" style="1" customWidth="1"/>
    <col min="3" max="3" width="3" style="572" customWidth="1"/>
    <col min="4" max="4" width="11.81640625" style="23" customWidth="1"/>
    <col min="5" max="16" width="10.36328125" style="6" customWidth="1"/>
    <col min="17" max="27" width="5.08984375" style="6" customWidth="1"/>
    <col min="28" max="28" width="5.81640625" style="6" customWidth="1"/>
    <col min="29" max="40" width="5.90625" style="6" customWidth="1"/>
    <col min="41" max="16384" width="10" style="6"/>
  </cols>
  <sheetData>
    <row r="1" spans="1:43" ht="18" customHeight="1" x14ac:dyDescent="0.2">
      <c r="A1" s="7"/>
      <c r="C1" s="22"/>
      <c r="E1" s="22" t="s">
        <v>104</v>
      </c>
      <c r="F1" s="22"/>
      <c r="G1" s="22"/>
      <c r="H1" s="25"/>
      <c r="I1" s="25"/>
      <c r="J1" s="25"/>
      <c r="K1" s="25"/>
      <c r="L1" s="27"/>
      <c r="M1" s="26"/>
      <c r="N1" s="26"/>
      <c r="O1" s="26"/>
      <c r="P1" s="26"/>
      <c r="Q1" s="28"/>
      <c r="R1" s="28"/>
      <c r="S1" s="28"/>
      <c r="T1" s="25"/>
      <c r="U1" s="25"/>
      <c r="V1" s="25"/>
      <c r="W1" s="25"/>
      <c r="X1" s="25"/>
      <c r="Y1" s="25"/>
      <c r="Z1" s="25"/>
      <c r="AA1" s="26"/>
      <c r="AB1" s="26"/>
      <c r="AC1" s="28"/>
      <c r="AD1" s="28"/>
      <c r="AE1" s="28"/>
      <c r="AF1" s="3"/>
      <c r="AG1" s="3"/>
      <c r="AH1" s="3"/>
      <c r="AI1" s="5"/>
      <c r="AJ1" s="3"/>
      <c r="AK1" s="3"/>
      <c r="AL1" s="3"/>
      <c r="AM1" s="4"/>
      <c r="AN1" s="4"/>
    </row>
    <row r="2" spans="1:43" ht="13.5" customHeight="1" thickBot="1" x14ac:dyDescent="0.25">
      <c r="A2" s="7"/>
      <c r="B2" s="22"/>
      <c r="C2" s="22"/>
      <c r="E2" s="22"/>
      <c r="F2" s="22"/>
      <c r="G2" s="22"/>
      <c r="H2" s="25"/>
      <c r="I2" s="25"/>
      <c r="J2" s="25"/>
      <c r="K2" s="25"/>
      <c r="L2" s="27"/>
      <c r="M2" s="26"/>
      <c r="N2" s="26"/>
      <c r="O2" s="570" t="s">
        <v>100</v>
      </c>
      <c r="P2" s="26"/>
      <c r="Q2" s="28"/>
      <c r="R2" s="28"/>
      <c r="S2" s="28"/>
      <c r="T2" s="25"/>
      <c r="U2" s="25"/>
      <c r="V2" s="25"/>
      <c r="W2" s="25"/>
      <c r="X2" s="25"/>
      <c r="Y2" s="25"/>
      <c r="Z2" s="25"/>
      <c r="AA2" s="26"/>
      <c r="AB2" s="26"/>
      <c r="AC2" s="28"/>
      <c r="AD2" s="28"/>
      <c r="AE2" s="28"/>
      <c r="AF2" s="25"/>
      <c r="AG2" s="25"/>
      <c r="AH2" s="25"/>
      <c r="AI2" s="27"/>
      <c r="AJ2" s="25"/>
      <c r="AK2" s="25"/>
      <c r="AL2" s="25"/>
      <c r="AM2" s="26"/>
      <c r="AN2" s="26"/>
    </row>
    <row r="3" spans="1:43" ht="15" customHeight="1" thickBot="1" x14ac:dyDescent="0.25">
      <c r="A3" s="7"/>
      <c r="B3" s="794" t="s">
        <v>94</v>
      </c>
      <c r="C3" s="757" t="s">
        <v>42</v>
      </c>
      <c r="D3" s="758"/>
      <c r="E3" s="742" t="s">
        <v>82</v>
      </c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4"/>
      <c r="Q3" s="766" t="s">
        <v>83</v>
      </c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8"/>
      <c r="AC3" s="766" t="s">
        <v>84</v>
      </c>
      <c r="AD3" s="767"/>
      <c r="AE3" s="767"/>
      <c r="AF3" s="767"/>
      <c r="AG3" s="767"/>
      <c r="AH3" s="767"/>
      <c r="AI3" s="767"/>
      <c r="AJ3" s="767"/>
      <c r="AK3" s="767"/>
      <c r="AL3" s="767"/>
      <c r="AM3" s="767"/>
      <c r="AN3" s="768"/>
    </row>
    <row r="4" spans="1:43" ht="15" customHeight="1" x14ac:dyDescent="0.2">
      <c r="A4" s="7"/>
      <c r="B4" s="795"/>
      <c r="C4" s="759"/>
      <c r="D4" s="760"/>
      <c r="E4" s="29">
        <v>1</v>
      </c>
      <c r="F4" s="30">
        <v>2</v>
      </c>
      <c r="G4" s="31">
        <v>3</v>
      </c>
      <c r="H4" s="30">
        <v>4</v>
      </c>
      <c r="I4" s="30">
        <v>5</v>
      </c>
      <c r="J4" s="30">
        <v>6</v>
      </c>
      <c r="K4" s="30">
        <v>7</v>
      </c>
      <c r="L4" s="30">
        <v>8</v>
      </c>
      <c r="M4" s="30">
        <v>9</v>
      </c>
      <c r="N4" s="30">
        <v>10</v>
      </c>
      <c r="O4" s="32">
        <v>11</v>
      </c>
      <c r="P4" s="33"/>
      <c r="Q4" s="34">
        <v>1</v>
      </c>
      <c r="R4" s="35">
        <v>2</v>
      </c>
      <c r="S4" s="35">
        <v>3</v>
      </c>
      <c r="T4" s="35">
        <v>4</v>
      </c>
      <c r="U4" s="35">
        <v>5</v>
      </c>
      <c r="V4" s="35">
        <v>6</v>
      </c>
      <c r="W4" s="35">
        <v>7</v>
      </c>
      <c r="X4" s="35">
        <v>8</v>
      </c>
      <c r="Y4" s="36">
        <v>9</v>
      </c>
      <c r="Z4" s="36">
        <v>10</v>
      </c>
      <c r="AA4" s="36">
        <v>11</v>
      </c>
      <c r="AB4" s="37"/>
      <c r="AC4" s="38">
        <v>1</v>
      </c>
      <c r="AD4" s="35">
        <v>2</v>
      </c>
      <c r="AE4" s="35">
        <v>3</v>
      </c>
      <c r="AF4" s="35">
        <v>4</v>
      </c>
      <c r="AG4" s="35">
        <v>5</v>
      </c>
      <c r="AH4" s="35">
        <v>6</v>
      </c>
      <c r="AI4" s="35">
        <v>7</v>
      </c>
      <c r="AJ4" s="35">
        <v>8</v>
      </c>
      <c r="AK4" s="36">
        <v>9</v>
      </c>
      <c r="AL4" s="36">
        <v>10</v>
      </c>
      <c r="AM4" s="36">
        <v>11</v>
      </c>
      <c r="AN4" s="304"/>
    </row>
    <row r="5" spans="1:43" ht="15" customHeight="1" x14ac:dyDescent="0.2">
      <c r="A5" s="7"/>
      <c r="B5" s="795"/>
      <c r="C5" s="759"/>
      <c r="D5" s="760"/>
      <c r="E5" s="835" t="s">
        <v>85</v>
      </c>
      <c r="F5" s="746" t="s">
        <v>86</v>
      </c>
      <c r="G5" s="837" t="s">
        <v>87</v>
      </c>
      <c r="H5" s="746" t="s">
        <v>88</v>
      </c>
      <c r="I5" s="746" t="s">
        <v>89</v>
      </c>
      <c r="J5" s="746" t="s">
        <v>90</v>
      </c>
      <c r="K5" s="746" t="s">
        <v>91</v>
      </c>
      <c r="L5" s="746" t="s">
        <v>92</v>
      </c>
      <c r="M5" s="746" t="s">
        <v>93</v>
      </c>
      <c r="N5" s="746" t="s">
        <v>80</v>
      </c>
      <c r="O5" s="839" t="s">
        <v>81</v>
      </c>
      <c r="P5" s="752" t="s">
        <v>53</v>
      </c>
      <c r="Q5" s="799" t="s">
        <v>85</v>
      </c>
      <c r="R5" s="801" t="s">
        <v>86</v>
      </c>
      <c r="S5" s="801" t="s">
        <v>87</v>
      </c>
      <c r="T5" s="801" t="s">
        <v>88</v>
      </c>
      <c r="U5" s="801" t="s">
        <v>89</v>
      </c>
      <c r="V5" s="801" t="s">
        <v>90</v>
      </c>
      <c r="W5" s="801" t="s">
        <v>91</v>
      </c>
      <c r="X5" s="801" t="s">
        <v>92</v>
      </c>
      <c r="Y5" s="801" t="s">
        <v>93</v>
      </c>
      <c r="Z5" s="801" t="s">
        <v>80</v>
      </c>
      <c r="AA5" s="803" t="s">
        <v>81</v>
      </c>
      <c r="AB5" s="805" t="s">
        <v>53</v>
      </c>
      <c r="AC5" s="799" t="s">
        <v>85</v>
      </c>
      <c r="AD5" s="801" t="s">
        <v>86</v>
      </c>
      <c r="AE5" s="801" t="s">
        <v>87</v>
      </c>
      <c r="AF5" s="801" t="s">
        <v>88</v>
      </c>
      <c r="AG5" s="801" t="s">
        <v>89</v>
      </c>
      <c r="AH5" s="801" t="s">
        <v>90</v>
      </c>
      <c r="AI5" s="801" t="s">
        <v>91</v>
      </c>
      <c r="AJ5" s="801" t="s">
        <v>92</v>
      </c>
      <c r="AK5" s="801" t="s">
        <v>93</v>
      </c>
      <c r="AL5" s="801" t="s">
        <v>80</v>
      </c>
      <c r="AM5" s="803" t="s">
        <v>81</v>
      </c>
      <c r="AN5" s="805" t="s">
        <v>53</v>
      </c>
    </row>
    <row r="6" spans="1:43" ht="15" customHeight="1" x14ac:dyDescent="0.2">
      <c r="A6" s="7"/>
      <c r="B6" s="795"/>
      <c r="C6" s="759"/>
      <c r="D6" s="760"/>
      <c r="E6" s="835"/>
      <c r="F6" s="746"/>
      <c r="G6" s="837"/>
      <c r="H6" s="746"/>
      <c r="I6" s="746"/>
      <c r="J6" s="746"/>
      <c r="K6" s="746"/>
      <c r="L6" s="746"/>
      <c r="M6" s="746"/>
      <c r="N6" s="746"/>
      <c r="O6" s="839"/>
      <c r="P6" s="752"/>
      <c r="Q6" s="799"/>
      <c r="R6" s="801"/>
      <c r="S6" s="801"/>
      <c r="T6" s="801"/>
      <c r="U6" s="801"/>
      <c r="V6" s="801"/>
      <c r="W6" s="801"/>
      <c r="X6" s="801"/>
      <c r="Y6" s="801"/>
      <c r="Z6" s="801"/>
      <c r="AA6" s="803"/>
      <c r="AB6" s="805"/>
      <c r="AC6" s="799"/>
      <c r="AD6" s="801"/>
      <c r="AE6" s="801"/>
      <c r="AF6" s="801"/>
      <c r="AG6" s="801"/>
      <c r="AH6" s="801"/>
      <c r="AI6" s="801"/>
      <c r="AJ6" s="801"/>
      <c r="AK6" s="801"/>
      <c r="AL6" s="801"/>
      <c r="AM6" s="803"/>
      <c r="AN6" s="805"/>
    </row>
    <row r="7" spans="1:43" ht="18" customHeight="1" x14ac:dyDescent="0.2">
      <c r="A7" s="7"/>
      <c r="B7" s="795"/>
      <c r="C7" s="759"/>
      <c r="D7" s="760"/>
      <c r="E7" s="835"/>
      <c r="F7" s="746"/>
      <c r="G7" s="837"/>
      <c r="H7" s="746"/>
      <c r="I7" s="746"/>
      <c r="J7" s="746"/>
      <c r="K7" s="746"/>
      <c r="L7" s="746"/>
      <c r="M7" s="746"/>
      <c r="N7" s="746"/>
      <c r="O7" s="839"/>
      <c r="P7" s="752"/>
      <c r="Q7" s="799"/>
      <c r="R7" s="801"/>
      <c r="S7" s="801"/>
      <c r="T7" s="801"/>
      <c r="U7" s="801"/>
      <c r="V7" s="801"/>
      <c r="W7" s="801"/>
      <c r="X7" s="801"/>
      <c r="Y7" s="801"/>
      <c r="Z7" s="801"/>
      <c r="AA7" s="803"/>
      <c r="AB7" s="805"/>
      <c r="AC7" s="799"/>
      <c r="AD7" s="801"/>
      <c r="AE7" s="801"/>
      <c r="AF7" s="801"/>
      <c r="AG7" s="801"/>
      <c r="AH7" s="801"/>
      <c r="AI7" s="801"/>
      <c r="AJ7" s="801"/>
      <c r="AK7" s="801"/>
      <c r="AL7" s="801"/>
      <c r="AM7" s="803"/>
      <c r="AN7" s="805"/>
    </row>
    <row r="8" spans="1:43" ht="130.5" customHeight="1" thickBot="1" x14ac:dyDescent="0.25">
      <c r="A8" s="7"/>
      <c r="B8" s="796"/>
      <c r="C8" s="761"/>
      <c r="D8" s="762"/>
      <c r="E8" s="836"/>
      <c r="F8" s="747"/>
      <c r="G8" s="838"/>
      <c r="H8" s="747"/>
      <c r="I8" s="747"/>
      <c r="J8" s="747"/>
      <c r="K8" s="747"/>
      <c r="L8" s="747"/>
      <c r="M8" s="747"/>
      <c r="N8" s="747"/>
      <c r="O8" s="840"/>
      <c r="P8" s="753"/>
      <c r="Q8" s="800"/>
      <c r="R8" s="802"/>
      <c r="S8" s="802"/>
      <c r="T8" s="802"/>
      <c r="U8" s="802"/>
      <c r="V8" s="802"/>
      <c r="W8" s="802"/>
      <c r="X8" s="802"/>
      <c r="Y8" s="802"/>
      <c r="Z8" s="802"/>
      <c r="AA8" s="804"/>
      <c r="AB8" s="806"/>
      <c r="AC8" s="800"/>
      <c r="AD8" s="802"/>
      <c r="AE8" s="802"/>
      <c r="AF8" s="802"/>
      <c r="AG8" s="802"/>
      <c r="AH8" s="802"/>
      <c r="AI8" s="802"/>
      <c r="AJ8" s="802"/>
      <c r="AK8" s="802"/>
      <c r="AL8" s="802"/>
      <c r="AM8" s="804"/>
      <c r="AN8" s="806"/>
    </row>
    <row r="9" spans="1:43" s="8" customFormat="1" ht="21" customHeight="1" x14ac:dyDescent="0.2">
      <c r="A9" s="9"/>
      <c r="B9" s="670" t="s">
        <v>44</v>
      </c>
      <c r="C9" s="811" t="s">
        <v>10</v>
      </c>
      <c r="D9" s="812"/>
      <c r="E9" s="39">
        <f t="shared" ref="E9:O11" si="0">Q9+AC9</f>
        <v>1697</v>
      </c>
      <c r="F9" s="50">
        <f t="shared" si="0"/>
        <v>863</v>
      </c>
      <c r="G9" s="51">
        <f t="shared" si="0"/>
        <v>489</v>
      </c>
      <c r="H9" s="50">
        <f t="shared" si="0"/>
        <v>411</v>
      </c>
      <c r="I9" s="50">
        <f t="shared" si="0"/>
        <v>554</v>
      </c>
      <c r="J9" s="52">
        <f t="shared" si="0"/>
        <v>478</v>
      </c>
      <c r="K9" s="52">
        <f t="shared" si="0"/>
        <v>16</v>
      </c>
      <c r="L9" s="52">
        <f t="shared" si="0"/>
        <v>91</v>
      </c>
      <c r="M9" s="73">
        <f t="shared" si="0"/>
        <v>37</v>
      </c>
      <c r="N9" s="73">
        <f t="shared" si="0"/>
        <v>71</v>
      </c>
      <c r="O9" s="88">
        <f t="shared" si="0"/>
        <v>30</v>
      </c>
      <c r="P9" s="55">
        <f t="shared" ref="P9:P53" si="1">SUM(E9:O9)</f>
        <v>4737</v>
      </c>
      <c r="Q9" s="377">
        <v>376</v>
      </c>
      <c r="R9" s="414">
        <v>299</v>
      </c>
      <c r="S9" s="414">
        <v>133</v>
      </c>
      <c r="T9" s="378">
        <v>92</v>
      </c>
      <c r="U9" s="378">
        <v>123</v>
      </c>
      <c r="V9" s="379">
        <v>130</v>
      </c>
      <c r="W9" s="379">
        <v>6</v>
      </c>
      <c r="X9" s="379">
        <v>28</v>
      </c>
      <c r="Y9" s="380">
        <v>19</v>
      </c>
      <c r="Z9" s="380">
        <v>37</v>
      </c>
      <c r="AA9" s="380">
        <v>17</v>
      </c>
      <c r="AB9" s="268">
        <f t="shared" ref="AB9:AB18" si="2">SUM(Q9:AA9)</f>
        <v>1260</v>
      </c>
      <c r="AC9" s="377">
        <v>1321</v>
      </c>
      <c r="AD9" s="414">
        <v>564</v>
      </c>
      <c r="AE9" s="414">
        <v>356</v>
      </c>
      <c r="AF9" s="378">
        <v>319</v>
      </c>
      <c r="AG9" s="378">
        <v>431</v>
      </c>
      <c r="AH9" s="379">
        <v>348</v>
      </c>
      <c r="AI9" s="379">
        <v>10</v>
      </c>
      <c r="AJ9" s="379">
        <v>63</v>
      </c>
      <c r="AK9" s="379">
        <v>18</v>
      </c>
      <c r="AL9" s="379">
        <v>34</v>
      </c>
      <c r="AM9" s="389">
        <v>13</v>
      </c>
      <c r="AN9" s="268">
        <f t="shared" ref="AN9:AN18" si="3">SUM(AC9:AM9)</f>
        <v>3477</v>
      </c>
      <c r="AO9" s="9"/>
      <c r="AP9" s="9"/>
    </row>
    <row r="10" spans="1:43" s="9" customFormat="1" ht="21" customHeight="1" x14ac:dyDescent="0.2">
      <c r="B10" s="671"/>
      <c r="C10" s="815" t="s">
        <v>11</v>
      </c>
      <c r="D10" s="816"/>
      <c r="E10" s="56">
        <f t="shared" si="0"/>
        <v>210</v>
      </c>
      <c r="F10" s="57">
        <f t="shared" si="0"/>
        <v>126</v>
      </c>
      <c r="G10" s="58">
        <f t="shared" si="0"/>
        <v>87</v>
      </c>
      <c r="H10" s="57">
        <f t="shared" si="0"/>
        <v>89</v>
      </c>
      <c r="I10" s="57">
        <f t="shared" si="0"/>
        <v>103</v>
      </c>
      <c r="J10" s="59">
        <f t="shared" si="0"/>
        <v>84</v>
      </c>
      <c r="K10" s="59">
        <f t="shared" si="0"/>
        <v>8</v>
      </c>
      <c r="L10" s="59">
        <f t="shared" si="0"/>
        <v>23</v>
      </c>
      <c r="M10" s="53">
        <f t="shared" si="0"/>
        <v>4</v>
      </c>
      <c r="N10" s="53">
        <f t="shared" si="0"/>
        <v>4</v>
      </c>
      <c r="O10" s="54">
        <f t="shared" si="0"/>
        <v>12</v>
      </c>
      <c r="P10" s="60">
        <f t="shared" si="1"/>
        <v>750</v>
      </c>
      <c r="Q10" s="381">
        <v>41</v>
      </c>
      <c r="R10" s="415">
        <v>44</v>
      </c>
      <c r="S10" s="415">
        <v>22</v>
      </c>
      <c r="T10" s="382">
        <v>21</v>
      </c>
      <c r="U10" s="382">
        <v>20</v>
      </c>
      <c r="V10" s="383">
        <v>16</v>
      </c>
      <c r="W10" s="383">
        <v>3</v>
      </c>
      <c r="X10" s="383">
        <v>5</v>
      </c>
      <c r="Y10" s="384">
        <v>3</v>
      </c>
      <c r="Z10" s="384">
        <v>1</v>
      </c>
      <c r="AA10" s="384">
        <v>8</v>
      </c>
      <c r="AB10" s="270">
        <f t="shared" si="2"/>
        <v>184</v>
      </c>
      <c r="AC10" s="381">
        <v>169</v>
      </c>
      <c r="AD10" s="415">
        <v>82</v>
      </c>
      <c r="AE10" s="415">
        <v>65</v>
      </c>
      <c r="AF10" s="382">
        <v>68</v>
      </c>
      <c r="AG10" s="382">
        <v>83</v>
      </c>
      <c r="AH10" s="383">
        <v>68</v>
      </c>
      <c r="AI10" s="383">
        <v>5</v>
      </c>
      <c r="AJ10" s="383">
        <v>18</v>
      </c>
      <c r="AK10" s="383">
        <v>1</v>
      </c>
      <c r="AL10" s="383">
        <v>3</v>
      </c>
      <c r="AM10" s="390">
        <v>4</v>
      </c>
      <c r="AN10" s="270">
        <f t="shared" si="3"/>
        <v>566</v>
      </c>
      <c r="AO10" s="8"/>
      <c r="AP10" s="8"/>
      <c r="AQ10" s="8"/>
    </row>
    <row r="11" spans="1:43" s="8" customFormat="1" ht="21" customHeight="1" thickBot="1" x14ac:dyDescent="0.25">
      <c r="A11" s="9"/>
      <c r="B11" s="671"/>
      <c r="C11" s="817" t="s">
        <v>12</v>
      </c>
      <c r="D11" s="818"/>
      <c r="E11" s="61">
        <f t="shared" si="0"/>
        <v>269</v>
      </c>
      <c r="F11" s="62">
        <f t="shared" si="0"/>
        <v>193</v>
      </c>
      <c r="G11" s="63">
        <f t="shared" si="0"/>
        <v>123</v>
      </c>
      <c r="H11" s="62">
        <f t="shared" si="0"/>
        <v>89</v>
      </c>
      <c r="I11" s="62">
        <f t="shared" si="0"/>
        <v>147</v>
      </c>
      <c r="J11" s="53">
        <f t="shared" si="0"/>
        <v>101</v>
      </c>
      <c r="K11" s="53">
        <f t="shared" si="0"/>
        <v>22</v>
      </c>
      <c r="L11" s="53">
        <f t="shared" si="0"/>
        <v>51</v>
      </c>
      <c r="M11" s="53">
        <f t="shared" si="0"/>
        <v>6</v>
      </c>
      <c r="N11" s="53">
        <f t="shared" si="0"/>
        <v>3</v>
      </c>
      <c r="O11" s="54">
        <f t="shared" si="0"/>
        <v>14</v>
      </c>
      <c r="P11" s="64">
        <f t="shared" si="1"/>
        <v>1018</v>
      </c>
      <c r="Q11" s="385">
        <v>68</v>
      </c>
      <c r="R11" s="416">
        <v>75</v>
      </c>
      <c r="S11" s="416">
        <v>45</v>
      </c>
      <c r="T11" s="386">
        <v>25</v>
      </c>
      <c r="U11" s="386">
        <v>48</v>
      </c>
      <c r="V11" s="387">
        <v>37</v>
      </c>
      <c r="W11" s="387">
        <v>10</v>
      </c>
      <c r="X11" s="387">
        <v>19</v>
      </c>
      <c r="Y11" s="388">
        <v>3</v>
      </c>
      <c r="Z11" s="388">
        <v>0</v>
      </c>
      <c r="AA11" s="388">
        <v>8</v>
      </c>
      <c r="AB11" s="271">
        <f t="shared" si="2"/>
        <v>338</v>
      </c>
      <c r="AC11" s="385">
        <v>201</v>
      </c>
      <c r="AD11" s="416">
        <v>118</v>
      </c>
      <c r="AE11" s="416">
        <v>78</v>
      </c>
      <c r="AF11" s="386">
        <v>64</v>
      </c>
      <c r="AG11" s="386">
        <v>99</v>
      </c>
      <c r="AH11" s="387">
        <v>64</v>
      </c>
      <c r="AI11" s="387">
        <v>12</v>
      </c>
      <c r="AJ11" s="387">
        <v>32</v>
      </c>
      <c r="AK11" s="387">
        <v>3</v>
      </c>
      <c r="AL11" s="387">
        <v>3</v>
      </c>
      <c r="AM11" s="391">
        <v>6</v>
      </c>
      <c r="AN11" s="271">
        <f t="shared" si="3"/>
        <v>680</v>
      </c>
      <c r="AO11" s="9"/>
      <c r="AP11" s="9"/>
    </row>
    <row r="12" spans="1:43" s="9" customFormat="1" ht="21" customHeight="1" thickTop="1" thickBot="1" x14ac:dyDescent="0.25">
      <c r="B12" s="672"/>
      <c r="C12" s="819" t="s">
        <v>7</v>
      </c>
      <c r="D12" s="820"/>
      <c r="E12" s="45">
        <f t="shared" ref="E12:O12" si="4">SUM(E9:E11)</f>
        <v>2176</v>
      </c>
      <c r="F12" s="46">
        <f>SUM(F9:F11)</f>
        <v>1182</v>
      </c>
      <c r="G12" s="47">
        <f>SUM(G9:G11)</f>
        <v>699</v>
      </c>
      <c r="H12" s="46">
        <f t="shared" si="4"/>
        <v>589</v>
      </c>
      <c r="I12" s="46">
        <f t="shared" si="4"/>
        <v>804</v>
      </c>
      <c r="J12" s="48">
        <f t="shared" si="4"/>
        <v>663</v>
      </c>
      <c r="K12" s="48">
        <f t="shared" si="4"/>
        <v>46</v>
      </c>
      <c r="L12" s="48">
        <f t="shared" si="4"/>
        <v>165</v>
      </c>
      <c r="M12" s="48">
        <f t="shared" si="4"/>
        <v>47</v>
      </c>
      <c r="N12" s="48">
        <f t="shared" si="4"/>
        <v>78</v>
      </c>
      <c r="O12" s="49">
        <f t="shared" si="4"/>
        <v>56</v>
      </c>
      <c r="P12" s="55">
        <f t="shared" si="1"/>
        <v>6505</v>
      </c>
      <c r="Q12" s="262">
        <f t="shared" ref="Q12:AA12" si="5">SUM(Q9:Q11)</f>
        <v>485</v>
      </c>
      <c r="R12" s="279">
        <f t="shared" si="5"/>
        <v>418</v>
      </c>
      <c r="S12" s="279">
        <f t="shared" si="5"/>
        <v>200</v>
      </c>
      <c r="T12" s="263">
        <f t="shared" si="5"/>
        <v>138</v>
      </c>
      <c r="U12" s="263">
        <f t="shared" si="5"/>
        <v>191</v>
      </c>
      <c r="V12" s="264">
        <f t="shared" si="5"/>
        <v>183</v>
      </c>
      <c r="W12" s="264">
        <f t="shared" si="5"/>
        <v>19</v>
      </c>
      <c r="X12" s="264">
        <f t="shared" si="5"/>
        <v>52</v>
      </c>
      <c r="Y12" s="264">
        <f t="shared" si="5"/>
        <v>25</v>
      </c>
      <c r="Z12" s="264">
        <f t="shared" si="5"/>
        <v>38</v>
      </c>
      <c r="AA12" s="264">
        <f t="shared" si="5"/>
        <v>33</v>
      </c>
      <c r="AB12" s="266">
        <f t="shared" si="2"/>
        <v>1782</v>
      </c>
      <c r="AC12" s="262">
        <f t="shared" ref="AC12:AM12" si="6">SUM(AC9:AC11)</f>
        <v>1691</v>
      </c>
      <c r="AD12" s="279">
        <f t="shared" si="6"/>
        <v>764</v>
      </c>
      <c r="AE12" s="279">
        <f t="shared" si="6"/>
        <v>499</v>
      </c>
      <c r="AF12" s="263">
        <f t="shared" si="6"/>
        <v>451</v>
      </c>
      <c r="AG12" s="263">
        <f t="shared" si="6"/>
        <v>613</v>
      </c>
      <c r="AH12" s="264">
        <f t="shared" si="6"/>
        <v>480</v>
      </c>
      <c r="AI12" s="264">
        <f t="shared" si="6"/>
        <v>27</v>
      </c>
      <c r="AJ12" s="264">
        <f t="shared" si="6"/>
        <v>113</v>
      </c>
      <c r="AK12" s="264">
        <f t="shared" si="6"/>
        <v>22</v>
      </c>
      <c r="AL12" s="264">
        <f t="shared" si="6"/>
        <v>40</v>
      </c>
      <c r="AM12" s="264">
        <f t="shared" si="6"/>
        <v>23</v>
      </c>
      <c r="AN12" s="266">
        <f t="shared" si="3"/>
        <v>4723</v>
      </c>
      <c r="AO12" s="8"/>
      <c r="AP12" s="8"/>
      <c r="AQ12" s="8"/>
    </row>
    <row r="13" spans="1:43" s="8" customFormat="1" ht="21" customHeight="1" x14ac:dyDescent="0.2">
      <c r="A13" s="9"/>
      <c r="B13" s="670" t="s">
        <v>47</v>
      </c>
      <c r="C13" s="811" t="s">
        <v>6</v>
      </c>
      <c r="D13" s="812"/>
      <c r="E13" s="76">
        <f>Q13+AC13</f>
        <v>7104</v>
      </c>
      <c r="F13" s="40">
        <f t="shared" ref="F13:O13" si="7">R13+AD13</f>
        <v>3694</v>
      </c>
      <c r="G13" s="41">
        <f t="shared" si="7"/>
        <v>1847</v>
      </c>
      <c r="H13" s="40">
        <f t="shared" si="7"/>
        <v>1598</v>
      </c>
      <c r="I13" s="40">
        <f t="shared" si="7"/>
        <v>2729</v>
      </c>
      <c r="J13" s="42">
        <f t="shared" si="7"/>
        <v>1849</v>
      </c>
      <c r="K13" s="42">
        <f t="shared" si="7"/>
        <v>132</v>
      </c>
      <c r="L13" s="42">
        <f t="shared" si="7"/>
        <v>404</v>
      </c>
      <c r="M13" s="43">
        <f t="shared" si="7"/>
        <v>299</v>
      </c>
      <c r="N13" s="43">
        <f t="shared" si="7"/>
        <v>131</v>
      </c>
      <c r="O13" s="44">
        <f t="shared" si="7"/>
        <v>65</v>
      </c>
      <c r="P13" s="65">
        <f>SUM(E13:O13)</f>
        <v>19852</v>
      </c>
      <c r="Q13" s="372">
        <v>1522</v>
      </c>
      <c r="R13" s="413">
        <v>1237</v>
      </c>
      <c r="S13" s="413">
        <v>546</v>
      </c>
      <c r="T13" s="373">
        <v>343</v>
      </c>
      <c r="U13" s="373">
        <v>715</v>
      </c>
      <c r="V13" s="374">
        <v>476</v>
      </c>
      <c r="W13" s="374">
        <v>61</v>
      </c>
      <c r="X13" s="374">
        <v>93</v>
      </c>
      <c r="Y13" s="375">
        <v>222</v>
      </c>
      <c r="Z13" s="375">
        <v>58</v>
      </c>
      <c r="AA13" s="375">
        <v>45</v>
      </c>
      <c r="AB13" s="260">
        <f>SUM(Q13:AA13)</f>
        <v>5318</v>
      </c>
      <c r="AC13" s="372">
        <v>5582</v>
      </c>
      <c r="AD13" s="413">
        <v>2457</v>
      </c>
      <c r="AE13" s="413">
        <v>1301</v>
      </c>
      <c r="AF13" s="373">
        <v>1255</v>
      </c>
      <c r="AG13" s="373">
        <v>2014</v>
      </c>
      <c r="AH13" s="374">
        <v>1373</v>
      </c>
      <c r="AI13" s="374">
        <v>71</v>
      </c>
      <c r="AJ13" s="374">
        <v>311</v>
      </c>
      <c r="AK13" s="374">
        <v>77</v>
      </c>
      <c r="AL13" s="374">
        <v>73</v>
      </c>
      <c r="AM13" s="376">
        <v>20</v>
      </c>
      <c r="AN13" s="260">
        <f>SUM(AC13:AM13)</f>
        <v>14534</v>
      </c>
      <c r="AP13" s="8" t="str">
        <f>IF(AB13+AN13=P13,"","ｴﾗｰ")</f>
        <v/>
      </c>
    </row>
    <row r="14" spans="1:43" s="8" customFormat="1" ht="21" customHeight="1" x14ac:dyDescent="0.2">
      <c r="A14" s="9"/>
      <c r="B14" s="671"/>
      <c r="C14" s="813" t="s">
        <v>28</v>
      </c>
      <c r="D14" s="814"/>
      <c r="E14" s="39">
        <f t="shared" ref="E14:O15" si="8">Q14+AC14</f>
        <v>3845</v>
      </c>
      <c r="F14" s="50">
        <f t="shared" si="8"/>
        <v>1918</v>
      </c>
      <c r="G14" s="51">
        <f t="shared" si="8"/>
        <v>1303</v>
      </c>
      <c r="H14" s="50">
        <f t="shared" si="8"/>
        <v>1091</v>
      </c>
      <c r="I14" s="50">
        <f t="shared" si="8"/>
        <v>1415</v>
      </c>
      <c r="J14" s="52">
        <f t="shared" si="8"/>
        <v>1298</v>
      </c>
      <c r="K14" s="52">
        <f t="shared" si="8"/>
        <v>66</v>
      </c>
      <c r="L14" s="52">
        <f t="shared" si="8"/>
        <v>205</v>
      </c>
      <c r="M14" s="50">
        <f t="shared" si="8"/>
        <v>90</v>
      </c>
      <c r="N14" s="50">
        <f t="shared" si="8"/>
        <v>100</v>
      </c>
      <c r="O14" s="253">
        <f t="shared" si="8"/>
        <v>316</v>
      </c>
      <c r="P14" s="55">
        <f t="shared" si="1"/>
        <v>11647</v>
      </c>
      <c r="Q14" s="377">
        <v>881</v>
      </c>
      <c r="R14" s="414">
        <v>666</v>
      </c>
      <c r="S14" s="414">
        <v>410</v>
      </c>
      <c r="T14" s="378">
        <v>262</v>
      </c>
      <c r="U14" s="378">
        <v>382</v>
      </c>
      <c r="V14" s="379">
        <v>402</v>
      </c>
      <c r="W14" s="379">
        <v>35</v>
      </c>
      <c r="X14" s="379">
        <v>68</v>
      </c>
      <c r="Y14" s="380">
        <v>62</v>
      </c>
      <c r="Z14" s="380">
        <v>42</v>
      </c>
      <c r="AA14" s="380">
        <v>153</v>
      </c>
      <c r="AB14" s="268">
        <f t="shared" si="2"/>
        <v>3363</v>
      </c>
      <c r="AC14" s="377">
        <v>2964</v>
      </c>
      <c r="AD14" s="414">
        <v>1252</v>
      </c>
      <c r="AE14" s="414">
        <v>893</v>
      </c>
      <c r="AF14" s="378">
        <v>829</v>
      </c>
      <c r="AG14" s="378">
        <v>1033</v>
      </c>
      <c r="AH14" s="379">
        <v>896</v>
      </c>
      <c r="AI14" s="379">
        <v>31</v>
      </c>
      <c r="AJ14" s="379">
        <v>137</v>
      </c>
      <c r="AK14" s="379">
        <v>28</v>
      </c>
      <c r="AL14" s="379">
        <v>58</v>
      </c>
      <c r="AM14" s="389">
        <v>163</v>
      </c>
      <c r="AN14" s="268">
        <f t="shared" si="3"/>
        <v>8284</v>
      </c>
    </row>
    <row r="15" spans="1:43" s="8" customFormat="1" ht="21" customHeight="1" thickBot="1" x14ac:dyDescent="0.25">
      <c r="A15" s="9"/>
      <c r="B15" s="671"/>
      <c r="C15" s="823" t="s">
        <v>29</v>
      </c>
      <c r="D15" s="824"/>
      <c r="E15" s="66">
        <f t="shared" si="8"/>
        <v>489</v>
      </c>
      <c r="F15" s="67">
        <f t="shared" si="8"/>
        <v>310</v>
      </c>
      <c r="G15" s="68">
        <f t="shared" si="8"/>
        <v>195</v>
      </c>
      <c r="H15" s="67">
        <f t="shared" si="8"/>
        <v>188</v>
      </c>
      <c r="I15" s="67">
        <f t="shared" si="8"/>
        <v>262</v>
      </c>
      <c r="J15" s="67">
        <f t="shared" si="8"/>
        <v>184</v>
      </c>
      <c r="K15" s="67">
        <f t="shared" si="8"/>
        <v>34</v>
      </c>
      <c r="L15" s="67">
        <f t="shared" si="8"/>
        <v>62</v>
      </c>
      <c r="M15" s="69">
        <f t="shared" si="8"/>
        <v>33</v>
      </c>
      <c r="N15" s="69">
        <f t="shared" si="8"/>
        <v>18</v>
      </c>
      <c r="O15" s="70">
        <f t="shared" si="8"/>
        <v>7</v>
      </c>
      <c r="P15" s="64">
        <f t="shared" si="1"/>
        <v>1782</v>
      </c>
      <c r="Q15" s="392">
        <v>115</v>
      </c>
      <c r="R15" s="393">
        <v>98</v>
      </c>
      <c r="S15" s="393">
        <v>57</v>
      </c>
      <c r="T15" s="393">
        <v>41</v>
      </c>
      <c r="U15" s="393">
        <v>70</v>
      </c>
      <c r="V15" s="393">
        <v>41</v>
      </c>
      <c r="W15" s="393">
        <v>8</v>
      </c>
      <c r="X15" s="393">
        <v>12</v>
      </c>
      <c r="Y15" s="393">
        <v>16</v>
      </c>
      <c r="Z15" s="393">
        <v>4</v>
      </c>
      <c r="AA15" s="393">
        <v>4</v>
      </c>
      <c r="AB15" s="273">
        <f t="shared" si="2"/>
        <v>466</v>
      </c>
      <c r="AC15" s="392">
        <v>374</v>
      </c>
      <c r="AD15" s="393">
        <v>212</v>
      </c>
      <c r="AE15" s="393">
        <v>138</v>
      </c>
      <c r="AF15" s="393">
        <v>147</v>
      </c>
      <c r="AG15" s="393">
        <v>192</v>
      </c>
      <c r="AH15" s="393">
        <v>143</v>
      </c>
      <c r="AI15" s="393">
        <v>26</v>
      </c>
      <c r="AJ15" s="393">
        <v>50</v>
      </c>
      <c r="AK15" s="394">
        <v>17</v>
      </c>
      <c r="AL15" s="394">
        <v>14</v>
      </c>
      <c r="AM15" s="393">
        <v>3</v>
      </c>
      <c r="AN15" s="273">
        <f t="shared" si="3"/>
        <v>1316</v>
      </c>
    </row>
    <row r="16" spans="1:43" s="8" customFormat="1" ht="21" customHeight="1" thickTop="1" thickBot="1" x14ac:dyDescent="0.25">
      <c r="A16" s="9"/>
      <c r="B16" s="672"/>
      <c r="C16" s="819" t="s">
        <v>7</v>
      </c>
      <c r="D16" s="820"/>
      <c r="E16" s="45">
        <f>SUM(E13:E15)</f>
        <v>11438</v>
      </c>
      <c r="F16" s="46">
        <f t="shared" ref="F16:AN16" si="9">SUM(F13:F15)</f>
        <v>5922</v>
      </c>
      <c r="G16" s="47">
        <f t="shared" si="9"/>
        <v>3345</v>
      </c>
      <c r="H16" s="46">
        <f t="shared" si="9"/>
        <v>2877</v>
      </c>
      <c r="I16" s="46">
        <f t="shared" si="9"/>
        <v>4406</v>
      </c>
      <c r="J16" s="48">
        <f t="shared" si="9"/>
        <v>3331</v>
      </c>
      <c r="K16" s="48">
        <f t="shared" si="9"/>
        <v>232</v>
      </c>
      <c r="L16" s="48">
        <f t="shared" si="9"/>
        <v>671</v>
      </c>
      <c r="M16" s="48">
        <f t="shared" si="9"/>
        <v>422</v>
      </c>
      <c r="N16" s="48">
        <f t="shared" si="9"/>
        <v>249</v>
      </c>
      <c r="O16" s="49">
        <f t="shared" si="9"/>
        <v>388</v>
      </c>
      <c r="P16" s="55">
        <f t="shared" si="9"/>
        <v>33281</v>
      </c>
      <c r="Q16" s="262">
        <f t="shared" si="9"/>
        <v>2518</v>
      </c>
      <c r="R16" s="279">
        <f t="shared" si="9"/>
        <v>2001</v>
      </c>
      <c r="S16" s="279">
        <f t="shared" si="9"/>
        <v>1013</v>
      </c>
      <c r="T16" s="263">
        <f t="shared" si="9"/>
        <v>646</v>
      </c>
      <c r="U16" s="263">
        <f t="shared" si="9"/>
        <v>1167</v>
      </c>
      <c r="V16" s="264">
        <f t="shared" si="9"/>
        <v>919</v>
      </c>
      <c r="W16" s="264">
        <f t="shared" si="9"/>
        <v>104</v>
      </c>
      <c r="X16" s="264">
        <f t="shared" si="9"/>
        <v>173</v>
      </c>
      <c r="Y16" s="264">
        <f t="shared" si="9"/>
        <v>300</v>
      </c>
      <c r="Z16" s="264">
        <f t="shared" si="9"/>
        <v>104</v>
      </c>
      <c r="AA16" s="264">
        <f t="shared" si="9"/>
        <v>202</v>
      </c>
      <c r="AB16" s="266">
        <f t="shared" si="9"/>
        <v>9147</v>
      </c>
      <c r="AC16" s="262">
        <f t="shared" si="9"/>
        <v>8920</v>
      </c>
      <c r="AD16" s="279">
        <f t="shared" si="9"/>
        <v>3921</v>
      </c>
      <c r="AE16" s="279">
        <f t="shared" si="9"/>
        <v>2332</v>
      </c>
      <c r="AF16" s="263">
        <f t="shared" si="9"/>
        <v>2231</v>
      </c>
      <c r="AG16" s="263">
        <f t="shared" si="9"/>
        <v>3239</v>
      </c>
      <c r="AH16" s="264">
        <f t="shared" si="9"/>
        <v>2412</v>
      </c>
      <c r="AI16" s="264">
        <f t="shared" si="9"/>
        <v>128</v>
      </c>
      <c r="AJ16" s="264">
        <f t="shared" si="9"/>
        <v>498</v>
      </c>
      <c r="AK16" s="264">
        <f t="shared" si="9"/>
        <v>122</v>
      </c>
      <c r="AL16" s="264">
        <f t="shared" si="9"/>
        <v>145</v>
      </c>
      <c r="AM16" s="264">
        <f t="shared" si="9"/>
        <v>186</v>
      </c>
      <c r="AN16" s="266">
        <f t="shared" si="9"/>
        <v>24134</v>
      </c>
    </row>
    <row r="17" spans="1:43" s="8" customFormat="1" ht="21" customHeight="1" x14ac:dyDescent="0.2">
      <c r="A17" s="9"/>
      <c r="B17" s="618" t="s">
        <v>43</v>
      </c>
      <c r="C17" s="825" t="s">
        <v>8</v>
      </c>
      <c r="D17" s="826"/>
      <c r="E17" s="56">
        <f t="shared" ref="E17:O18" si="10">Q17+AC17</f>
        <v>8228</v>
      </c>
      <c r="F17" s="57">
        <f t="shared" si="10"/>
        <v>4266</v>
      </c>
      <c r="G17" s="58">
        <f t="shared" si="10"/>
        <v>2486</v>
      </c>
      <c r="H17" s="57">
        <f t="shared" si="10"/>
        <v>2168</v>
      </c>
      <c r="I17" s="57">
        <f t="shared" si="10"/>
        <v>3104</v>
      </c>
      <c r="J17" s="59">
        <f t="shared" si="10"/>
        <v>2613</v>
      </c>
      <c r="K17" s="59">
        <f t="shared" si="10"/>
        <v>174</v>
      </c>
      <c r="L17" s="59">
        <f t="shared" si="10"/>
        <v>983</v>
      </c>
      <c r="M17" s="59">
        <f t="shared" si="10"/>
        <v>189</v>
      </c>
      <c r="N17" s="59">
        <f t="shared" si="10"/>
        <v>276</v>
      </c>
      <c r="O17" s="71">
        <f t="shared" si="10"/>
        <v>314</v>
      </c>
      <c r="P17" s="65">
        <f t="shared" si="1"/>
        <v>24801</v>
      </c>
      <c r="Q17" s="417">
        <v>1684</v>
      </c>
      <c r="R17" s="418">
        <v>1375</v>
      </c>
      <c r="S17" s="401">
        <v>711</v>
      </c>
      <c r="T17" s="396">
        <v>411</v>
      </c>
      <c r="U17" s="396">
        <v>751</v>
      </c>
      <c r="V17" s="396">
        <v>653</v>
      </c>
      <c r="W17" s="396">
        <v>58</v>
      </c>
      <c r="X17" s="396">
        <v>246</v>
      </c>
      <c r="Y17" s="373">
        <v>117</v>
      </c>
      <c r="Z17" s="373">
        <v>117</v>
      </c>
      <c r="AA17" s="397">
        <v>154</v>
      </c>
      <c r="AB17" s="268">
        <f t="shared" si="2"/>
        <v>6277</v>
      </c>
      <c r="AC17" s="417">
        <v>6544</v>
      </c>
      <c r="AD17" s="418">
        <v>2891</v>
      </c>
      <c r="AE17" s="401">
        <v>1775</v>
      </c>
      <c r="AF17" s="396">
        <v>1757</v>
      </c>
      <c r="AG17" s="396">
        <v>2353</v>
      </c>
      <c r="AH17" s="396">
        <v>1960</v>
      </c>
      <c r="AI17" s="396">
        <v>116</v>
      </c>
      <c r="AJ17" s="396">
        <v>737</v>
      </c>
      <c r="AK17" s="394">
        <v>72</v>
      </c>
      <c r="AL17" s="394">
        <v>159</v>
      </c>
      <c r="AM17" s="401">
        <v>160</v>
      </c>
      <c r="AN17" s="268">
        <f t="shared" si="3"/>
        <v>18524</v>
      </c>
    </row>
    <row r="18" spans="1:43" s="8" customFormat="1" ht="21" customHeight="1" thickBot="1" x14ac:dyDescent="0.25">
      <c r="A18" s="9"/>
      <c r="B18" s="619"/>
      <c r="C18" s="827" t="s">
        <v>9</v>
      </c>
      <c r="D18" s="828"/>
      <c r="E18" s="56">
        <f t="shared" si="10"/>
        <v>1636</v>
      </c>
      <c r="F18" s="57">
        <f t="shared" si="10"/>
        <v>871</v>
      </c>
      <c r="G18" s="58">
        <f t="shared" si="10"/>
        <v>529</v>
      </c>
      <c r="H18" s="57">
        <f t="shared" si="10"/>
        <v>491</v>
      </c>
      <c r="I18" s="57">
        <f t="shared" si="10"/>
        <v>625</v>
      </c>
      <c r="J18" s="59">
        <f t="shared" si="10"/>
        <v>587</v>
      </c>
      <c r="K18" s="59">
        <f t="shared" si="10"/>
        <v>53</v>
      </c>
      <c r="L18" s="59">
        <f t="shared" si="10"/>
        <v>81</v>
      </c>
      <c r="M18" s="59">
        <f t="shared" si="10"/>
        <v>41</v>
      </c>
      <c r="N18" s="59">
        <f t="shared" si="10"/>
        <v>31</v>
      </c>
      <c r="O18" s="71">
        <f t="shared" si="10"/>
        <v>39</v>
      </c>
      <c r="P18" s="64">
        <f t="shared" si="1"/>
        <v>4984</v>
      </c>
      <c r="Q18" s="381">
        <v>391</v>
      </c>
      <c r="R18" s="382">
        <v>306</v>
      </c>
      <c r="S18" s="415">
        <v>168</v>
      </c>
      <c r="T18" s="382">
        <v>124</v>
      </c>
      <c r="U18" s="382">
        <v>169</v>
      </c>
      <c r="V18" s="383">
        <v>166</v>
      </c>
      <c r="W18" s="383">
        <v>18</v>
      </c>
      <c r="X18" s="383">
        <v>24</v>
      </c>
      <c r="Y18" s="384">
        <v>24</v>
      </c>
      <c r="Z18" s="384">
        <v>15</v>
      </c>
      <c r="AA18" s="384">
        <v>24</v>
      </c>
      <c r="AB18" s="268">
        <f t="shared" si="2"/>
        <v>1429</v>
      </c>
      <c r="AC18" s="406">
        <v>1245</v>
      </c>
      <c r="AD18" s="412">
        <v>565</v>
      </c>
      <c r="AE18" s="415">
        <v>361</v>
      </c>
      <c r="AF18" s="382">
        <v>367</v>
      </c>
      <c r="AG18" s="382">
        <v>456</v>
      </c>
      <c r="AH18" s="383">
        <v>421</v>
      </c>
      <c r="AI18" s="383">
        <v>35</v>
      </c>
      <c r="AJ18" s="383">
        <v>57</v>
      </c>
      <c r="AK18" s="383">
        <v>17</v>
      </c>
      <c r="AL18" s="383">
        <v>16</v>
      </c>
      <c r="AM18" s="390">
        <v>15</v>
      </c>
      <c r="AN18" s="268">
        <f t="shared" si="3"/>
        <v>3555</v>
      </c>
    </row>
    <row r="19" spans="1:43" s="9" customFormat="1" ht="21" customHeight="1" thickTop="1" thickBot="1" x14ac:dyDescent="0.25">
      <c r="B19" s="620"/>
      <c r="C19" s="819" t="s">
        <v>7</v>
      </c>
      <c r="D19" s="820"/>
      <c r="E19" s="45">
        <f t="shared" ref="E19:O19" si="11">E17+E18</f>
        <v>9864</v>
      </c>
      <c r="F19" s="46">
        <f>F17+F18</f>
        <v>5137</v>
      </c>
      <c r="G19" s="47">
        <f>G17+G18</f>
        <v>3015</v>
      </c>
      <c r="H19" s="46">
        <f t="shared" si="11"/>
        <v>2659</v>
      </c>
      <c r="I19" s="46">
        <f t="shared" si="11"/>
        <v>3729</v>
      </c>
      <c r="J19" s="46">
        <f t="shared" si="11"/>
        <v>3200</v>
      </c>
      <c r="K19" s="46">
        <f t="shared" si="11"/>
        <v>227</v>
      </c>
      <c r="L19" s="46">
        <f t="shared" si="11"/>
        <v>1064</v>
      </c>
      <c r="M19" s="46">
        <f t="shared" si="11"/>
        <v>230</v>
      </c>
      <c r="N19" s="46">
        <f t="shared" si="11"/>
        <v>307</v>
      </c>
      <c r="O19" s="72">
        <f t="shared" si="11"/>
        <v>353</v>
      </c>
      <c r="P19" s="55">
        <f t="shared" si="1"/>
        <v>29785</v>
      </c>
      <c r="Q19" s="262">
        <f t="shared" ref="Q19:AJ19" si="12">Q17+Q18</f>
        <v>2075</v>
      </c>
      <c r="R19" s="263">
        <f t="shared" si="12"/>
        <v>1681</v>
      </c>
      <c r="S19" s="305">
        <f t="shared" si="12"/>
        <v>879</v>
      </c>
      <c r="T19" s="263">
        <f t="shared" si="12"/>
        <v>535</v>
      </c>
      <c r="U19" s="263">
        <f t="shared" si="12"/>
        <v>920</v>
      </c>
      <c r="V19" s="263">
        <f t="shared" si="12"/>
        <v>819</v>
      </c>
      <c r="W19" s="263">
        <f t="shared" si="12"/>
        <v>76</v>
      </c>
      <c r="X19" s="263">
        <f t="shared" si="12"/>
        <v>270</v>
      </c>
      <c r="Y19" s="263">
        <f t="shared" si="12"/>
        <v>141</v>
      </c>
      <c r="Z19" s="263">
        <f t="shared" si="12"/>
        <v>132</v>
      </c>
      <c r="AA19" s="263">
        <f t="shared" si="12"/>
        <v>178</v>
      </c>
      <c r="AB19" s="277">
        <f t="shared" si="12"/>
        <v>7706</v>
      </c>
      <c r="AC19" s="262">
        <f t="shared" si="12"/>
        <v>7789</v>
      </c>
      <c r="AD19" s="279">
        <f t="shared" si="12"/>
        <v>3456</v>
      </c>
      <c r="AE19" s="305">
        <f t="shared" si="12"/>
        <v>2136</v>
      </c>
      <c r="AF19" s="263">
        <f t="shared" si="12"/>
        <v>2124</v>
      </c>
      <c r="AG19" s="263">
        <f t="shared" si="12"/>
        <v>2809</v>
      </c>
      <c r="AH19" s="263">
        <f t="shared" si="12"/>
        <v>2381</v>
      </c>
      <c r="AI19" s="263">
        <f t="shared" si="12"/>
        <v>151</v>
      </c>
      <c r="AJ19" s="263">
        <f t="shared" si="12"/>
        <v>794</v>
      </c>
      <c r="AK19" s="263">
        <f>AK17+AK18</f>
        <v>89</v>
      </c>
      <c r="AL19" s="263">
        <f>AL17+AL18</f>
        <v>175</v>
      </c>
      <c r="AM19" s="263">
        <f>AM17+AM18</f>
        <v>175</v>
      </c>
      <c r="AN19" s="277">
        <f>AN17+AN18</f>
        <v>22079</v>
      </c>
      <c r="AQ19" s="8"/>
    </row>
    <row r="20" spans="1:43" s="9" customFormat="1" ht="21" customHeight="1" x14ac:dyDescent="0.2">
      <c r="B20" s="618" t="s">
        <v>45</v>
      </c>
      <c r="C20" s="811" t="s">
        <v>13</v>
      </c>
      <c r="D20" s="812"/>
      <c r="E20" s="39">
        <f t="shared" ref="E20:O22" si="13">Q20+AC20</f>
        <v>1390</v>
      </c>
      <c r="F20" s="50">
        <f t="shared" si="13"/>
        <v>757</v>
      </c>
      <c r="G20" s="51">
        <f t="shared" si="13"/>
        <v>431</v>
      </c>
      <c r="H20" s="50">
        <f t="shared" si="13"/>
        <v>424</v>
      </c>
      <c r="I20" s="50">
        <f t="shared" si="13"/>
        <v>598</v>
      </c>
      <c r="J20" s="52">
        <f t="shared" si="13"/>
        <v>360</v>
      </c>
      <c r="K20" s="52">
        <f t="shared" si="13"/>
        <v>42</v>
      </c>
      <c r="L20" s="52">
        <f t="shared" si="13"/>
        <v>59</v>
      </c>
      <c r="M20" s="42">
        <f t="shared" si="13"/>
        <v>59</v>
      </c>
      <c r="N20" s="42">
        <f t="shared" si="13"/>
        <v>46</v>
      </c>
      <c r="O20" s="44">
        <f t="shared" si="13"/>
        <v>593</v>
      </c>
      <c r="P20" s="65">
        <f t="shared" si="1"/>
        <v>4759</v>
      </c>
      <c r="Q20" s="372">
        <v>302</v>
      </c>
      <c r="R20" s="413">
        <v>238</v>
      </c>
      <c r="S20" s="413">
        <v>132</v>
      </c>
      <c r="T20" s="373">
        <v>87</v>
      </c>
      <c r="U20" s="373">
        <v>144</v>
      </c>
      <c r="V20" s="374">
        <v>88</v>
      </c>
      <c r="W20" s="374">
        <v>13</v>
      </c>
      <c r="X20" s="374">
        <v>17</v>
      </c>
      <c r="Y20" s="375">
        <v>38</v>
      </c>
      <c r="Z20" s="375">
        <v>15</v>
      </c>
      <c r="AA20" s="375">
        <v>244</v>
      </c>
      <c r="AB20" s="268">
        <f>SUM(Q20:AA20)</f>
        <v>1318</v>
      </c>
      <c r="AC20" s="372">
        <v>1088</v>
      </c>
      <c r="AD20" s="413">
        <v>519</v>
      </c>
      <c r="AE20" s="413">
        <v>299</v>
      </c>
      <c r="AF20" s="373">
        <v>337</v>
      </c>
      <c r="AG20" s="373">
        <v>454</v>
      </c>
      <c r="AH20" s="374">
        <v>272</v>
      </c>
      <c r="AI20" s="374">
        <v>29</v>
      </c>
      <c r="AJ20" s="374">
        <v>42</v>
      </c>
      <c r="AK20" s="374">
        <v>21</v>
      </c>
      <c r="AL20" s="374">
        <v>31</v>
      </c>
      <c r="AM20" s="404">
        <v>349</v>
      </c>
      <c r="AN20" s="268">
        <f>SUM(AC20:AM20)</f>
        <v>3441</v>
      </c>
      <c r="AQ20" s="8"/>
    </row>
    <row r="21" spans="1:43" s="8" customFormat="1" ht="21" customHeight="1" x14ac:dyDescent="0.2">
      <c r="A21" s="9"/>
      <c r="B21" s="619"/>
      <c r="C21" s="829" t="s">
        <v>14</v>
      </c>
      <c r="D21" s="830"/>
      <c r="E21" s="39">
        <f t="shared" si="13"/>
        <v>58</v>
      </c>
      <c r="F21" s="50">
        <f t="shared" si="13"/>
        <v>32</v>
      </c>
      <c r="G21" s="51">
        <f t="shared" si="13"/>
        <v>38</v>
      </c>
      <c r="H21" s="50">
        <f t="shared" si="13"/>
        <v>37</v>
      </c>
      <c r="I21" s="50">
        <f t="shared" si="13"/>
        <v>17</v>
      </c>
      <c r="J21" s="52">
        <f t="shared" si="13"/>
        <v>32</v>
      </c>
      <c r="K21" s="52">
        <f t="shared" si="13"/>
        <v>10</v>
      </c>
      <c r="L21" s="52">
        <f t="shared" si="13"/>
        <v>8</v>
      </c>
      <c r="M21" s="59">
        <f t="shared" si="13"/>
        <v>0</v>
      </c>
      <c r="N21" s="59">
        <f t="shared" si="13"/>
        <v>0</v>
      </c>
      <c r="O21" s="71">
        <f t="shared" si="13"/>
        <v>0</v>
      </c>
      <c r="P21" s="60">
        <f t="shared" si="1"/>
        <v>232</v>
      </c>
      <c r="Q21" s="381">
        <v>14</v>
      </c>
      <c r="R21" s="415">
        <v>10</v>
      </c>
      <c r="S21" s="415">
        <v>12</v>
      </c>
      <c r="T21" s="382">
        <v>10</v>
      </c>
      <c r="U21" s="382">
        <v>5</v>
      </c>
      <c r="V21" s="383">
        <v>7</v>
      </c>
      <c r="W21" s="383">
        <v>2</v>
      </c>
      <c r="X21" s="383">
        <v>2</v>
      </c>
      <c r="Y21" s="384">
        <v>0</v>
      </c>
      <c r="Z21" s="384">
        <v>0</v>
      </c>
      <c r="AA21" s="384">
        <v>0</v>
      </c>
      <c r="AB21" s="268">
        <f>SUM(Q21:AA21)</f>
        <v>62</v>
      </c>
      <c r="AC21" s="381">
        <v>44</v>
      </c>
      <c r="AD21" s="415">
        <v>22</v>
      </c>
      <c r="AE21" s="415">
        <v>26</v>
      </c>
      <c r="AF21" s="382">
        <v>27</v>
      </c>
      <c r="AG21" s="382">
        <v>12</v>
      </c>
      <c r="AH21" s="383">
        <v>25</v>
      </c>
      <c r="AI21" s="383">
        <v>8</v>
      </c>
      <c r="AJ21" s="383">
        <v>6</v>
      </c>
      <c r="AK21" s="383">
        <v>0</v>
      </c>
      <c r="AL21" s="383">
        <v>0</v>
      </c>
      <c r="AM21" s="390">
        <v>0</v>
      </c>
      <c r="AN21" s="268">
        <f>SUM(AC21:AM21)</f>
        <v>170</v>
      </c>
    </row>
    <row r="22" spans="1:43" s="8" customFormat="1" ht="21" customHeight="1" thickBot="1" x14ac:dyDescent="0.25">
      <c r="A22" s="9"/>
      <c r="B22" s="619"/>
      <c r="C22" s="823" t="s">
        <v>64</v>
      </c>
      <c r="D22" s="824"/>
      <c r="E22" s="66">
        <f t="shared" si="13"/>
        <v>134</v>
      </c>
      <c r="F22" s="67">
        <f>R22+AD22</f>
        <v>68</v>
      </c>
      <c r="G22" s="68">
        <f>S22+AE22</f>
        <v>54</v>
      </c>
      <c r="H22" s="67">
        <f>T22+AF22</f>
        <v>86</v>
      </c>
      <c r="I22" s="67">
        <f>U22+AG22</f>
        <v>40</v>
      </c>
      <c r="J22" s="73">
        <f t="shared" si="13"/>
        <v>60</v>
      </c>
      <c r="K22" s="73">
        <f t="shared" si="13"/>
        <v>12</v>
      </c>
      <c r="L22" s="73">
        <f t="shared" si="13"/>
        <v>11</v>
      </c>
      <c r="M22" s="74">
        <f t="shared" si="13"/>
        <v>1</v>
      </c>
      <c r="N22" s="74">
        <f t="shared" si="13"/>
        <v>0</v>
      </c>
      <c r="O22" s="75">
        <f t="shared" si="13"/>
        <v>2</v>
      </c>
      <c r="P22" s="64">
        <f t="shared" si="1"/>
        <v>468</v>
      </c>
      <c r="Q22" s="385">
        <v>31</v>
      </c>
      <c r="R22" s="416">
        <v>22</v>
      </c>
      <c r="S22" s="416">
        <v>15</v>
      </c>
      <c r="T22" s="386">
        <v>16</v>
      </c>
      <c r="U22" s="386">
        <v>8</v>
      </c>
      <c r="V22" s="402">
        <v>12</v>
      </c>
      <c r="W22" s="402">
        <v>4</v>
      </c>
      <c r="X22" s="402">
        <v>2</v>
      </c>
      <c r="Y22" s="403">
        <v>1</v>
      </c>
      <c r="Z22" s="403">
        <v>0</v>
      </c>
      <c r="AA22" s="403">
        <v>1</v>
      </c>
      <c r="AB22" s="273">
        <f>SUM(Q22:AA22)</f>
        <v>112</v>
      </c>
      <c r="AC22" s="385">
        <v>103</v>
      </c>
      <c r="AD22" s="416">
        <v>46</v>
      </c>
      <c r="AE22" s="416">
        <v>39</v>
      </c>
      <c r="AF22" s="386">
        <v>70</v>
      </c>
      <c r="AG22" s="386">
        <v>32</v>
      </c>
      <c r="AH22" s="402">
        <v>48</v>
      </c>
      <c r="AI22" s="402">
        <v>8</v>
      </c>
      <c r="AJ22" s="402">
        <v>9</v>
      </c>
      <c r="AK22" s="402">
        <v>0</v>
      </c>
      <c r="AL22" s="402">
        <v>0</v>
      </c>
      <c r="AM22" s="405">
        <v>1</v>
      </c>
      <c r="AN22" s="273">
        <f>SUM(AC22:AM22)</f>
        <v>356</v>
      </c>
    </row>
    <row r="23" spans="1:43" s="8" customFormat="1" ht="21" customHeight="1" thickTop="1" thickBot="1" x14ac:dyDescent="0.25">
      <c r="A23" s="9"/>
      <c r="B23" s="620"/>
      <c r="C23" s="831" t="s">
        <v>7</v>
      </c>
      <c r="D23" s="832"/>
      <c r="E23" s="45">
        <f t="shared" ref="E23:O23" si="14">SUM(E20:E22)</f>
        <v>1582</v>
      </c>
      <c r="F23" s="46">
        <f>SUM(F20:F22)</f>
        <v>857</v>
      </c>
      <c r="G23" s="47">
        <f>SUM(G20:G22)</f>
        <v>523</v>
      </c>
      <c r="H23" s="46">
        <f t="shared" si="14"/>
        <v>547</v>
      </c>
      <c r="I23" s="46">
        <f t="shared" si="14"/>
        <v>655</v>
      </c>
      <c r="J23" s="46">
        <f t="shared" si="14"/>
        <v>452</v>
      </c>
      <c r="K23" s="46">
        <f t="shared" si="14"/>
        <v>64</v>
      </c>
      <c r="L23" s="46">
        <f t="shared" si="14"/>
        <v>78</v>
      </c>
      <c r="M23" s="46">
        <f t="shared" si="14"/>
        <v>60</v>
      </c>
      <c r="N23" s="46">
        <f t="shared" si="14"/>
        <v>46</v>
      </c>
      <c r="O23" s="72">
        <f t="shared" si="14"/>
        <v>595</v>
      </c>
      <c r="P23" s="55">
        <f t="shared" si="1"/>
        <v>5459</v>
      </c>
      <c r="Q23" s="262">
        <f t="shared" ref="Q23:AI23" si="15">SUM(Q20:Q22)</f>
        <v>347</v>
      </c>
      <c r="R23" s="279">
        <f t="shared" si="15"/>
        <v>270</v>
      </c>
      <c r="S23" s="279">
        <f t="shared" si="15"/>
        <v>159</v>
      </c>
      <c r="T23" s="279">
        <f t="shared" si="15"/>
        <v>113</v>
      </c>
      <c r="U23" s="279">
        <f t="shared" si="15"/>
        <v>157</v>
      </c>
      <c r="V23" s="279">
        <f t="shared" si="15"/>
        <v>107</v>
      </c>
      <c r="W23" s="279">
        <f t="shared" si="15"/>
        <v>19</v>
      </c>
      <c r="X23" s="279">
        <f t="shared" si="15"/>
        <v>21</v>
      </c>
      <c r="Y23" s="279">
        <f t="shared" si="15"/>
        <v>39</v>
      </c>
      <c r="Z23" s="279">
        <f t="shared" si="15"/>
        <v>15</v>
      </c>
      <c r="AA23" s="279">
        <f t="shared" si="15"/>
        <v>245</v>
      </c>
      <c r="AB23" s="266">
        <f t="shared" si="15"/>
        <v>1492</v>
      </c>
      <c r="AC23" s="262">
        <f t="shared" si="15"/>
        <v>1235</v>
      </c>
      <c r="AD23" s="279">
        <f t="shared" si="15"/>
        <v>587</v>
      </c>
      <c r="AE23" s="279">
        <f t="shared" si="15"/>
        <v>364</v>
      </c>
      <c r="AF23" s="279">
        <f t="shared" si="15"/>
        <v>434</v>
      </c>
      <c r="AG23" s="279">
        <f t="shared" si="15"/>
        <v>498</v>
      </c>
      <c r="AH23" s="279">
        <f t="shared" si="15"/>
        <v>345</v>
      </c>
      <c r="AI23" s="279">
        <f t="shared" si="15"/>
        <v>45</v>
      </c>
      <c r="AJ23" s="279">
        <f>SUM(AJ20:AJ22)</f>
        <v>57</v>
      </c>
      <c r="AK23" s="279">
        <f>SUM(AK20:AK22)</f>
        <v>21</v>
      </c>
      <c r="AL23" s="279">
        <f>SUM(AL20:AL22)</f>
        <v>31</v>
      </c>
      <c r="AM23" s="279">
        <f>SUM(AM20:AM22)</f>
        <v>350</v>
      </c>
      <c r="AN23" s="266">
        <f>SUM(AN20:AN22)</f>
        <v>3967</v>
      </c>
    </row>
    <row r="24" spans="1:43" s="8" customFormat="1" ht="21" customHeight="1" x14ac:dyDescent="0.2">
      <c r="A24" s="9"/>
      <c r="B24" s="618" t="s">
        <v>46</v>
      </c>
      <c r="C24" s="811" t="s">
        <v>15</v>
      </c>
      <c r="D24" s="812"/>
      <c r="E24" s="76">
        <f t="shared" ref="E24:O27" si="16">Q24+AC24</f>
        <v>1294</v>
      </c>
      <c r="F24" s="40">
        <f t="shared" si="16"/>
        <v>692</v>
      </c>
      <c r="G24" s="41">
        <f t="shared" si="16"/>
        <v>486</v>
      </c>
      <c r="H24" s="40">
        <f t="shared" si="16"/>
        <v>467</v>
      </c>
      <c r="I24" s="40">
        <f t="shared" si="16"/>
        <v>460</v>
      </c>
      <c r="J24" s="42">
        <f t="shared" si="16"/>
        <v>255</v>
      </c>
      <c r="K24" s="42">
        <f t="shared" si="16"/>
        <v>39</v>
      </c>
      <c r="L24" s="42">
        <f t="shared" si="16"/>
        <v>46</v>
      </c>
      <c r="M24" s="42">
        <f t="shared" si="16"/>
        <v>20</v>
      </c>
      <c r="N24" s="42">
        <f t="shared" si="16"/>
        <v>18</v>
      </c>
      <c r="O24" s="44">
        <f t="shared" si="16"/>
        <v>91</v>
      </c>
      <c r="P24" s="65">
        <f t="shared" si="1"/>
        <v>3868</v>
      </c>
      <c r="Q24" s="372">
        <v>290</v>
      </c>
      <c r="R24" s="413">
        <v>260</v>
      </c>
      <c r="S24" s="413">
        <v>159</v>
      </c>
      <c r="T24" s="373">
        <v>100</v>
      </c>
      <c r="U24" s="373">
        <v>137</v>
      </c>
      <c r="V24" s="374">
        <v>68</v>
      </c>
      <c r="W24" s="374">
        <v>14</v>
      </c>
      <c r="X24" s="374">
        <v>8</v>
      </c>
      <c r="Y24" s="374">
        <v>16</v>
      </c>
      <c r="Z24" s="374">
        <v>9</v>
      </c>
      <c r="AA24" s="375">
        <v>62</v>
      </c>
      <c r="AB24" s="268">
        <f>SUM(Q24:AA24)</f>
        <v>1123</v>
      </c>
      <c r="AC24" s="372">
        <v>1004</v>
      </c>
      <c r="AD24" s="413">
        <v>432</v>
      </c>
      <c r="AE24" s="413">
        <v>327</v>
      </c>
      <c r="AF24" s="373">
        <v>367</v>
      </c>
      <c r="AG24" s="373">
        <v>323</v>
      </c>
      <c r="AH24" s="374">
        <v>187</v>
      </c>
      <c r="AI24" s="374">
        <v>25</v>
      </c>
      <c r="AJ24" s="374">
        <v>38</v>
      </c>
      <c r="AK24" s="374">
        <v>4</v>
      </c>
      <c r="AL24" s="374">
        <v>9</v>
      </c>
      <c r="AM24" s="404">
        <v>29</v>
      </c>
      <c r="AN24" s="268">
        <f>SUM(AC24:AM24)</f>
        <v>2745</v>
      </c>
    </row>
    <row r="25" spans="1:43" s="8" customFormat="1" ht="21" customHeight="1" x14ac:dyDescent="0.2">
      <c r="A25" s="9"/>
      <c r="B25" s="619"/>
      <c r="C25" s="829" t="s">
        <v>16</v>
      </c>
      <c r="D25" s="830"/>
      <c r="E25" s="56">
        <f t="shared" si="16"/>
        <v>319</v>
      </c>
      <c r="F25" s="57">
        <f t="shared" si="16"/>
        <v>192</v>
      </c>
      <c r="G25" s="58">
        <f t="shared" si="16"/>
        <v>152</v>
      </c>
      <c r="H25" s="57">
        <f t="shared" si="16"/>
        <v>174</v>
      </c>
      <c r="I25" s="57">
        <f t="shared" si="16"/>
        <v>128</v>
      </c>
      <c r="J25" s="59">
        <f t="shared" si="16"/>
        <v>138</v>
      </c>
      <c r="K25" s="59">
        <f t="shared" si="16"/>
        <v>17</v>
      </c>
      <c r="L25" s="59">
        <f t="shared" si="16"/>
        <v>27</v>
      </c>
      <c r="M25" s="59">
        <f t="shared" si="16"/>
        <v>5</v>
      </c>
      <c r="N25" s="59">
        <f t="shared" si="16"/>
        <v>5</v>
      </c>
      <c r="O25" s="71">
        <f t="shared" si="16"/>
        <v>5</v>
      </c>
      <c r="P25" s="60">
        <f t="shared" si="1"/>
        <v>1162</v>
      </c>
      <c r="Q25" s="381">
        <v>84</v>
      </c>
      <c r="R25" s="415">
        <v>82</v>
      </c>
      <c r="S25" s="415">
        <v>60</v>
      </c>
      <c r="T25" s="382">
        <v>40</v>
      </c>
      <c r="U25" s="382">
        <v>41</v>
      </c>
      <c r="V25" s="383">
        <v>41</v>
      </c>
      <c r="W25" s="383">
        <v>5</v>
      </c>
      <c r="X25" s="383">
        <v>4</v>
      </c>
      <c r="Y25" s="383">
        <v>4</v>
      </c>
      <c r="Z25" s="383">
        <v>1</v>
      </c>
      <c r="AA25" s="384">
        <v>4</v>
      </c>
      <c r="AB25" s="268">
        <f>SUM(Q25:AA25)</f>
        <v>366</v>
      </c>
      <c r="AC25" s="381">
        <v>235</v>
      </c>
      <c r="AD25" s="415">
        <v>110</v>
      </c>
      <c r="AE25" s="415">
        <v>92</v>
      </c>
      <c r="AF25" s="382">
        <v>134</v>
      </c>
      <c r="AG25" s="382">
        <v>87</v>
      </c>
      <c r="AH25" s="383">
        <v>97</v>
      </c>
      <c r="AI25" s="383">
        <v>12</v>
      </c>
      <c r="AJ25" s="383">
        <v>23</v>
      </c>
      <c r="AK25" s="383">
        <v>1</v>
      </c>
      <c r="AL25" s="383">
        <v>4</v>
      </c>
      <c r="AM25" s="390">
        <v>1</v>
      </c>
      <c r="AN25" s="268">
        <f>SUM(AC25:AM25)</f>
        <v>796</v>
      </c>
    </row>
    <row r="26" spans="1:43" s="8" customFormat="1" ht="21" customHeight="1" x14ac:dyDescent="0.2">
      <c r="A26" s="9"/>
      <c r="B26" s="619"/>
      <c r="C26" s="829" t="s">
        <v>17</v>
      </c>
      <c r="D26" s="830"/>
      <c r="E26" s="56">
        <f t="shared" si="16"/>
        <v>153</v>
      </c>
      <c r="F26" s="57">
        <f t="shared" si="16"/>
        <v>76</v>
      </c>
      <c r="G26" s="58">
        <f t="shared" si="16"/>
        <v>57</v>
      </c>
      <c r="H26" s="57">
        <f t="shared" si="16"/>
        <v>85</v>
      </c>
      <c r="I26" s="57">
        <f t="shared" si="16"/>
        <v>38</v>
      </c>
      <c r="J26" s="59">
        <f t="shared" si="16"/>
        <v>84</v>
      </c>
      <c r="K26" s="59">
        <f t="shared" si="16"/>
        <v>12</v>
      </c>
      <c r="L26" s="59">
        <f t="shared" si="16"/>
        <v>14</v>
      </c>
      <c r="M26" s="59">
        <f t="shared" si="16"/>
        <v>4</v>
      </c>
      <c r="N26" s="59">
        <f t="shared" si="16"/>
        <v>3</v>
      </c>
      <c r="O26" s="71">
        <f t="shared" si="16"/>
        <v>18</v>
      </c>
      <c r="P26" s="60">
        <f t="shared" si="1"/>
        <v>544</v>
      </c>
      <c r="Q26" s="381">
        <v>42</v>
      </c>
      <c r="R26" s="415">
        <v>27</v>
      </c>
      <c r="S26" s="415">
        <v>23</v>
      </c>
      <c r="T26" s="382">
        <v>23</v>
      </c>
      <c r="U26" s="382">
        <v>10</v>
      </c>
      <c r="V26" s="383">
        <v>27</v>
      </c>
      <c r="W26" s="383">
        <v>6</v>
      </c>
      <c r="X26" s="383">
        <v>8</v>
      </c>
      <c r="Y26" s="383">
        <v>3</v>
      </c>
      <c r="Z26" s="383">
        <v>2</v>
      </c>
      <c r="AA26" s="384">
        <v>3</v>
      </c>
      <c r="AB26" s="268">
        <f>SUM(Q26:AA26)</f>
        <v>174</v>
      </c>
      <c r="AC26" s="381">
        <v>111</v>
      </c>
      <c r="AD26" s="415">
        <v>49</v>
      </c>
      <c r="AE26" s="415">
        <v>34</v>
      </c>
      <c r="AF26" s="382">
        <v>62</v>
      </c>
      <c r="AG26" s="382">
        <v>28</v>
      </c>
      <c r="AH26" s="383">
        <v>57</v>
      </c>
      <c r="AI26" s="383">
        <v>6</v>
      </c>
      <c r="AJ26" s="383">
        <v>6</v>
      </c>
      <c r="AK26" s="383">
        <v>1</v>
      </c>
      <c r="AL26" s="383">
        <v>1</v>
      </c>
      <c r="AM26" s="390">
        <v>15</v>
      </c>
      <c r="AN26" s="268">
        <f>SUM(AC26:AM26)</f>
        <v>370</v>
      </c>
    </row>
    <row r="27" spans="1:43" s="8" customFormat="1" ht="21" customHeight="1" thickBot="1" x14ac:dyDescent="0.25">
      <c r="A27" s="9"/>
      <c r="B27" s="619"/>
      <c r="C27" s="827" t="s">
        <v>18</v>
      </c>
      <c r="D27" s="828"/>
      <c r="E27" s="77">
        <f t="shared" si="16"/>
        <v>277</v>
      </c>
      <c r="F27" s="69">
        <f t="shared" si="16"/>
        <v>176</v>
      </c>
      <c r="G27" s="78">
        <f t="shared" si="16"/>
        <v>121</v>
      </c>
      <c r="H27" s="69">
        <f t="shared" si="16"/>
        <v>97</v>
      </c>
      <c r="I27" s="69">
        <f t="shared" si="16"/>
        <v>112</v>
      </c>
      <c r="J27" s="74">
        <f t="shared" si="16"/>
        <v>75</v>
      </c>
      <c r="K27" s="74">
        <f t="shared" si="16"/>
        <v>14</v>
      </c>
      <c r="L27" s="74">
        <f t="shared" si="16"/>
        <v>26</v>
      </c>
      <c r="M27" s="74">
        <f t="shared" si="16"/>
        <v>8</v>
      </c>
      <c r="N27" s="74">
        <f t="shared" si="16"/>
        <v>6</v>
      </c>
      <c r="O27" s="75">
        <f t="shared" si="16"/>
        <v>13</v>
      </c>
      <c r="P27" s="79">
        <f t="shared" si="1"/>
        <v>925</v>
      </c>
      <c r="Q27" s="385">
        <v>63</v>
      </c>
      <c r="R27" s="416">
        <v>71</v>
      </c>
      <c r="S27" s="416">
        <v>39</v>
      </c>
      <c r="T27" s="386">
        <v>28</v>
      </c>
      <c r="U27" s="386">
        <v>25</v>
      </c>
      <c r="V27" s="402">
        <v>15</v>
      </c>
      <c r="W27" s="402">
        <v>3</v>
      </c>
      <c r="X27" s="402">
        <v>1</v>
      </c>
      <c r="Y27" s="402">
        <v>5</v>
      </c>
      <c r="Z27" s="402">
        <v>4</v>
      </c>
      <c r="AA27" s="403">
        <v>10</v>
      </c>
      <c r="AB27" s="273">
        <f>SUM(Q27:AA27)</f>
        <v>264</v>
      </c>
      <c r="AC27" s="385">
        <v>214</v>
      </c>
      <c r="AD27" s="416">
        <v>105</v>
      </c>
      <c r="AE27" s="416">
        <v>82</v>
      </c>
      <c r="AF27" s="386">
        <v>69</v>
      </c>
      <c r="AG27" s="386">
        <v>87</v>
      </c>
      <c r="AH27" s="402">
        <v>60</v>
      </c>
      <c r="AI27" s="402">
        <v>11</v>
      </c>
      <c r="AJ27" s="402">
        <v>25</v>
      </c>
      <c r="AK27" s="402">
        <v>3</v>
      </c>
      <c r="AL27" s="402">
        <v>2</v>
      </c>
      <c r="AM27" s="405">
        <v>3</v>
      </c>
      <c r="AN27" s="273">
        <f>SUM(AC27:AM27)</f>
        <v>661</v>
      </c>
    </row>
    <row r="28" spans="1:43" s="8" customFormat="1" ht="21" customHeight="1" thickTop="1" thickBot="1" x14ac:dyDescent="0.25">
      <c r="A28" s="9"/>
      <c r="B28" s="620"/>
      <c r="C28" s="819" t="s">
        <v>7</v>
      </c>
      <c r="D28" s="820"/>
      <c r="E28" s="45">
        <f t="shared" ref="E28:O28" si="17">SUM(E24:E27)</f>
        <v>2043</v>
      </c>
      <c r="F28" s="46">
        <f>SUM(F24:F27)</f>
        <v>1136</v>
      </c>
      <c r="G28" s="47">
        <f>SUM(G24:G27)</f>
        <v>816</v>
      </c>
      <c r="H28" s="46">
        <f t="shared" si="17"/>
        <v>823</v>
      </c>
      <c r="I28" s="46">
        <f t="shared" si="17"/>
        <v>738</v>
      </c>
      <c r="J28" s="46">
        <f t="shared" si="17"/>
        <v>552</v>
      </c>
      <c r="K28" s="46">
        <f t="shared" si="17"/>
        <v>82</v>
      </c>
      <c r="L28" s="46">
        <f t="shared" si="17"/>
        <v>113</v>
      </c>
      <c r="M28" s="46">
        <f t="shared" si="17"/>
        <v>37</v>
      </c>
      <c r="N28" s="46">
        <f t="shared" si="17"/>
        <v>32</v>
      </c>
      <c r="O28" s="72">
        <f t="shared" si="17"/>
        <v>127</v>
      </c>
      <c r="P28" s="80">
        <f t="shared" si="1"/>
        <v>6499</v>
      </c>
      <c r="Q28" s="262">
        <f t="shared" ref="Q28:X28" si="18">SUM(Q24:Q27)</f>
        <v>479</v>
      </c>
      <c r="R28" s="279">
        <f t="shared" si="18"/>
        <v>440</v>
      </c>
      <c r="S28" s="279">
        <f t="shared" si="18"/>
        <v>281</v>
      </c>
      <c r="T28" s="279">
        <f t="shared" si="18"/>
        <v>191</v>
      </c>
      <c r="U28" s="279">
        <f t="shared" si="18"/>
        <v>213</v>
      </c>
      <c r="V28" s="279">
        <f t="shared" si="18"/>
        <v>151</v>
      </c>
      <c r="W28" s="279">
        <f t="shared" si="18"/>
        <v>28</v>
      </c>
      <c r="X28" s="279">
        <f t="shared" si="18"/>
        <v>21</v>
      </c>
      <c r="Y28" s="279">
        <f>SUM(Y24:Y27)</f>
        <v>28</v>
      </c>
      <c r="Z28" s="279">
        <f>SUM(Z24:Z27)</f>
        <v>16</v>
      </c>
      <c r="AA28" s="279">
        <f>SUM(AA24:AA27)</f>
        <v>79</v>
      </c>
      <c r="AB28" s="266">
        <f t="shared" ref="AB28:AJ28" si="19">SUM(AB24:AB27)</f>
        <v>1927</v>
      </c>
      <c r="AC28" s="262">
        <f t="shared" si="19"/>
        <v>1564</v>
      </c>
      <c r="AD28" s="279">
        <f t="shared" si="19"/>
        <v>696</v>
      </c>
      <c r="AE28" s="279">
        <f t="shared" si="19"/>
        <v>535</v>
      </c>
      <c r="AF28" s="279">
        <f t="shared" si="19"/>
        <v>632</v>
      </c>
      <c r="AG28" s="279">
        <f t="shared" si="19"/>
        <v>525</v>
      </c>
      <c r="AH28" s="279">
        <f t="shared" si="19"/>
        <v>401</v>
      </c>
      <c r="AI28" s="279">
        <f t="shared" si="19"/>
        <v>54</v>
      </c>
      <c r="AJ28" s="279">
        <f t="shared" si="19"/>
        <v>92</v>
      </c>
      <c r="AK28" s="279">
        <f>SUM(AK24:AK27)</f>
        <v>9</v>
      </c>
      <c r="AL28" s="279">
        <f>SUM(AL24:AL27)</f>
        <v>16</v>
      </c>
      <c r="AM28" s="279">
        <f>SUM(AM24:AM27)</f>
        <v>48</v>
      </c>
      <c r="AN28" s="266">
        <f>SUM(AN24:AN27)</f>
        <v>4572</v>
      </c>
    </row>
    <row r="29" spans="1:43" s="8" customFormat="1" ht="21" customHeight="1" x14ac:dyDescent="0.2">
      <c r="A29" s="9"/>
      <c r="B29" s="618" t="s">
        <v>95</v>
      </c>
      <c r="C29" s="811" t="s">
        <v>19</v>
      </c>
      <c r="D29" s="812"/>
      <c r="E29" s="76">
        <f t="shared" ref="E29:O34" si="20">Q29+AC29</f>
        <v>495</v>
      </c>
      <c r="F29" s="40">
        <f t="shared" si="20"/>
        <v>313</v>
      </c>
      <c r="G29" s="41">
        <f t="shared" si="20"/>
        <v>217</v>
      </c>
      <c r="H29" s="40">
        <f t="shared" si="20"/>
        <v>246</v>
      </c>
      <c r="I29" s="40">
        <f t="shared" si="20"/>
        <v>235</v>
      </c>
      <c r="J29" s="42">
        <f t="shared" si="20"/>
        <v>220</v>
      </c>
      <c r="K29" s="42">
        <f t="shared" si="20"/>
        <v>24</v>
      </c>
      <c r="L29" s="42">
        <f t="shared" si="20"/>
        <v>17</v>
      </c>
      <c r="M29" s="42">
        <f t="shared" si="20"/>
        <v>3</v>
      </c>
      <c r="N29" s="42">
        <f t="shared" si="20"/>
        <v>9</v>
      </c>
      <c r="O29" s="44">
        <f t="shared" si="20"/>
        <v>46</v>
      </c>
      <c r="P29" s="65">
        <f t="shared" si="1"/>
        <v>1825</v>
      </c>
      <c r="Q29" s="372">
        <v>123</v>
      </c>
      <c r="R29" s="413">
        <v>108</v>
      </c>
      <c r="S29" s="413">
        <v>67</v>
      </c>
      <c r="T29" s="373">
        <v>71</v>
      </c>
      <c r="U29" s="373">
        <v>70</v>
      </c>
      <c r="V29" s="374">
        <v>69</v>
      </c>
      <c r="W29" s="374">
        <v>10</v>
      </c>
      <c r="X29" s="374">
        <v>9</v>
      </c>
      <c r="Y29" s="374">
        <v>2</v>
      </c>
      <c r="Z29" s="374">
        <v>5</v>
      </c>
      <c r="AA29" s="375">
        <v>15</v>
      </c>
      <c r="AB29" s="268">
        <f t="shared" ref="AB29:AB34" si="21">SUM(Q29:AA29)</f>
        <v>549</v>
      </c>
      <c r="AC29" s="372">
        <v>372</v>
      </c>
      <c r="AD29" s="413">
        <v>205</v>
      </c>
      <c r="AE29" s="413">
        <v>150</v>
      </c>
      <c r="AF29" s="373">
        <v>175</v>
      </c>
      <c r="AG29" s="373">
        <v>165</v>
      </c>
      <c r="AH29" s="374">
        <v>151</v>
      </c>
      <c r="AI29" s="374">
        <v>14</v>
      </c>
      <c r="AJ29" s="374">
        <v>8</v>
      </c>
      <c r="AK29" s="374">
        <v>1</v>
      </c>
      <c r="AL29" s="374">
        <v>4</v>
      </c>
      <c r="AM29" s="404">
        <v>31</v>
      </c>
      <c r="AN29" s="268">
        <f t="shared" ref="AN29:AN34" si="22">SUM(AC29:AM29)</f>
        <v>1276</v>
      </c>
    </row>
    <row r="30" spans="1:43" s="8" customFormat="1" ht="21" customHeight="1" x14ac:dyDescent="0.2">
      <c r="A30" s="9"/>
      <c r="B30" s="619"/>
      <c r="C30" s="829" t="s">
        <v>20</v>
      </c>
      <c r="D30" s="830"/>
      <c r="E30" s="39">
        <f t="shared" si="20"/>
        <v>137</v>
      </c>
      <c r="F30" s="50">
        <f t="shared" si="20"/>
        <v>91</v>
      </c>
      <c r="G30" s="51">
        <f t="shared" si="20"/>
        <v>71</v>
      </c>
      <c r="H30" s="50">
        <f t="shared" si="20"/>
        <v>65</v>
      </c>
      <c r="I30" s="50">
        <f t="shared" si="20"/>
        <v>65</v>
      </c>
      <c r="J30" s="52">
        <f t="shared" si="20"/>
        <v>33</v>
      </c>
      <c r="K30" s="52">
        <f t="shared" si="20"/>
        <v>5</v>
      </c>
      <c r="L30" s="52">
        <f t="shared" si="20"/>
        <v>9</v>
      </c>
      <c r="M30" s="59">
        <f t="shared" si="20"/>
        <v>5</v>
      </c>
      <c r="N30" s="59">
        <f t="shared" si="20"/>
        <v>0</v>
      </c>
      <c r="O30" s="71">
        <f t="shared" si="20"/>
        <v>1</v>
      </c>
      <c r="P30" s="60">
        <f t="shared" si="1"/>
        <v>482</v>
      </c>
      <c r="Q30" s="381">
        <v>32</v>
      </c>
      <c r="R30" s="415">
        <v>26</v>
      </c>
      <c r="S30" s="415">
        <v>21</v>
      </c>
      <c r="T30" s="382">
        <v>15</v>
      </c>
      <c r="U30" s="382">
        <v>16</v>
      </c>
      <c r="V30" s="383">
        <v>7</v>
      </c>
      <c r="W30" s="383">
        <v>2</v>
      </c>
      <c r="X30" s="383">
        <v>4</v>
      </c>
      <c r="Y30" s="383">
        <v>4</v>
      </c>
      <c r="Z30" s="383">
        <v>0</v>
      </c>
      <c r="AA30" s="384">
        <v>0</v>
      </c>
      <c r="AB30" s="268">
        <f t="shared" si="21"/>
        <v>127</v>
      </c>
      <c r="AC30" s="381">
        <v>105</v>
      </c>
      <c r="AD30" s="415">
        <v>65</v>
      </c>
      <c r="AE30" s="415">
        <v>50</v>
      </c>
      <c r="AF30" s="382">
        <v>50</v>
      </c>
      <c r="AG30" s="382">
        <v>49</v>
      </c>
      <c r="AH30" s="383">
        <v>26</v>
      </c>
      <c r="AI30" s="383">
        <v>3</v>
      </c>
      <c r="AJ30" s="383">
        <v>5</v>
      </c>
      <c r="AK30" s="383">
        <v>1</v>
      </c>
      <c r="AL30" s="383">
        <v>0</v>
      </c>
      <c r="AM30" s="390">
        <v>1</v>
      </c>
      <c r="AN30" s="268">
        <f t="shared" si="22"/>
        <v>355</v>
      </c>
    </row>
    <row r="31" spans="1:43" s="8" customFormat="1" ht="21" customHeight="1" x14ac:dyDescent="0.2">
      <c r="A31" s="9"/>
      <c r="B31" s="619"/>
      <c r="C31" s="829" t="s">
        <v>21</v>
      </c>
      <c r="D31" s="830"/>
      <c r="E31" s="39">
        <f t="shared" si="20"/>
        <v>234</v>
      </c>
      <c r="F31" s="50">
        <f t="shared" si="20"/>
        <v>122</v>
      </c>
      <c r="G31" s="51">
        <f t="shared" si="20"/>
        <v>88</v>
      </c>
      <c r="H31" s="50">
        <f t="shared" si="20"/>
        <v>101</v>
      </c>
      <c r="I31" s="50">
        <f t="shared" si="20"/>
        <v>120</v>
      </c>
      <c r="J31" s="52">
        <f t="shared" si="20"/>
        <v>70</v>
      </c>
      <c r="K31" s="52">
        <f t="shared" si="20"/>
        <v>4</v>
      </c>
      <c r="L31" s="52">
        <f t="shared" si="20"/>
        <v>17</v>
      </c>
      <c r="M31" s="59">
        <f t="shared" si="20"/>
        <v>8</v>
      </c>
      <c r="N31" s="59">
        <f t="shared" si="20"/>
        <v>4</v>
      </c>
      <c r="O31" s="71">
        <f t="shared" si="20"/>
        <v>15</v>
      </c>
      <c r="P31" s="60">
        <f t="shared" si="1"/>
        <v>783</v>
      </c>
      <c r="Q31" s="381">
        <v>66</v>
      </c>
      <c r="R31" s="415">
        <v>50</v>
      </c>
      <c r="S31" s="415">
        <v>34</v>
      </c>
      <c r="T31" s="382">
        <v>30</v>
      </c>
      <c r="U31" s="382">
        <v>36</v>
      </c>
      <c r="V31" s="383">
        <v>28</v>
      </c>
      <c r="W31" s="383">
        <v>1</v>
      </c>
      <c r="X31" s="383">
        <v>5</v>
      </c>
      <c r="Y31" s="383">
        <v>5</v>
      </c>
      <c r="Z31" s="383">
        <v>3</v>
      </c>
      <c r="AA31" s="384">
        <v>9</v>
      </c>
      <c r="AB31" s="268">
        <f t="shared" si="21"/>
        <v>267</v>
      </c>
      <c r="AC31" s="381">
        <v>168</v>
      </c>
      <c r="AD31" s="415">
        <v>72</v>
      </c>
      <c r="AE31" s="415">
        <v>54</v>
      </c>
      <c r="AF31" s="382">
        <v>71</v>
      </c>
      <c r="AG31" s="382">
        <v>84</v>
      </c>
      <c r="AH31" s="383">
        <v>42</v>
      </c>
      <c r="AI31" s="383">
        <v>3</v>
      </c>
      <c r="AJ31" s="383">
        <v>12</v>
      </c>
      <c r="AK31" s="383">
        <v>3</v>
      </c>
      <c r="AL31" s="383">
        <v>1</v>
      </c>
      <c r="AM31" s="390">
        <v>6</v>
      </c>
      <c r="AN31" s="268">
        <f t="shared" si="22"/>
        <v>516</v>
      </c>
    </row>
    <row r="32" spans="1:43" s="8" customFormat="1" ht="21" customHeight="1" x14ac:dyDescent="0.2">
      <c r="A32" s="9"/>
      <c r="B32" s="619"/>
      <c r="C32" s="829" t="s">
        <v>22</v>
      </c>
      <c r="D32" s="830"/>
      <c r="E32" s="39">
        <f t="shared" si="20"/>
        <v>194</v>
      </c>
      <c r="F32" s="50">
        <f t="shared" si="20"/>
        <v>141</v>
      </c>
      <c r="G32" s="51">
        <f t="shared" si="20"/>
        <v>93</v>
      </c>
      <c r="H32" s="50">
        <f t="shared" si="20"/>
        <v>84</v>
      </c>
      <c r="I32" s="50">
        <f t="shared" si="20"/>
        <v>158</v>
      </c>
      <c r="J32" s="52">
        <f t="shared" si="20"/>
        <v>38</v>
      </c>
      <c r="K32" s="52">
        <f t="shared" si="20"/>
        <v>17</v>
      </c>
      <c r="L32" s="52">
        <f t="shared" si="20"/>
        <v>9</v>
      </c>
      <c r="M32" s="59">
        <f t="shared" si="20"/>
        <v>15</v>
      </c>
      <c r="N32" s="59">
        <f t="shared" si="20"/>
        <v>11</v>
      </c>
      <c r="O32" s="71">
        <f t="shared" si="20"/>
        <v>111</v>
      </c>
      <c r="P32" s="60">
        <f t="shared" si="1"/>
        <v>871</v>
      </c>
      <c r="Q32" s="381">
        <v>49</v>
      </c>
      <c r="R32" s="415">
        <v>42</v>
      </c>
      <c r="S32" s="415">
        <v>40</v>
      </c>
      <c r="T32" s="382">
        <v>23</v>
      </c>
      <c r="U32" s="382">
        <v>60</v>
      </c>
      <c r="V32" s="383">
        <v>8</v>
      </c>
      <c r="W32" s="383">
        <v>8</v>
      </c>
      <c r="X32" s="383">
        <v>5</v>
      </c>
      <c r="Y32" s="383">
        <v>10</v>
      </c>
      <c r="Z32" s="383">
        <v>6</v>
      </c>
      <c r="AA32" s="384">
        <v>45</v>
      </c>
      <c r="AB32" s="268">
        <f t="shared" si="21"/>
        <v>296</v>
      </c>
      <c r="AC32" s="381">
        <v>145</v>
      </c>
      <c r="AD32" s="415">
        <v>99</v>
      </c>
      <c r="AE32" s="415">
        <v>53</v>
      </c>
      <c r="AF32" s="382">
        <v>61</v>
      </c>
      <c r="AG32" s="382">
        <v>98</v>
      </c>
      <c r="AH32" s="383">
        <v>30</v>
      </c>
      <c r="AI32" s="383">
        <v>9</v>
      </c>
      <c r="AJ32" s="383">
        <v>4</v>
      </c>
      <c r="AK32" s="383">
        <v>5</v>
      </c>
      <c r="AL32" s="383">
        <v>5</v>
      </c>
      <c r="AM32" s="390">
        <v>66</v>
      </c>
      <c r="AN32" s="268">
        <f t="shared" si="22"/>
        <v>575</v>
      </c>
    </row>
    <row r="33" spans="1:40" s="8" customFormat="1" ht="21" customHeight="1" x14ac:dyDescent="0.2">
      <c r="A33" s="9"/>
      <c r="B33" s="619"/>
      <c r="C33" s="829" t="s">
        <v>23</v>
      </c>
      <c r="D33" s="830"/>
      <c r="E33" s="66">
        <f t="shared" si="20"/>
        <v>92</v>
      </c>
      <c r="F33" s="67">
        <f t="shared" si="20"/>
        <v>42</v>
      </c>
      <c r="G33" s="68">
        <f t="shared" si="20"/>
        <v>40</v>
      </c>
      <c r="H33" s="67">
        <f t="shared" si="20"/>
        <v>31</v>
      </c>
      <c r="I33" s="67">
        <f t="shared" si="20"/>
        <v>33</v>
      </c>
      <c r="J33" s="73">
        <f t="shared" si="20"/>
        <v>27</v>
      </c>
      <c r="K33" s="73">
        <f t="shared" si="20"/>
        <v>8</v>
      </c>
      <c r="L33" s="73">
        <f t="shared" si="20"/>
        <v>4</v>
      </c>
      <c r="M33" s="59">
        <f t="shared" si="20"/>
        <v>1</v>
      </c>
      <c r="N33" s="59">
        <f t="shared" si="20"/>
        <v>2</v>
      </c>
      <c r="O33" s="71">
        <f t="shared" si="20"/>
        <v>10</v>
      </c>
      <c r="P33" s="60">
        <f t="shared" si="1"/>
        <v>290</v>
      </c>
      <c r="Q33" s="385">
        <v>27</v>
      </c>
      <c r="R33" s="416">
        <v>14</v>
      </c>
      <c r="S33" s="416">
        <v>16</v>
      </c>
      <c r="T33" s="386">
        <v>7</v>
      </c>
      <c r="U33" s="386">
        <v>6</v>
      </c>
      <c r="V33" s="387">
        <v>6</v>
      </c>
      <c r="W33" s="387">
        <v>1</v>
      </c>
      <c r="X33" s="387">
        <v>2</v>
      </c>
      <c r="Y33" s="387">
        <v>1</v>
      </c>
      <c r="Z33" s="387">
        <v>1</v>
      </c>
      <c r="AA33" s="388">
        <v>6</v>
      </c>
      <c r="AB33" s="273">
        <f t="shared" si="21"/>
        <v>87</v>
      </c>
      <c r="AC33" s="381">
        <v>65</v>
      </c>
      <c r="AD33" s="415">
        <v>28</v>
      </c>
      <c r="AE33" s="415">
        <v>24</v>
      </c>
      <c r="AF33" s="382">
        <v>24</v>
      </c>
      <c r="AG33" s="382">
        <v>27</v>
      </c>
      <c r="AH33" s="383">
        <v>21</v>
      </c>
      <c r="AI33" s="383">
        <v>7</v>
      </c>
      <c r="AJ33" s="383">
        <v>2</v>
      </c>
      <c r="AK33" s="383">
        <v>0</v>
      </c>
      <c r="AL33" s="383">
        <v>1</v>
      </c>
      <c r="AM33" s="390">
        <v>4</v>
      </c>
      <c r="AN33" s="273">
        <f t="shared" si="22"/>
        <v>203</v>
      </c>
    </row>
    <row r="34" spans="1:40" s="8" customFormat="1" ht="21" customHeight="1" thickBot="1" x14ac:dyDescent="0.25">
      <c r="A34" s="9"/>
      <c r="B34" s="676"/>
      <c r="C34" s="823" t="s">
        <v>65</v>
      </c>
      <c r="D34" s="824"/>
      <c r="E34" s="77">
        <f t="shared" si="20"/>
        <v>416</v>
      </c>
      <c r="F34" s="69">
        <f t="shared" si="20"/>
        <v>203</v>
      </c>
      <c r="G34" s="78">
        <f t="shared" si="20"/>
        <v>171</v>
      </c>
      <c r="H34" s="69">
        <f t="shared" si="20"/>
        <v>205</v>
      </c>
      <c r="I34" s="69">
        <f t="shared" si="20"/>
        <v>131</v>
      </c>
      <c r="J34" s="74">
        <f t="shared" si="20"/>
        <v>112</v>
      </c>
      <c r="K34" s="74">
        <f t="shared" si="20"/>
        <v>9</v>
      </c>
      <c r="L34" s="74">
        <f t="shared" si="20"/>
        <v>12</v>
      </c>
      <c r="M34" s="74">
        <f t="shared" si="20"/>
        <v>0</v>
      </c>
      <c r="N34" s="74">
        <f t="shared" si="20"/>
        <v>8</v>
      </c>
      <c r="O34" s="75">
        <f t="shared" si="20"/>
        <v>11</v>
      </c>
      <c r="P34" s="64">
        <f t="shared" si="1"/>
        <v>1278</v>
      </c>
      <c r="Q34" s="406">
        <v>103</v>
      </c>
      <c r="R34" s="407">
        <v>81</v>
      </c>
      <c r="S34" s="407">
        <v>56</v>
      </c>
      <c r="T34" s="407">
        <v>58</v>
      </c>
      <c r="U34" s="407">
        <v>46</v>
      </c>
      <c r="V34" s="408">
        <v>29</v>
      </c>
      <c r="W34" s="408">
        <v>1</v>
      </c>
      <c r="X34" s="408">
        <v>2</v>
      </c>
      <c r="Y34" s="402">
        <v>0</v>
      </c>
      <c r="Z34" s="402">
        <v>5</v>
      </c>
      <c r="AA34" s="405">
        <v>7</v>
      </c>
      <c r="AB34" s="280">
        <f t="shared" si="21"/>
        <v>388</v>
      </c>
      <c r="AC34" s="406">
        <v>313</v>
      </c>
      <c r="AD34" s="407">
        <v>122</v>
      </c>
      <c r="AE34" s="407">
        <v>115</v>
      </c>
      <c r="AF34" s="407">
        <v>147</v>
      </c>
      <c r="AG34" s="407">
        <v>85</v>
      </c>
      <c r="AH34" s="408">
        <v>83</v>
      </c>
      <c r="AI34" s="408">
        <v>8</v>
      </c>
      <c r="AJ34" s="408">
        <v>10</v>
      </c>
      <c r="AK34" s="402">
        <v>0</v>
      </c>
      <c r="AL34" s="402">
        <v>3</v>
      </c>
      <c r="AM34" s="405">
        <v>4</v>
      </c>
      <c r="AN34" s="280">
        <f t="shared" si="22"/>
        <v>890</v>
      </c>
    </row>
    <row r="35" spans="1:40" s="8" customFormat="1" ht="21" customHeight="1" thickTop="1" thickBot="1" x14ac:dyDescent="0.25">
      <c r="A35" s="9"/>
      <c r="B35" s="620"/>
      <c r="C35" s="831" t="s">
        <v>7</v>
      </c>
      <c r="D35" s="832"/>
      <c r="E35" s="66">
        <f t="shared" ref="E35:O35" si="23">SUM(E29:E34)</f>
        <v>1568</v>
      </c>
      <c r="F35" s="67">
        <f>SUM(F29:F34)</f>
        <v>912</v>
      </c>
      <c r="G35" s="68">
        <f>SUM(G29:G34)</f>
        <v>680</v>
      </c>
      <c r="H35" s="67">
        <f t="shared" si="23"/>
        <v>732</v>
      </c>
      <c r="I35" s="67">
        <f t="shared" si="23"/>
        <v>742</v>
      </c>
      <c r="J35" s="67">
        <f t="shared" si="23"/>
        <v>500</v>
      </c>
      <c r="K35" s="67">
        <f t="shared" si="23"/>
        <v>67</v>
      </c>
      <c r="L35" s="67">
        <f t="shared" si="23"/>
        <v>68</v>
      </c>
      <c r="M35" s="67">
        <f t="shared" si="23"/>
        <v>32</v>
      </c>
      <c r="N35" s="67">
        <f t="shared" si="23"/>
        <v>34</v>
      </c>
      <c r="O35" s="81">
        <f t="shared" si="23"/>
        <v>194</v>
      </c>
      <c r="P35" s="55">
        <f t="shared" si="1"/>
        <v>5529</v>
      </c>
      <c r="Q35" s="282">
        <f t="shared" ref="Q35:X35" si="24">SUM(Q29:Q34)</f>
        <v>400</v>
      </c>
      <c r="R35" s="283">
        <f t="shared" si="24"/>
        <v>321</v>
      </c>
      <c r="S35" s="283">
        <f t="shared" si="24"/>
        <v>234</v>
      </c>
      <c r="T35" s="283">
        <f t="shared" si="24"/>
        <v>204</v>
      </c>
      <c r="U35" s="283">
        <f t="shared" si="24"/>
        <v>234</v>
      </c>
      <c r="V35" s="283">
        <f t="shared" si="24"/>
        <v>147</v>
      </c>
      <c r="W35" s="283">
        <f t="shared" si="24"/>
        <v>23</v>
      </c>
      <c r="X35" s="283">
        <f t="shared" si="24"/>
        <v>27</v>
      </c>
      <c r="Y35" s="283">
        <f>SUM(Y29:Y34)</f>
        <v>22</v>
      </c>
      <c r="Z35" s="283">
        <f>SUM(Z29:Z34)</f>
        <v>20</v>
      </c>
      <c r="AA35" s="283">
        <f>SUM(AA29:AA34)</f>
        <v>82</v>
      </c>
      <c r="AB35" s="284">
        <f t="shared" ref="AB35:AJ35" si="25">SUM(AB29:AB34)</f>
        <v>1714</v>
      </c>
      <c r="AC35" s="282">
        <f t="shared" si="25"/>
        <v>1168</v>
      </c>
      <c r="AD35" s="283">
        <f t="shared" si="25"/>
        <v>591</v>
      </c>
      <c r="AE35" s="283">
        <f t="shared" si="25"/>
        <v>446</v>
      </c>
      <c r="AF35" s="283">
        <f t="shared" si="25"/>
        <v>528</v>
      </c>
      <c r="AG35" s="283">
        <f t="shared" si="25"/>
        <v>508</v>
      </c>
      <c r="AH35" s="283">
        <f t="shared" si="25"/>
        <v>353</v>
      </c>
      <c r="AI35" s="283">
        <f t="shared" si="25"/>
        <v>44</v>
      </c>
      <c r="AJ35" s="283">
        <f t="shared" si="25"/>
        <v>41</v>
      </c>
      <c r="AK35" s="283">
        <f>SUM(AK29:AK34)</f>
        <v>10</v>
      </c>
      <c r="AL35" s="283">
        <f>SUM(AL29:AL34)</f>
        <v>14</v>
      </c>
      <c r="AM35" s="283">
        <f>SUM(AM29:AM34)</f>
        <v>112</v>
      </c>
      <c r="AN35" s="284">
        <f>SUM(AN29:AN34)</f>
        <v>3815</v>
      </c>
    </row>
    <row r="36" spans="1:40" s="8" customFormat="1" ht="21" customHeight="1" x14ac:dyDescent="0.2">
      <c r="A36" s="9"/>
      <c r="B36" s="633" t="s">
        <v>96</v>
      </c>
      <c r="C36" s="811" t="s">
        <v>24</v>
      </c>
      <c r="D36" s="812"/>
      <c r="E36" s="76">
        <f t="shared" ref="E36:O40" si="26">Q36+AC36</f>
        <v>1223</v>
      </c>
      <c r="F36" s="40">
        <f t="shared" si="26"/>
        <v>693</v>
      </c>
      <c r="G36" s="41">
        <f t="shared" si="26"/>
        <v>487</v>
      </c>
      <c r="H36" s="40">
        <f t="shared" si="26"/>
        <v>446</v>
      </c>
      <c r="I36" s="40">
        <f t="shared" si="26"/>
        <v>483</v>
      </c>
      <c r="J36" s="42">
        <f t="shared" si="26"/>
        <v>283</v>
      </c>
      <c r="K36" s="42">
        <f t="shared" si="26"/>
        <v>41</v>
      </c>
      <c r="L36" s="42">
        <f t="shared" si="26"/>
        <v>61</v>
      </c>
      <c r="M36" s="42">
        <f t="shared" si="26"/>
        <v>38</v>
      </c>
      <c r="N36" s="42">
        <f t="shared" si="26"/>
        <v>53</v>
      </c>
      <c r="O36" s="44">
        <f t="shared" si="26"/>
        <v>75</v>
      </c>
      <c r="P36" s="65">
        <f t="shared" si="1"/>
        <v>3883</v>
      </c>
      <c r="Q36" s="372">
        <v>242</v>
      </c>
      <c r="R36" s="413">
        <v>240</v>
      </c>
      <c r="S36" s="413">
        <v>133</v>
      </c>
      <c r="T36" s="373">
        <v>89</v>
      </c>
      <c r="U36" s="373">
        <v>104</v>
      </c>
      <c r="V36" s="374">
        <v>75</v>
      </c>
      <c r="W36" s="374">
        <v>15</v>
      </c>
      <c r="X36" s="374">
        <v>13</v>
      </c>
      <c r="Y36" s="374">
        <v>22</v>
      </c>
      <c r="Z36" s="374">
        <v>21</v>
      </c>
      <c r="AA36" s="375">
        <v>39</v>
      </c>
      <c r="AB36" s="268">
        <f t="shared" ref="AB36:AB42" si="27">SUM(Q36:AA36)</f>
        <v>993</v>
      </c>
      <c r="AC36" s="372">
        <v>981</v>
      </c>
      <c r="AD36" s="413">
        <v>453</v>
      </c>
      <c r="AE36" s="413">
        <v>354</v>
      </c>
      <c r="AF36" s="373">
        <v>357</v>
      </c>
      <c r="AG36" s="373">
        <v>379</v>
      </c>
      <c r="AH36" s="374">
        <v>208</v>
      </c>
      <c r="AI36" s="374">
        <v>26</v>
      </c>
      <c r="AJ36" s="374">
        <v>48</v>
      </c>
      <c r="AK36" s="374">
        <v>16</v>
      </c>
      <c r="AL36" s="374">
        <v>32</v>
      </c>
      <c r="AM36" s="404">
        <v>36</v>
      </c>
      <c r="AN36" s="268">
        <f t="shared" ref="AN36:AN42" si="28">SUM(AC36:AM36)</f>
        <v>2890</v>
      </c>
    </row>
    <row r="37" spans="1:40" s="8" customFormat="1" ht="21" customHeight="1" x14ac:dyDescent="0.2">
      <c r="A37" s="9"/>
      <c r="B37" s="634"/>
      <c r="C37" s="829" t="s">
        <v>25</v>
      </c>
      <c r="D37" s="830"/>
      <c r="E37" s="56">
        <f t="shared" si="26"/>
        <v>74</v>
      </c>
      <c r="F37" s="57">
        <f t="shared" si="26"/>
        <v>40</v>
      </c>
      <c r="G37" s="58">
        <f t="shared" si="26"/>
        <v>43</v>
      </c>
      <c r="H37" s="57">
        <f t="shared" si="26"/>
        <v>39</v>
      </c>
      <c r="I37" s="57">
        <f t="shared" si="26"/>
        <v>30</v>
      </c>
      <c r="J37" s="59">
        <f t="shared" si="26"/>
        <v>24</v>
      </c>
      <c r="K37" s="59">
        <f t="shared" si="26"/>
        <v>10</v>
      </c>
      <c r="L37" s="59">
        <f t="shared" si="26"/>
        <v>7</v>
      </c>
      <c r="M37" s="59">
        <f t="shared" si="26"/>
        <v>1</v>
      </c>
      <c r="N37" s="59">
        <f t="shared" si="26"/>
        <v>0</v>
      </c>
      <c r="O37" s="71">
        <f t="shared" si="26"/>
        <v>4</v>
      </c>
      <c r="P37" s="60">
        <f t="shared" si="1"/>
        <v>272</v>
      </c>
      <c r="Q37" s="381">
        <v>16</v>
      </c>
      <c r="R37" s="415">
        <v>13</v>
      </c>
      <c r="S37" s="415">
        <v>17</v>
      </c>
      <c r="T37" s="382">
        <v>10</v>
      </c>
      <c r="U37" s="382">
        <v>10</v>
      </c>
      <c r="V37" s="383">
        <v>10</v>
      </c>
      <c r="W37" s="383">
        <v>3</v>
      </c>
      <c r="X37" s="383">
        <v>1</v>
      </c>
      <c r="Y37" s="383">
        <v>1</v>
      </c>
      <c r="Z37" s="383">
        <v>0</v>
      </c>
      <c r="AA37" s="384">
        <v>3</v>
      </c>
      <c r="AB37" s="268">
        <f t="shared" si="27"/>
        <v>84</v>
      </c>
      <c r="AC37" s="381">
        <v>58</v>
      </c>
      <c r="AD37" s="415">
        <v>27</v>
      </c>
      <c r="AE37" s="415">
        <v>26</v>
      </c>
      <c r="AF37" s="382">
        <v>29</v>
      </c>
      <c r="AG37" s="382">
        <v>20</v>
      </c>
      <c r="AH37" s="383">
        <v>14</v>
      </c>
      <c r="AI37" s="383">
        <v>7</v>
      </c>
      <c r="AJ37" s="383">
        <v>6</v>
      </c>
      <c r="AK37" s="383">
        <v>0</v>
      </c>
      <c r="AL37" s="383">
        <v>0</v>
      </c>
      <c r="AM37" s="390">
        <v>1</v>
      </c>
      <c r="AN37" s="268">
        <f t="shared" si="28"/>
        <v>188</v>
      </c>
    </row>
    <row r="38" spans="1:40" s="8" customFormat="1" ht="21" customHeight="1" x14ac:dyDescent="0.2">
      <c r="A38" s="9"/>
      <c r="B38" s="634"/>
      <c r="C38" s="829" t="s">
        <v>26</v>
      </c>
      <c r="D38" s="830"/>
      <c r="E38" s="56">
        <f t="shared" si="26"/>
        <v>62</v>
      </c>
      <c r="F38" s="57">
        <f t="shared" si="26"/>
        <v>42</v>
      </c>
      <c r="G38" s="58">
        <f t="shared" si="26"/>
        <v>28</v>
      </c>
      <c r="H38" s="57">
        <f t="shared" si="26"/>
        <v>23</v>
      </c>
      <c r="I38" s="57">
        <f t="shared" si="26"/>
        <v>20</v>
      </c>
      <c r="J38" s="59">
        <f t="shared" si="26"/>
        <v>22</v>
      </c>
      <c r="K38" s="59">
        <f t="shared" si="26"/>
        <v>6</v>
      </c>
      <c r="L38" s="59">
        <f t="shared" si="26"/>
        <v>9</v>
      </c>
      <c r="M38" s="59">
        <f t="shared" si="26"/>
        <v>1</v>
      </c>
      <c r="N38" s="59">
        <f t="shared" si="26"/>
        <v>1</v>
      </c>
      <c r="O38" s="71">
        <f t="shared" si="26"/>
        <v>5</v>
      </c>
      <c r="P38" s="60">
        <f t="shared" si="1"/>
        <v>219</v>
      </c>
      <c r="Q38" s="381">
        <v>11</v>
      </c>
      <c r="R38" s="415">
        <v>15</v>
      </c>
      <c r="S38" s="415">
        <v>8</v>
      </c>
      <c r="T38" s="382">
        <v>7</v>
      </c>
      <c r="U38" s="382">
        <v>6</v>
      </c>
      <c r="V38" s="383">
        <v>3</v>
      </c>
      <c r="W38" s="383">
        <v>0</v>
      </c>
      <c r="X38" s="383">
        <v>1</v>
      </c>
      <c r="Y38" s="383">
        <v>0</v>
      </c>
      <c r="Z38" s="383">
        <v>1</v>
      </c>
      <c r="AA38" s="384">
        <v>5</v>
      </c>
      <c r="AB38" s="268">
        <f t="shared" si="27"/>
        <v>57</v>
      </c>
      <c r="AC38" s="381">
        <v>51</v>
      </c>
      <c r="AD38" s="415">
        <v>27</v>
      </c>
      <c r="AE38" s="415">
        <v>20</v>
      </c>
      <c r="AF38" s="382">
        <v>16</v>
      </c>
      <c r="AG38" s="382">
        <v>14</v>
      </c>
      <c r="AH38" s="383">
        <v>19</v>
      </c>
      <c r="AI38" s="383">
        <v>6</v>
      </c>
      <c r="AJ38" s="383">
        <v>8</v>
      </c>
      <c r="AK38" s="383">
        <v>1</v>
      </c>
      <c r="AL38" s="383">
        <v>0</v>
      </c>
      <c r="AM38" s="390">
        <v>0</v>
      </c>
      <c r="AN38" s="268">
        <f t="shared" si="28"/>
        <v>162</v>
      </c>
    </row>
    <row r="39" spans="1:40" s="8" customFormat="1" ht="21" customHeight="1" x14ac:dyDescent="0.2">
      <c r="A39" s="9"/>
      <c r="B39" s="634"/>
      <c r="C39" s="829" t="s">
        <v>27</v>
      </c>
      <c r="D39" s="830"/>
      <c r="E39" s="61">
        <f t="shared" si="26"/>
        <v>104</v>
      </c>
      <c r="F39" s="62">
        <f t="shared" si="26"/>
        <v>70</v>
      </c>
      <c r="G39" s="63">
        <f t="shared" si="26"/>
        <v>46</v>
      </c>
      <c r="H39" s="62">
        <f t="shared" si="26"/>
        <v>35</v>
      </c>
      <c r="I39" s="62">
        <f t="shared" si="26"/>
        <v>39</v>
      </c>
      <c r="J39" s="53">
        <f t="shared" si="26"/>
        <v>42</v>
      </c>
      <c r="K39" s="53">
        <f t="shared" si="26"/>
        <v>7</v>
      </c>
      <c r="L39" s="53">
        <f t="shared" si="26"/>
        <v>10</v>
      </c>
      <c r="M39" s="59">
        <f t="shared" si="26"/>
        <v>3</v>
      </c>
      <c r="N39" s="59">
        <f t="shared" si="26"/>
        <v>4</v>
      </c>
      <c r="O39" s="71">
        <f t="shared" si="26"/>
        <v>13</v>
      </c>
      <c r="P39" s="60">
        <f t="shared" si="1"/>
        <v>373</v>
      </c>
      <c r="Q39" s="385">
        <v>29</v>
      </c>
      <c r="R39" s="416">
        <v>27</v>
      </c>
      <c r="S39" s="416">
        <v>19</v>
      </c>
      <c r="T39" s="386">
        <v>9</v>
      </c>
      <c r="U39" s="386">
        <v>14</v>
      </c>
      <c r="V39" s="387">
        <v>15</v>
      </c>
      <c r="W39" s="387">
        <v>3</v>
      </c>
      <c r="X39" s="387">
        <v>3</v>
      </c>
      <c r="Y39" s="387">
        <v>1</v>
      </c>
      <c r="Z39" s="387">
        <v>2</v>
      </c>
      <c r="AA39" s="388">
        <v>8</v>
      </c>
      <c r="AB39" s="270">
        <f t="shared" si="27"/>
        <v>130</v>
      </c>
      <c r="AC39" s="385">
        <v>75</v>
      </c>
      <c r="AD39" s="416">
        <v>43</v>
      </c>
      <c r="AE39" s="416">
        <v>27</v>
      </c>
      <c r="AF39" s="386">
        <v>26</v>
      </c>
      <c r="AG39" s="386">
        <v>25</v>
      </c>
      <c r="AH39" s="387">
        <v>27</v>
      </c>
      <c r="AI39" s="387">
        <v>4</v>
      </c>
      <c r="AJ39" s="387">
        <v>7</v>
      </c>
      <c r="AK39" s="387">
        <v>2</v>
      </c>
      <c r="AL39" s="387">
        <v>2</v>
      </c>
      <c r="AM39" s="391">
        <v>5</v>
      </c>
      <c r="AN39" s="270">
        <f t="shared" si="28"/>
        <v>243</v>
      </c>
    </row>
    <row r="40" spans="1:40" s="8" customFormat="1" ht="21" customHeight="1" thickBot="1" x14ac:dyDescent="0.25">
      <c r="A40" s="9"/>
      <c r="B40" s="634"/>
      <c r="C40" s="827" t="s">
        <v>66</v>
      </c>
      <c r="D40" s="828"/>
      <c r="E40" s="56">
        <f t="shared" si="26"/>
        <v>598</v>
      </c>
      <c r="F40" s="57">
        <f t="shared" si="26"/>
        <v>314</v>
      </c>
      <c r="G40" s="58">
        <f t="shared" si="26"/>
        <v>217</v>
      </c>
      <c r="H40" s="57">
        <f t="shared" si="26"/>
        <v>245</v>
      </c>
      <c r="I40" s="57">
        <f t="shared" si="26"/>
        <v>192</v>
      </c>
      <c r="J40" s="59">
        <f t="shared" si="26"/>
        <v>143</v>
      </c>
      <c r="K40" s="59">
        <f t="shared" si="26"/>
        <v>12</v>
      </c>
      <c r="L40" s="59">
        <f t="shared" si="26"/>
        <v>26</v>
      </c>
      <c r="M40" s="59">
        <f t="shared" si="26"/>
        <v>19</v>
      </c>
      <c r="N40" s="59">
        <f t="shared" si="26"/>
        <v>23</v>
      </c>
      <c r="O40" s="71">
        <f t="shared" si="26"/>
        <v>51</v>
      </c>
      <c r="P40" s="64">
        <f t="shared" si="1"/>
        <v>1840</v>
      </c>
      <c r="Q40" s="381">
        <v>151</v>
      </c>
      <c r="R40" s="415">
        <v>132</v>
      </c>
      <c r="S40" s="415">
        <v>73</v>
      </c>
      <c r="T40" s="382">
        <v>72</v>
      </c>
      <c r="U40" s="382">
        <v>53</v>
      </c>
      <c r="V40" s="383">
        <v>55</v>
      </c>
      <c r="W40" s="383">
        <v>5</v>
      </c>
      <c r="X40" s="383">
        <v>8</v>
      </c>
      <c r="Y40" s="383">
        <v>13</v>
      </c>
      <c r="Z40" s="383">
        <v>13</v>
      </c>
      <c r="AA40" s="384">
        <v>26</v>
      </c>
      <c r="AB40" s="268">
        <f t="shared" si="27"/>
        <v>601</v>
      </c>
      <c r="AC40" s="381">
        <v>447</v>
      </c>
      <c r="AD40" s="415">
        <v>182</v>
      </c>
      <c r="AE40" s="415">
        <v>144</v>
      </c>
      <c r="AF40" s="382">
        <v>173</v>
      </c>
      <c r="AG40" s="382">
        <v>139</v>
      </c>
      <c r="AH40" s="383">
        <v>88</v>
      </c>
      <c r="AI40" s="383">
        <v>7</v>
      </c>
      <c r="AJ40" s="383">
        <v>18</v>
      </c>
      <c r="AK40" s="383">
        <v>6</v>
      </c>
      <c r="AL40" s="383">
        <v>10</v>
      </c>
      <c r="AM40" s="390">
        <v>25</v>
      </c>
      <c r="AN40" s="268">
        <f t="shared" si="28"/>
        <v>1239</v>
      </c>
    </row>
    <row r="41" spans="1:40" s="8" customFormat="1" ht="21" customHeight="1" thickTop="1" thickBot="1" x14ac:dyDescent="0.25">
      <c r="A41" s="9"/>
      <c r="B41" s="635"/>
      <c r="C41" s="819" t="s">
        <v>7</v>
      </c>
      <c r="D41" s="820"/>
      <c r="E41" s="45">
        <f t="shared" ref="E41:O41" si="29">SUM(E36:E40)</f>
        <v>2061</v>
      </c>
      <c r="F41" s="46">
        <f>SUM(F36:F40)</f>
        <v>1159</v>
      </c>
      <c r="G41" s="47">
        <f>SUM(G36:G40)</f>
        <v>821</v>
      </c>
      <c r="H41" s="46">
        <f t="shared" si="29"/>
        <v>788</v>
      </c>
      <c r="I41" s="46">
        <f t="shared" si="29"/>
        <v>764</v>
      </c>
      <c r="J41" s="48">
        <f t="shared" si="29"/>
        <v>514</v>
      </c>
      <c r="K41" s="48">
        <f t="shared" si="29"/>
        <v>76</v>
      </c>
      <c r="L41" s="48">
        <f t="shared" si="29"/>
        <v>113</v>
      </c>
      <c r="M41" s="48">
        <f t="shared" si="29"/>
        <v>62</v>
      </c>
      <c r="N41" s="48">
        <f t="shared" si="29"/>
        <v>81</v>
      </c>
      <c r="O41" s="49">
        <f t="shared" si="29"/>
        <v>148</v>
      </c>
      <c r="P41" s="55">
        <f t="shared" si="1"/>
        <v>6587</v>
      </c>
      <c r="Q41" s="262">
        <f t="shared" ref="Q41:X41" si="30">SUM(Q36:Q40)</f>
        <v>449</v>
      </c>
      <c r="R41" s="279">
        <f t="shared" si="30"/>
        <v>427</v>
      </c>
      <c r="S41" s="279">
        <f t="shared" si="30"/>
        <v>250</v>
      </c>
      <c r="T41" s="263">
        <f t="shared" si="30"/>
        <v>187</v>
      </c>
      <c r="U41" s="263">
        <f t="shared" si="30"/>
        <v>187</v>
      </c>
      <c r="V41" s="264">
        <f t="shared" si="30"/>
        <v>158</v>
      </c>
      <c r="W41" s="264">
        <f t="shared" si="30"/>
        <v>26</v>
      </c>
      <c r="X41" s="264">
        <f t="shared" si="30"/>
        <v>26</v>
      </c>
      <c r="Y41" s="264">
        <f>SUM(Y36:Y40)</f>
        <v>37</v>
      </c>
      <c r="Z41" s="264">
        <f>SUM(Z36:Z40)</f>
        <v>37</v>
      </c>
      <c r="AA41" s="264">
        <f>SUM(AA36:AA40)</f>
        <v>81</v>
      </c>
      <c r="AB41" s="266">
        <f t="shared" si="27"/>
        <v>1865</v>
      </c>
      <c r="AC41" s="262">
        <f t="shared" ref="AC41:AJ41" si="31">SUM(AC36:AC40)</f>
        <v>1612</v>
      </c>
      <c r="AD41" s="279">
        <f t="shared" si="31"/>
        <v>732</v>
      </c>
      <c r="AE41" s="279">
        <f t="shared" si="31"/>
        <v>571</v>
      </c>
      <c r="AF41" s="263">
        <f t="shared" si="31"/>
        <v>601</v>
      </c>
      <c r="AG41" s="263">
        <f t="shared" si="31"/>
        <v>577</v>
      </c>
      <c r="AH41" s="264">
        <f t="shared" si="31"/>
        <v>356</v>
      </c>
      <c r="AI41" s="264">
        <f t="shared" si="31"/>
        <v>50</v>
      </c>
      <c r="AJ41" s="264">
        <f t="shared" si="31"/>
        <v>87</v>
      </c>
      <c r="AK41" s="264">
        <f>SUM(AK36:AK40)</f>
        <v>25</v>
      </c>
      <c r="AL41" s="264">
        <f>SUM(AL36:AL40)</f>
        <v>44</v>
      </c>
      <c r="AM41" s="264">
        <f>SUM(AM36:AM40)</f>
        <v>67</v>
      </c>
      <c r="AN41" s="266">
        <f t="shared" si="28"/>
        <v>4722</v>
      </c>
    </row>
    <row r="42" spans="1:40" s="8" customFormat="1" ht="21" customHeight="1" thickBot="1" x14ac:dyDescent="0.25">
      <c r="A42" s="9"/>
      <c r="B42" s="618" t="s">
        <v>49</v>
      </c>
      <c r="C42" s="833" t="s">
        <v>31</v>
      </c>
      <c r="D42" s="834"/>
      <c r="E42" s="82">
        <f t="shared" ref="E42:O42" si="32">Q42+AC42</f>
        <v>3865</v>
      </c>
      <c r="F42" s="83">
        <f t="shared" si="32"/>
        <v>2380</v>
      </c>
      <c r="G42" s="84">
        <f t="shared" si="32"/>
        <v>1102</v>
      </c>
      <c r="H42" s="83">
        <f t="shared" si="32"/>
        <v>1073</v>
      </c>
      <c r="I42" s="83">
        <f t="shared" si="32"/>
        <v>1627</v>
      </c>
      <c r="J42" s="85">
        <f t="shared" si="32"/>
        <v>1402</v>
      </c>
      <c r="K42" s="85">
        <f t="shared" si="32"/>
        <v>380</v>
      </c>
      <c r="L42" s="85">
        <f t="shared" si="32"/>
        <v>234</v>
      </c>
      <c r="M42" s="85">
        <f t="shared" si="32"/>
        <v>148</v>
      </c>
      <c r="N42" s="85">
        <f t="shared" si="32"/>
        <v>109</v>
      </c>
      <c r="O42" s="86">
        <f t="shared" si="32"/>
        <v>80</v>
      </c>
      <c r="P42" s="87">
        <f t="shared" si="1"/>
        <v>12400</v>
      </c>
      <c r="Q42" s="392">
        <v>874</v>
      </c>
      <c r="R42" s="393">
        <v>868</v>
      </c>
      <c r="S42" s="393">
        <v>368</v>
      </c>
      <c r="T42" s="394">
        <v>246</v>
      </c>
      <c r="U42" s="378">
        <v>477</v>
      </c>
      <c r="V42" s="409">
        <v>409</v>
      </c>
      <c r="W42" s="409">
        <v>128</v>
      </c>
      <c r="X42" s="409">
        <v>79</v>
      </c>
      <c r="Y42" s="409">
        <v>96</v>
      </c>
      <c r="Z42" s="409">
        <v>65</v>
      </c>
      <c r="AA42" s="410">
        <v>45</v>
      </c>
      <c r="AB42" s="273">
        <f t="shared" si="27"/>
        <v>3655</v>
      </c>
      <c r="AC42" s="392">
        <v>2991</v>
      </c>
      <c r="AD42" s="393">
        <v>1512</v>
      </c>
      <c r="AE42" s="393">
        <v>734</v>
      </c>
      <c r="AF42" s="394">
        <v>827</v>
      </c>
      <c r="AG42" s="378">
        <v>1150</v>
      </c>
      <c r="AH42" s="409">
        <v>993</v>
      </c>
      <c r="AI42" s="409">
        <v>252</v>
      </c>
      <c r="AJ42" s="409">
        <v>155</v>
      </c>
      <c r="AK42" s="409">
        <v>52</v>
      </c>
      <c r="AL42" s="409">
        <v>44</v>
      </c>
      <c r="AM42" s="411">
        <v>35</v>
      </c>
      <c r="AN42" s="273">
        <f t="shared" si="28"/>
        <v>8745</v>
      </c>
    </row>
    <row r="43" spans="1:40" s="8" customFormat="1" ht="21" customHeight="1" thickTop="1" thickBot="1" x14ac:dyDescent="0.25">
      <c r="A43" s="9"/>
      <c r="B43" s="620"/>
      <c r="C43" s="831" t="s">
        <v>7</v>
      </c>
      <c r="D43" s="832"/>
      <c r="E43" s="45">
        <f t="shared" ref="E43:O43" si="33">E42</f>
        <v>3865</v>
      </c>
      <c r="F43" s="46">
        <f>F42</f>
        <v>2380</v>
      </c>
      <c r="G43" s="47">
        <f>G42</f>
        <v>1102</v>
      </c>
      <c r="H43" s="46">
        <f t="shared" si="33"/>
        <v>1073</v>
      </c>
      <c r="I43" s="46">
        <f t="shared" si="33"/>
        <v>1627</v>
      </c>
      <c r="J43" s="46">
        <f t="shared" si="33"/>
        <v>1402</v>
      </c>
      <c r="K43" s="46">
        <f t="shared" si="33"/>
        <v>380</v>
      </c>
      <c r="L43" s="46">
        <f t="shared" si="33"/>
        <v>234</v>
      </c>
      <c r="M43" s="46">
        <f t="shared" si="33"/>
        <v>148</v>
      </c>
      <c r="N43" s="46">
        <f t="shared" si="33"/>
        <v>109</v>
      </c>
      <c r="O43" s="72">
        <f t="shared" si="33"/>
        <v>80</v>
      </c>
      <c r="P43" s="55">
        <f t="shared" si="1"/>
        <v>12400</v>
      </c>
      <c r="Q43" s="262">
        <f t="shared" ref="Q43:X43" si="34">Q42</f>
        <v>874</v>
      </c>
      <c r="R43" s="279">
        <f t="shared" si="34"/>
        <v>868</v>
      </c>
      <c r="S43" s="279">
        <f t="shared" si="34"/>
        <v>368</v>
      </c>
      <c r="T43" s="279">
        <f t="shared" si="34"/>
        <v>246</v>
      </c>
      <c r="U43" s="279">
        <f t="shared" si="34"/>
        <v>477</v>
      </c>
      <c r="V43" s="279">
        <f t="shared" si="34"/>
        <v>409</v>
      </c>
      <c r="W43" s="279">
        <f t="shared" si="34"/>
        <v>128</v>
      </c>
      <c r="X43" s="279">
        <f t="shared" si="34"/>
        <v>79</v>
      </c>
      <c r="Y43" s="279">
        <f>Y42</f>
        <v>96</v>
      </c>
      <c r="Z43" s="279">
        <f>Z42</f>
        <v>65</v>
      </c>
      <c r="AA43" s="279">
        <f>AA42</f>
        <v>45</v>
      </c>
      <c r="AB43" s="266">
        <f t="shared" ref="AB43:AJ43" si="35">AB42</f>
        <v>3655</v>
      </c>
      <c r="AC43" s="262">
        <f t="shared" si="35"/>
        <v>2991</v>
      </c>
      <c r="AD43" s="279">
        <f t="shared" si="35"/>
        <v>1512</v>
      </c>
      <c r="AE43" s="279">
        <f t="shared" si="35"/>
        <v>734</v>
      </c>
      <c r="AF43" s="279">
        <f t="shared" si="35"/>
        <v>827</v>
      </c>
      <c r="AG43" s="279">
        <f t="shared" si="35"/>
        <v>1150</v>
      </c>
      <c r="AH43" s="279">
        <f t="shared" si="35"/>
        <v>993</v>
      </c>
      <c r="AI43" s="279">
        <f t="shared" si="35"/>
        <v>252</v>
      </c>
      <c r="AJ43" s="279">
        <f t="shared" si="35"/>
        <v>155</v>
      </c>
      <c r="AK43" s="279">
        <f>AK42</f>
        <v>52</v>
      </c>
      <c r="AL43" s="279">
        <f>AL42</f>
        <v>44</v>
      </c>
      <c r="AM43" s="279">
        <f>AM42</f>
        <v>35</v>
      </c>
      <c r="AN43" s="266">
        <f>AN42</f>
        <v>8745</v>
      </c>
    </row>
    <row r="44" spans="1:40" s="8" customFormat="1" ht="21" customHeight="1" x14ac:dyDescent="0.2">
      <c r="A44" s="9"/>
      <c r="B44" s="618" t="s">
        <v>48</v>
      </c>
      <c r="C44" s="811" t="s">
        <v>30</v>
      </c>
      <c r="D44" s="812"/>
      <c r="E44" s="76">
        <f t="shared" ref="E44:O45" si="36">Q44+AC44</f>
        <v>3439</v>
      </c>
      <c r="F44" s="40">
        <f t="shared" si="36"/>
        <v>1816</v>
      </c>
      <c r="G44" s="41">
        <f t="shared" si="36"/>
        <v>937</v>
      </c>
      <c r="H44" s="40">
        <f t="shared" si="36"/>
        <v>949</v>
      </c>
      <c r="I44" s="40">
        <f t="shared" si="36"/>
        <v>1436</v>
      </c>
      <c r="J44" s="42">
        <f t="shared" si="36"/>
        <v>1027</v>
      </c>
      <c r="K44" s="42">
        <f t="shared" si="36"/>
        <v>41</v>
      </c>
      <c r="L44" s="42">
        <f t="shared" si="36"/>
        <v>252</v>
      </c>
      <c r="M44" s="73">
        <f t="shared" si="36"/>
        <v>70</v>
      </c>
      <c r="N44" s="73">
        <f t="shared" si="36"/>
        <v>94</v>
      </c>
      <c r="O44" s="88">
        <f t="shared" si="36"/>
        <v>55</v>
      </c>
      <c r="P44" s="65">
        <f t="shared" si="1"/>
        <v>10116</v>
      </c>
      <c r="Q44" s="372">
        <v>711</v>
      </c>
      <c r="R44" s="413">
        <v>567</v>
      </c>
      <c r="S44" s="413">
        <v>253</v>
      </c>
      <c r="T44" s="373">
        <v>191</v>
      </c>
      <c r="U44" s="373">
        <v>339</v>
      </c>
      <c r="V44" s="374">
        <v>263</v>
      </c>
      <c r="W44" s="374">
        <v>14</v>
      </c>
      <c r="X44" s="374">
        <v>72</v>
      </c>
      <c r="Y44" s="374">
        <v>42</v>
      </c>
      <c r="Z44" s="374">
        <v>33</v>
      </c>
      <c r="AA44" s="375">
        <v>29</v>
      </c>
      <c r="AB44" s="268">
        <f>SUM(Q44:AA44)</f>
        <v>2514</v>
      </c>
      <c r="AC44" s="372">
        <v>2728</v>
      </c>
      <c r="AD44" s="413">
        <v>1249</v>
      </c>
      <c r="AE44" s="413">
        <v>684</v>
      </c>
      <c r="AF44" s="373">
        <v>758</v>
      </c>
      <c r="AG44" s="373">
        <v>1097</v>
      </c>
      <c r="AH44" s="374">
        <v>764</v>
      </c>
      <c r="AI44" s="374">
        <v>27</v>
      </c>
      <c r="AJ44" s="374">
        <v>180</v>
      </c>
      <c r="AK44" s="374">
        <v>28</v>
      </c>
      <c r="AL44" s="374">
        <v>61</v>
      </c>
      <c r="AM44" s="404">
        <v>26</v>
      </c>
      <c r="AN44" s="268">
        <f>SUM(AC44:AM44)</f>
        <v>7602</v>
      </c>
    </row>
    <row r="45" spans="1:40" s="8" customFormat="1" ht="21" customHeight="1" thickBot="1" x14ac:dyDescent="0.25">
      <c r="A45" s="9"/>
      <c r="B45" s="619"/>
      <c r="C45" s="823" t="s">
        <v>67</v>
      </c>
      <c r="D45" s="824"/>
      <c r="E45" s="82">
        <f t="shared" si="36"/>
        <v>1073</v>
      </c>
      <c r="F45" s="83">
        <f t="shared" si="36"/>
        <v>550</v>
      </c>
      <c r="G45" s="84">
        <f t="shared" si="36"/>
        <v>320</v>
      </c>
      <c r="H45" s="83">
        <f t="shared" si="36"/>
        <v>279</v>
      </c>
      <c r="I45" s="83">
        <f t="shared" si="36"/>
        <v>387</v>
      </c>
      <c r="J45" s="85">
        <f t="shared" si="36"/>
        <v>299</v>
      </c>
      <c r="K45" s="85">
        <f t="shared" si="36"/>
        <v>31</v>
      </c>
      <c r="L45" s="85">
        <f t="shared" si="36"/>
        <v>44</v>
      </c>
      <c r="M45" s="74">
        <f t="shared" si="36"/>
        <v>37</v>
      </c>
      <c r="N45" s="74">
        <f t="shared" si="36"/>
        <v>16</v>
      </c>
      <c r="O45" s="75">
        <f t="shared" si="36"/>
        <v>70</v>
      </c>
      <c r="P45" s="64">
        <f t="shared" si="1"/>
        <v>3106</v>
      </c>
      <c r="Q45" s="385">
        <v>242</v>
      </c>
      <c r="R45" s="416">
        <v>190</v>
      </c>
      <c r="S45" s="416">
        <v>99</v>
      </c>
      <c r="T45" s="386">
        <v>66</v>
      </c>
      <c r="U45" s="382">
        <v>101</v>
      </c>
      <c r="V45" s="402">
        <v>77</v>
      </c>
      <c r="W45" s="402">
        <v>7</v>
      </c>
      <c r="X45" s="402">
        <v>6</v>
      </c>
      <c r="Y45" s="402">
        <v>24</v>
      </c>
      <c r="Z45" s="402">
        <v>8</v>
      </c>
      <c r="AA45" s="403">
        <v>40</v>
      </c>
      <c r="AB45" s="273">
        <f>SUM(Q45:AA45)</f>
        <v>860</v>
      </c>
      <c r="AC45" s="385">
        <v>831</v>
      </c>
      <c r="AD45" s="416">
        <v>360</v>
      </c>
      <c r="AE45" s="416">
        <v>221</v>
      </c>
      <c r="AF45" s="386">
        <v>213</v>
      </c>
      <c r="AG45" s="382">
        <v>286</v>
      </c>
      <c r="AH45" s="402">
        <v>222</v>
      </c>
      <c r="AI45" s="402">
        <v>24</v>
      </c>
      <c r="AJ45" s="402">
        <v>38</v>
      </c>
      <c r="AK45" s="402">
        <v>13</v>
      </c>
      <c r="AL45" s="402">
        <v>8</v>
      </c>
      <c r="AM45" s="405">
        <v>30</v>
      </c>
      <c r="AN45" s="273">
        <f>SUM(AC45:AM45)</f>
        <v>2246</v>
      </c>
    </row>
    <row r="46" spans="1:40" s="8" customFormat="1" ht="21" customHeight="1" thickTop="1" thickBot="1" x14ac:dyDescent="0.25">
      <c r="A46" s="9"/>
      <c r="B46" s="620"/>
      <c r="C46" s="831" t="s">
        <v>7</v>
      </c>
      <c r="D46" s="832"/>
      <c r="E46" s="66">
        <f t="shared" ref="E46:O46" si="37">SUM(E44:E45)</f>
        <v>4512</v>
      </c>
      <c r="F46" s="67">
        <f>SUM(F44:F45)</f>
        <v>2366</v>
      </c>
      <c r="G46" s="68">
        <f>SUM(G44:G45)</f>
        <v>1257</v>
      </c>
      <c r="H46" s="67">
        <f t="shared" si="37"/>
        <v>1228</v>
      </c>
      <c r="I46" s="67">
        <f t="shared" si="37"/>
        <v>1823</v>
      </c>
      <c r="J46" s="67">
        <f t="shared" si="37"/>
        <v>1326</v>
      </c>
      <c r="K46" s="67">
        <f t="shared" si="37"/>
        <v>72</v>
      </c>
      <c r="L46" s="67">
        <f t="shared" si="37"/>
        <v>296</v>
      </c>
      <c r="M46" s="67">
        <f t="shared" si="37"/>
        <v>107</v>
      </c>
      <c r="N46" s="67">
        <f t="shared" si="37"/>
        <v>110</v>
      </c>
      <c r="O46" s="81">
        <f t="shared" si="37"/>
        <v>125</v>
      </c>
      <c r="P46" s="55">
        <f t="shared" si="1"/>
        <v>13222</v>
      </c>
      <c r="Q46" s="262">
        <f t="shared" ref="Q46:X46" si="38">SUM(Q44:Q45)</f>
        <v>953</v>
      </c>
      <c r="R46" s="279">
        <f t="shared" si="38"/>
        <v>757</v>
      </c>
      <c r="S46" s="279">
        <f t="shared" si="38"/>
        <v>352</v>
      </c>
      <c r="T46" s="279">
        <f t="shared" si="38"/>
        <v>257</v>
      </c>
      <c r="U46" s="279">
        <f t="shared" si="38"/>
        <v>440</v>
      </c>
      <c r="V46" s="279">
        <f t="shared" si="38"/>
        <v>340</v>
      </c>
      <c r="W46" s="279">
        <f t="shared" si="38"/>
        <v>21</v>
      </c>
      <c r="X46" s="279">
        <f t="shared" si="38"/>
        <v>78</v>
      </c>
      <c r="Y46" s="279">
        <f>SUM(Y44:Y45)</f>
        <v>66</v>
      </c>
      <c r="Z46" s="279">
        <f>SUM(Z44:Z45)</f>
        <v>41</v>
      </c>
      <c r="AA46" s="279">
        <f>SUM(AA44:AA45)</f>
        <v>69</v>
      </c>
      <c r="AB46" s="266">
        <f t="shared" ref="AB46:AJ46" si="39">SUM(AB44:AB45)</f>
        <v>3374</v>
      </c>
      <c r="AC46" s="262">
        <f t="shared" si="39"/>
        <v>3559</v>
      </c>
      <c r="AD46" s="279">
        <f t="shared" si="39"/>
        <v>1609</v>
      </c>
      <c r="AE46" s="279">
        <f t="shared" si="39"/>
        <v>905</v>
      </c>
      <c r="AF46" s="279">
        <f t="shared" si="39"/>
        <v>971</v>
      </c>
      <c r="AG46" s="279">
        <f t="shared" si="39"/>
        <v>1383</v>
      </c>
      <c r="AH46" s="279">
        <f t="shared" si="39"/>
        <v>986</v>
      </c>
      <c r="AI46" s="279">
        <f t="shared" si="39"/>
        <v>51</v>
      </c>
      <c r="AJ46" s="279">
        <f t="shared" si="39"/>
        <v>218</v>
      </c>
      <c r="AK46" s="279">
        <f>SUM(AK44:AK45)</f>
        <v>41</v>
      </c>
      <c r="AL46" s="279">
        <f>SUM(AL44:AL45)</f>
        <v>69</v>
      </c>
      <c r="AM46" s="279">
        <f>SUM(AM44:AM45)</f>
        <v>56</v>
      </c>
      <c r="AN46" s="266">
        <f>SUM(AN44:AN45)</f>
        <v>9848</v>
      </c>
    </row>
    <row r="47" spans="1:40" s="8" customFormat="1" ht="21" customHeight="1" x14ac:dyDescent="0.2">
      <c r="A47" s="9"/>
      <c r="B47" s="653" t="s">
        <v>50</v>
      </c>
      <c r="C47" s="811" t="s">
        <v>32</v>
      </c>
      <c r="D47" s="812"/>
      <c r="E47" s="76">
        <f t="shared" ref="E47:O52" si="40">Q47+AC47</f>
        <v>1568</v>
      </c>
      <c r="F47" s="40">
        <f t="shared" si="40"/>
        <v>952</v>
      </c>
      <c r="G47" s="41">
        <f t="shared" si="40"/>
        <v>605</v>
      </c>
      <c r="H47" s="40">
        <f t="shared" si="40"/>
        <v>546</v>
      </c>
      <c r="I47" s="40">
        <f t="shared" si="40"/>
        <v>820</v>
      </c>
      <c r="J47" s="42">
        <f t="shared" si="40"/>
        <v>557</v>
      </c>
      <c r="K47" s="42">
        <f t="shared" si="40"/>
        <v>72</v>
      </c>
      <c r="L47" s="42">
        <f t="shared" si="40"/>
        <v>119</v>
      </c>
      <c r="M47" s="42">
        <f t="shared" si="40"/>
        <v>64</v>
      </c>
      <c r="N47" s="42">
        <f t="shared" si="40"/>
        <v>49</v>
      </c>
      <c r="O47" s="44">
        <f t="shared" si="40"/>
        <v>19</v>
      </c>
      <c r="P47" s="65">
        <f t="shared" si="1"/>
        <v>5371</v>
      </c>
      <c r="Q47" s="372">
        <v>322</v>
      </c>
      <c r="R47" s="413">
        <v>318</v>
      </c>
      <c r="S47" s="413">
        <v>189</v>
      </c>
      <c r="T47" s="373">
        <v>110</v>
      </c>
      <c r="U47" s="373">
        <v>200</v>
      </c>
      <c r="V47" s="374">
        <v>114</v>
      </c>
      <c r="W47" s="374">
        <v>26</v>
      </c>
      <c r="X47" s="374">
        <v>33</v>
      </c>
      <c r="Y47" s="374">
        <v>44</v>
      </c>
      <c r="Z47" s="374">
        <v>18</v>
      </c>
      <c r="AA47" s="375">
        <v>9</v>
      </c>
      <c r="AB47" s="268">
        <f t="shared" ref="AB47:AB53" si="41">SUM(Q47:AA47)</f>
        <v>1383</v>
      </c>
      <c r="AC47" s="372">
        <v>1246</v>
      </c>
      <c r="AD47" s="413">
        <v>634</v>
      </c>
      <c r="AE47" s="413">
        <v>416</v>
      </c>
      <c r="AF47" s="373">
        <v>436</v>
      </c>
      <c r="AG47" s="373">
        <v>620</v>
      </c>
      <c r="AH47" s="374">
        <v>443</v>
      </c>
      <c r="AI47" s="374">
        <v>46</v>
      </c>
      <c r="AJ47" s="374">
        <v>86</v>
      </c>
      <c r="AK47" s="374">
        <v>20</v>
      </c>
      <c r="AL47" s="374">
        <v>31</v>
      </c>
      <c r="AM47" s="404">
        <v>10</v>
      </c>
      <c r="AN47" s="268">
        <f t="shared" ref="AN47:AN53" si="42">SUM(AC47:AM47)</f>
        <v>3988</v>
      </c>
    </row>
    <row r="48" spans="1:40" s="8" customFormat="1" ht="21" customHeight="1" x14ac:dyDescent="0.2">
      <c r="A48" s="9"/>
      <c r="B48" s="634"/>
      <c r="C48" s="829" t="s">
        <v>33</v>
      </c>
      <c r="D48" s="830"/>
      <c r="E48" s="56">
        <f t="shared" si="40"/>
        <v>255</v>
      </c>
      <c r="F48" s="57">
        <f t="shared" si="40"/>
        <v>205</v>
      </c>
      <c r="G48" s="58">
        <f t="shared" si="40"/>
        <v>102</v>
      </c>
      <c r="H48" s="57">
        <f t="shared" si="40"/>
        <v>112</v>
      </c>
      <c r="I48" s="57">
        <f t="shared" si="40"/>
        <v>133</v>
      </c>
      <c r="J48" s="59">
        <f t="shared" si="40"/>
        <v>65</v>
      </c>
      <c r="K48" s="59">
        <f t="shared" si="40"/>
        <v>17</v>
      </c>
      <c r="L48" s="59">
        <f t="shared" si="40"/>
        <v>25</v>
      </c>
      <c r="M48" s="53">
        <f t="shared" si="40"/>
        <v>7</v>
      </c>
      <c r="N48" s="53">
        <f t="shared" si="40"/>
        <v>4</v>
      </c>
      <c r="O48" s="54">
        <f t="shared" si="40"/>
        <v>21</v>
      </c>
      <c r="P48" s="60">
        <f t="shared" si="1"/>
        <v>946</v>
      </c>
      <c r="Q48" s="381">
        <v>59</v>
      </c>
      <c r="R48" s="415">
        <v>101</v>
      </c>
      <c r="S48" s="415">
        <v>36</v>
      </c>
      <c r="T48" s="382">
        <v>29</v>
      </c>
      <c r="U48" s="382">
        <v>46</v>
      </c>
      <c r="V48" s="383">
        <v>18</v>
      </c>
      <c r="W48" s="383">
        <v>5</v>
      </c>
      <c r="X48" s="383">
        <v>9</v>
      </c>
      <c r="Y48" s="383">
        <v>5</v>
      </c>
      <c r="Z48" s="383">
        <v>1</v>
      </c>
      <c r="AA48" s="384">
        <v>13</v>
      </c>
      <c r="AB48" s="268">
        <f t="shared" si="41"/>
        <v>322</v>
      </c>
      <c r="AC48" s="381">
        <v>196</v>
      </c>
      <c r="AD48" s="415">
        <v>104</v>
      </c>
      <c r="AE48" s="415">
        <v>66</v>
      </c>
      <c r="AF48" s="382">
        <v>83</v>
      </c>
      <c r="AG48" s="382">
        <v>87</v>
      </c>
      <c r="AH48" s="383">
        <v>47</v>
      </c>
      <c r="AI48" s="383">
        <v>12</v>
      </c>
      <c r="AJ48" s="383">
        <v>16</v>
      </c>
      <c r="AK48" s="383">
        <v>2</v>
      </c>
      <c r="AL48" s="383">
        <v>3</v>
      </c>
      <c r="AM48" s="390">
        <v>8</v>
      </c>
      <c r="AN48" s="268">
        <f t="shared" si="42"/>
        <v>624</v>
      </c>
    </row>
    <row r="49" spans="1:43" s="8" customFormat="1" ht="21" customHeight="1" x14ac:dyDescent="0.2">
      <c r="A49" s="9"/>
      <c r="B49" s="634"/>
      <c r="C49" s="829" t="s">
        <v>34</v>
      </c>
      <c r="D49" s="830"/>
      <c r="E49" s="56">
        <f t="shared" si="40"/>
        <v>192</v>
      </c>
      <c r="F49" s="57">
        <f t="shared" si="40"/>
        <v>128</v>
      </c>
      <c r="G49" s="58">
        <f t="shared" si="40"/>
        <v>76</v>
      </c>
      <c r="H49" s="57">
        <f t="shared" si="40"/>
        <v>75</v>
      </c>
      <c r="I49" s="57">
        <f t="shared" si="40"/>
        <v>98</v>
      </c>
      <c r="J49" s="59">
        <f t="shared" si="40"/>
        <v>125</v>
      </c>
      <c r="K49" s="59">
        <f t="shared" si="40"/>
        <v>13</v>
      </c>
      <c r="L49" s="59">
        <f t="shared" si="40"/>
        <v>7</v>
      </c>
      <c r="M49" s="53">
        <f t="shared" si="40"/>
        <v>2</v>
      </c>
      <c r="N49" s="53">
        <f t="shared" si="40"/>
        <v>2</v>
      </c>
      <c r="O49" s="54">
        <f t="shared" si="40"/>
        <v>46</v>
      </c>
      <c r="P49" s="60">
        <f t="shared" si="1"/>
        <v>764</v>
      </c>
      <c r="Q49" s="381">
        <v>47</v>
      </c>
      <c r="R49" s="415">
        <v>56</v>
      </c>
      <c r="S49" s="415">
        <v>23</v>
      </c>
      <c r="T49" s="382">
        <v>16</v>
      </c>
      <c r="U49" s="382">
        <v>33</v>
      </c>
      <c r="V49" s="383">
        <v>40</v>
      </c>
      <c r="W49" s="383">
        <v>6</v>
      </c>
      <c r="X49" s="383">
        <v>1</v>
      </c>
      <c r="Y49" s="383">
        <v>2</v>
      </c>
      <c r="Z49" s="383">
        <v>0</v>
      </c>
      <c r="AA49" s="384">
        <v>20</v>
      </c>
      <c r="AB49" s="268">
        <f t="shared" si="41"/>
        <v>244</v>
      </c>
      <c r="AC49" s="381">
        <v>145</v>
      </c>
      <c r="AD49" s="415">
        <v>72</v>
      </c>
      <c r="AE49" s="415">
        <v>53</v>
      </c>
      <c r="AF49" s="382">
        <v>59</v>
      </c>
      <c r="AG49" s="382">
        <v>65</v>
      </c>
      <c r="AH49" s="383">
        <v>85</v>
      </c>
      <c r="AI49" s="383">
        <v>7</v>
      </c>
      <c r="AJ49" s="383">
        <v>6</v>
      </c>
      <c r="AK49" s="383">
        <v>0</v>
      </c>
      <c r="AL49" s="383">
        <v>2</v>
      </c>
      <c r="AM49" s="390">
        <v>26</v>
      </c>
      <c r="AN49" s="268">
        <f t="shared" si="42"/>
        <v>520</v>
      </c>
    </row>
    <row r="50" spans="1:43" s="8" customFormat="1" ht="21" customHeight="1" x14ac:dyDescent="0.2">
      <c r="A50" s="9"/>
      <c r="B50" s="634"/>
      <c r="C50" s="829" t="s">
        <v>35</v>
      </c>
      <c r="D50" s="830"/>
      <c r="E50" s="56">
        <f t="shared" si="40"/>
        <v>191</v>
      </c>
      <c r="F50" s="57">
        <f t="shared" si="40"/>
        <v>99</v>
      </c>
      <c r="G50" s="58">
        <f t="shared" si="40"/>
        <v>63</v>
      </c>
      <c r="H50" s="57">
        <f t="shared" si="40"/>
        <v>62</v>
      </c>
      <c r="I50" s="57">
        <f t="shared" si="40"/>
        <v>54</v>
      </c>
      <c r="J50" s="59">
        <f t="shared" si="40"/>
        <v>59</v>
      </c>
      <c r="K50" s="59">
        <f t="shared" si="40"/>
        <v>6</v>
      </c>
      <c r="L50" s="59">
        <f t="shared" si="40"/>
        <v>6</v>
      </c>
      <c r="M50" s="53">
        <f t="shared" si="40"/>
        <v>5</v>
      </c>
      <c r="N50" s="53">
        <f t="shared" si="40"/>
        <v>3</v>
      </c>
      <c r="O50" s="54">
        <f t="shared" si="40"/>
        <v>3</v>
      </c>
      <c r="P50" s="60">
        <f t="shared" si="1"/>
        <v>551</v>
      </c>
      <c r="Q50" s="381">
        <v>53</v>
      </c>
      <c r="R50" s="415">
        <v>34</v>
      </c>
      <c r="S50" s="415">
        <v>19</v>
      </c>
      <c r="T50" s="382">
        <v>18</v>
      </c>
      <c r="U50" s="382">
        <v>13</v>
      </c>
      <c r="V50" s="383">
        <v>17</v>
      </c>
      <c r="W50" s="383">
        <v>2</v>
      </c>
      <c r="X50" s="383">
        <v>2</v>
      </c>
      <c r="Y50" s="383">
        <v>4</v>
      </c>
      <c r="Z50" s="383">
        <v>3</v>
      </c>
      <c r="AA50" s="384">
        <v>3</v>
      </c>
      <c r="AB50" s="268">
        <f t="shared" si="41"/>
        <v>168</v>
      </c>
      <c r="AC50" s="381">
        <v>138</v>
      </c>
      <c r="AD50" s="415">
        <v>65</v>
      </c>
      <c r="AE50" s="415">
        <v>44</v>
      </c>
      <c r="AF50" s="382">
        <v>44</v>
      </c>
      <c r="AG50" s="382">
        <v>41</v>
      </c>
      <c r="AH50" s="383">
        <v>42</v>
      </c>
      <c r="AI50" s="383">
        <v>4</v>
      </c>
      <c r="AJ50" s="383">
        <v>4</v>
      </c>
      <c r="AK50" s="383">
        <v>1</v>
      </c>
      <c r="AL50" s="383">
        <v>0</v>
      </c>
      <c r="AM50" s="390">
        <v>0</v>
      </c>
      <c r="AN50" s="268">
        <f t="shared" si="42"/>
        <v>383</v>
      </c>
    </row>
    <row r="51" spans="1:43" s="8" customFormat="1" ht="21" customHeight="1" x14ac:dyDescent="0.2">
      <c r="A51" s="9"/>
      <c r="B51" s="634"/>
      <c r="C51" s="829" t="s">
        <v>36</v>
      </c>
      <c r="D51" s="830"/>
      <c r="E51" s="56">
        <f t="shared" si="40"/>
        <v>623</v>
      </c>
      <c r="F51" s="57">
        <f t="shared" si="40"/>
        <v>405</v>
      </c>
      <c r="G51" s="58">
        <f t="shared" si="40"/>
        <v>234</v>
      </c>
      <c r="H51" s="57">
        <f t="shared" si="40"/>
        <v>209</v>
      </c>
      <c r="I51" s="57">
        <f t="shared" si="40"/>
        <v>389</v>
      </c>
      <c r="J51" s="59">
        <f t="shared" si="40"/>
        <v>217</v>
      </c>
      <c r="K51" s="59">
        <f t="shared" si="40"/>
        <v>32</v>
      </c>
      <c r="L51" s="59">
        <f t="shared" si="40"/>
        <v>53</v>
      </c>
      <c r="M51" s="53">
        <f t="shared" si="40"/>
        <v>26</v>
      </c>
      <c r="N51" s="53">
        <f t="shared" si="40"/>
        <v>12</v>
      </c>
      <c r="O51" s="54">
        <f t="shared" si="40"/>
        <v>47</v>
      </c>
      <c r="P51" s="60">
        <f t="shared" si="1"/>
        <v>2247</v>
      </c>
      <c r="Q51" s="381">
        <v>137</v>
      </c>
      <c r="R51" s="415">
        <v>137</v>
      </c>
      <c r="S51" s="415">
        <v>71</v>
      </c>
      <c r="T51" s="382">
        <v>50</v>
      </c>
      <c r="U51" s="382">
        <v>125</v>
      </c>
      <c r="V51" s="383">
        <v>66</v>
      </c>
      <c r="W51" s="383">
        <v>15</v>
      </c>
      <c r="X51" s="383">
        <v>15</v>
      </c>
      <c r="Y51" s="383">
        <v>21</v>
      </c>
      <c r="Z51" s="383">
        <v>5</v>
      </c>
      <c r="AA51" s="384">
        <v>34</v>
      </c>
      <c r="AB51" s="268">
        <f t="shared" si="41"/>
        <v>676</v>
      </c>
      <c r="AC51" s="381">
        <v>486</v>
      </c>
      <c r="AD51" s="415">
        <v>268</v>
      </c>
      <c r="AE51" s="415">
        <v>163</v>
      </c>
      <c r="AF51" s="382">
        <v>159</v>
      </c>
      <c r="AG51" s="382">
        <v>264</v>
      </c>
      <c r="AH51" s="383">
        <v>151</v>
      </c>
      <c r="AI51" s="383">
        <v>17</v>
      </c>
      <c r="AJ51" s="383">
        <v>38</v>
      </c>
      <c r="AK51" s="383">
        <v>5</v>
      </c>
      <c r="AL51" s="383">
        <v>7</v>
      </c>
      <c r="AM51" s="390">
        <v>13</v>
      </c>
      <c r="AN51" s="268">
        <f t="shared" si="42"/>
        <v>1571</v>
      </c>
    </row>
    <row r="52" spans="1:43" s="9" customFormat="1" ht="21" customHeight="1" thickBot="1" x14ac:dyDescent="0.25">
      <c r="B52" s="634"/>
      <c r="C52" s="823" t="s">
        <v>37</v>
      </c>
      <c r="D52" s="824"/>
      <c r="E52" s="61">
        <f t="shared" si="40"/>
        <v>489</v>
      </c>
      <c r="F52" s="62">
        <f t="shared" si="40"/>
        <v>293</v>
      </c>
      <c r="G52" s="63">
        <f t="shared" si="40"/>
        <v>168</v>
      </c>
      <c r="H52" s="62">
        <f t="shared" si="40"/>
        <v>155</v>
      </c>
      <c r="I52" s="62">
        <f t="shared" si="40"/>
        <v>229</v>
      </c>
      <c r="J52" s="53">
        <f t="shared" si="40"/>
        <v>157</v>
      </c>
      <c r="K52" s="53">
        <f t="shared" si="40"/>
        <v>15</v>
      </c>
      <c r="L52" s="53">
        <f t="shared" si="40"/>
        <v>17</v>
      </c>
      <c r="M52" s="53">
        <f t="shared" si="40"/>
        <v>11</v>
      </c>
      <c r="N52" s="53">
        <f t="shared" si="40"/>
        <v>8</v>
      </c>
      <c r="O52" s="54">
        <f t="shared" si="40"/>
        <v>2</v>
      </c>
      <c r="P52" s="79">
        <f t="shared" si="1"/>
        <v>1544</v>
      </c>
      <c r="Q52" s="385">
        <v>109</v>
      </c>
      <c r="R52" s="416">
        <v>108</v>
      </c>
      <c r="S52" s="416">
        <v>51</v>
      </c>
      <c r="T52" s="386">
        <v>41</v>
      </c>
      <c r="U52" s="386">
        <v>68</v>
      </c>
      <c r="V52" s="387">
        <v>43</v>
      </c>
      <c r="W52" s="387">
        <v>4</v>
      </c>
      <c r="X52" s="387">
        <v>2</v>
      </c>
      <c r="Y52" s="387">
        <v>7</v>
      </c>
      <c r="Z52" s="387">
        <v>6</v>
      </c>
      <c r="AA52" s="388">
        <v>2</v>
      </c>
      <c r="AB52" s="273">
        <f t="shared" si="41"/>
        <v>441</v>
      </c>
      <c r="AC52" s="385">
        <v>380</v>
      </c>
      <c r="AD52" s="416">
        <v>185</v>
      </c>
      <c r="AE52" s="416">
        <v>117</v>
      </c>
      <c r="AF52" s="386">
        <v>114</v>
      </c>
      <c r="AG52" s="386">
        <v>161</v>
      </c>
      <c r="AH52" s="387">
        <v>114</v>
      </c>
      <c r="AI52" s="387">
        <v>11</v>
      </c>
      <c r="AJ52" s="387">
        <v>15</v>
      </c>
      <c r="AK52" s="387">
        <v>4</v>
      </c>
      <c r="AL52" s="387">
        <v>2</v>
      </c>
      <c r="AM52" s="391">
        <v>0</v>
      </c>
      <c r="AN52" s="273">
        <f t="shared" si="42"/>
        <v>1103</v>
      </c>
      <c r="AQ52" s="8"/>
    </row>
    <row r="53" spans="1:43" s="8" customFormat="1" ht="21" customHeight="1" thickTop="1" thickBot="1" x14ac:dyDescent="0.25">
      <c r="A53" s="9"/>
      <c r="B53" s="635"/>
      <c r="C53" s="831" t="s">
        <v>7</v>
      </c>
      <c r="D53" s="832"/>
      <c r="E53" s="45">
        <f t="shared" ref="E53:O53" si="43">SUM(E47:E52)</f>
        <v>3318</v>
      </c>
      <c r="F53" s="46">
        <f>SUM(F47:F52)</f>
        <v>2082</v>
      </c>
      <c r="G53" s="47">
        <f>SUM(G47:G52)</f>
        <v>1248</v>
      </c>
      <c r="H53" s="46">
        <f t="shared" si="43"/>
        <v>1159</v>
      </c>
      <c r="I53" s="46">
        <f t="shared" si="43"/>
        <v>1723</v>
      </c>
      <c r="J53" s="48">
        <f t="shared" si="43"/>
        <v>1180</v>
      </c>
      <c r="K53" s="48">
        <f t="shared" si="43"/>
        <v>155</v>
      </c>
      <c r="L53" s="48">
        <f t="shared" si="43"/>
        <v>227</v>
      </c>
      <c r="M53" s="48">
        <f t="shared" si="43"/>
        <v>115</v>
      </c>
      <c r="N53" s="48">
        <f t="shared" si="43"/>
        <v>78</v>
      </c>
      <c r="O53" s="49">
        <f t="shared" si="43"/>
        <v>138</v>
      </c>
      <c r="P53" s="80">
        <f t="shared" si="1"/>
        <v>11423</v>
      </c>
      <c r="Q53" s="262">
        <f t="shared" ref="Q53:AA53" si="44">SUM(Q47:Q52)</f>
        <v>727</v>
      </c>
      <c r="R53" s="279">
        <f t="shared" si="44"/>
        <v>754</v>
      </c>
      <c r="S53" s="279">
        <f t="shared" si="44"/>
        <v>389</v>
      </c>
      <c r="T53" s="263">
        <f t="shared" si="44"/>
        <v>264</v>
      </c>
      <c r="U53" s="263">
        <f t="shared" si="44"/>
        <v>485</v>
      </c>
      <c r="V53" s="264">
        <f t="shared" si="44"/>
        <v>298</v>
      </c>
      <c r="W53" s="264">
        <f t="shared" si="44"/>
        <v>58</v>
      </c>
      <c r="X53" s="264">
        <f t="shared" si="44"/>
        <v>62</v>
      </c>
      <c r="Y53" s="264">
        <f t="shared" si="44"/>
        <v>83</v>
      </c>
      <c r="Z53" s="264">
        <f t="shared" si="44"/>
        <v>33</v>
      </c>
      <c r="AA53" s="264">
        <f t="shared" si="44"/>
        <v>81</v>
      </c>
      <c r="AB53" s="266">
        <f t="shared" si="41"/>
        <v>3234</v>
      </c>
      <c r="AC53" s="262">
        <f t="shared" ref="AC53:AM53" si="45">SUM(AC47:AC52)</f>
        <v>2591</v>
      </c>
      <c r="AD53" s="279">
        <f t="shared" si="45"/>
        <v>1328</v>
      </c>
      <c r="AE53" s="279">
        <f t="shared" si="45"/>
        <v>859</v>
      </c>
      <c r="AF53" s="306">
        <f t="shared" si="45"/>
        <v>895</v>
      </c>
      <c r="AG53" s="306">
        <f t="shared" si="45"/>
        <v>1238</v>
      </c>
      <c r="AH53" s="288">
        <f t="shared" si="45"/>
        <v>882</v>
      </c>
      <c r="AI53" s="288">
        <f t="shared" si="45"/>
        <v>97</v>
      </c>
      <c r="AJ53" s="288">
        <f t="shared" si="45"/>
        <v>165</v>
      </c>
      <c r="AK53" s="288">
        <f t="shared" si="45"/>
        <v>32</v>
      </c>
      <c r="AL53" s="288">
        <f t="shared" si="45"/>
        <v>45</v>
      </c>
      <c r="AM53" s="288">
        <f t="shared" si="45"/>
        <v>57</v>
      </c>
      <c r="AN53" s="267">
        <f t="shared" si="42"/>
        <v>8189</v>
      </c>
    </row>
    <row r="54" spans="1:43" s="9" customFormat="1" ht="21" customHeight="1" x14ac:dyDescent="0.2">
      <c r="B54" s="460" t="s">
        <v>38</v>
      </c>
      <c r="C54" s="461"/>
      <c r="D54" s="462"/>
      <c r="E54" s="89">
        <f t="shared" ref="E54:AN54" si="46">SUM(E13,E9,E14,E17,E18,E20,E24,E36,E42,E44,E45,E47)</f>
        <v>36362</v>
      </c>
      <c r="F54" s="90">
        <f t="shared" si="46"/>
        <v>19452</v>
      </c>
      <c r="G54" s="91">
        <f t="shared" si="46"/>
        <v>11022</v>
      </c>
      <c r="H54" s="92">
        <f t="shared" si="46"/>
        <v>9943</v>
      </c>
      <c r="I54" s="92">
        <f t="shared" si="46"/>
        <v>14238</v>
      </c>
      <c r="J54" s="92">
        <f t="shared" si="46"/>
        <v>11008</v>
      </c>
      <c r="K54" s="92">
        <f t="shared" si="46"/>
        <v>1087</v>
      </c>
      <c r="L54" s="92">
        <f t="shared" si="46"/>
        <v>2579</v>
      </c>
      <c r="M54" s="90">
        <f t="shared" si="46"/>
        <v>1092</v>
      </c>
      <c r="N54" s="90">
        <f t="shared" si="46"/>
        <v>994</v>
      </c>
      <c r="O54" s="93">
        <f t="shared" si="46"/>
        <v>1747</v>
      </c>
      <c r="P54" s="94">
        <f t="shared" si="46"/>
        <v>109524</v>
      </c>
      <c r="Q54" s="307">
        <f t="shared" si="46"/>
        <v>7837</v>
      </c>
      <c r="R54" s="308">
        <f t="shared" si="46"/>
        <v>6564</v>
      </c>
      <c r="S54" s="309">
        <f t="shared" si="46"/>
        <v>3301</v>
      </c>
      <c r="T54" s="308">
        <f t="shared" si="46"/>
        <v>2121</v>
      </c>
      <c r="U54" s="308">
        <f t="shared" si="46"/>
        <v>3642</v>
      </c>
      <c r="V54" s="308">
        <f t="shared" si="46"/>
        <v>2921</v>
      </c>
      <c r="W54" s="308">
        <f t="shared" si="46"/>
        <v>395</v>
      </c>
      <c r="X54" s="308">
        <f t="shared" si="46"/>
        <v>687</v>
      </c>
      <c r="Y54" s="308">
        <f t="shared" si="46"/>
        <v>726</v>
      </c>
      <c r="Z54" s="308">
        <f t="shared" si="46"/>
        <v>438</v>
      </c>
      <c r="AA54" s="310">
        <f t="shared" si="46"/>
        <v>861</v>
      </c>
      <c r="AB54" s="309">
        <f t="shared" si="46"/>
        <v>29493</v>
      </c>
      <c r="AC54" s="311">
        <f t="shared" si="46"/>
        <v>28525</v>
      </c>
      <c r="AD54" s="308">
        <f t="shared" si="46"/>
        <v>12888</v>
      </c>
      <c r="AE54" s="312">
        <f t="shared" si="46"/>
        <v>7721</v>
      </c>
      <c r="AF54" s="313">
        <f t="shared" si="46"/>
        <v>7822</v>
      </c>
      <c r="AG54" s="313">
        <f t="shared" si="46"/>
        <v>10596</v>
      </c>
      <c r="AH54" s="313">
        <f t="shared" si="46"/>
        <v>8087</v>
      </c>
      <c r="AI54" s="313">
        <f t="shared" si="46"/>
        <v>692</v>
      </c>
      <c r="AJ54" s="313">
        <f t="shared" si="46"/>
        <v>1892</v>
      </c>
      <c r="AK54" s="313">
        <f t="shared" si="46"/>
        <v>366</v>
      </c>
      <c r="AL54" s="313">
        <f t="shared" si="46"/>
        <v>556</v>
      </c>
      <c r="AM54" s="313">
        <f t="shared" si="46"/>
        <v>886</v>
      </c>
      <c r="AN54" s="314">
        <f t="shared" si="46"/>
        <v>80031</v>
      </c>
      <c r="AQ54" s="8"/>
    </row>
    <row r="55" spans="1:43" s="8" customFormat="1" ht="21" customHeight="1" x14ac:dyDescent="0.2">
      <c r="A55" s="9"/>
      <c r="B55" s="463" t="s">
        <v>39</v>
      </c>
      <c r="C55" s="464"/>
      <c r="D55" s="465"/>
      <c r="E55" s="95">
        <f t="shared" ref="E55:AN55" si="47">E10+E11+E15+E21+E22+E25+E26+E27+E29+E30+E31+E32+E33+E34+E37+E38+E39+E40+E48+E49+E50+E51+E52</f>
        <v>6065</v>
      </c>
      <c r="F55" s="96">
        <f t="shared" si="47"/>
        <v>3681</v>
      </c>
      <c r="G55" s="97">
        <f t="shared" si="47"/>
        <v>2484</v>
      </c>
      <c r="H55" s="96">
        <f t="shared" si="47"/>
        <v>2532</v>
      </c>
      <c r="I55" s="96">
        <f t="shared" si="47"/>
        <v>2773</v>
      </c>
      <c r="J55" s="96">
        <f t="shared" si="47"/>
        <v>2112</v>
      </c>
      <c r="K55" s="96">
        <f t="shared" si="47"/>
        <v>314</v>
      </c>
      <c r="L55" s="96">
        <f t="shared" si="47"/>
        <v>450</v>
      </c>
      <c r="M55" s="96">
        <f t="shared" si="47"/>
        <v>168</v>
      </c>
      <c r="N55" s="96">
        <f t="shared" si="47"/>
        <v>130</v>
      </c>
      <c r="O55" s="98">
        <f t="shared" si="47"/>
        <v>457</v>
      </c>
      <c r="P55" s="99">
        <f t="shared" si="47"/>
        <v>21166</v>
      </c>
      <c r="Q55" s="315">
        <f t="shared" si="47"/>
        <v>1470</v>
      </c>
      <c r="R55" s="316">
        <f t="shared" si="47"/>
        <v>1373</v>
      </c>
      <c r="S55" s="317">
        <f t="shared" si="47"/>
        <v>824</v>
      </c>
      <c r="T55" s="316">
        <f t="shared" si="47"/>
        <v>660</v>
      </c>
      <c r="U55" s="316">
        <f t="shared" si="47"/>
        <v>829</v>
      </c>
      <c r="V55" s="316">
        <f t="shared" si="47"/>
        <v>610</v>
      </c>
      <c r="W55" s="316">
        <f t="shared" si="47"/>
        <v>107</v>
      </c>
      <c r="X55" s="316">
        <f t="shared" si="47"/>
        <v>122</v>
      </c>
      <c r="Y55" s="316">
        <f t="shared" si="47"/>
        <v>111</v>
      </c>
      <c r="Z55" s="316">
        <f t="shared" si="47"/>
        <v>63</v>
      </c>
      <c r="AA55" s="316">
        <f t="shared" si="47"/>
        <v>234</v>
      </c>
      <c r="AB55" s="318">
        <f t="shared" si="47"/>
        <v>6403</v>
      </c>
      <c r="AC55" s="319">
        <f t="shared" si="47"/>
        <v>4595</v>
      </c>
      <c r="AD55" s="316">
        <f t="shared" si="47"/>
        <v>2308</v>
      </c>
      <c r="AE55" s="317">
        <f t="shared" si="47"/>
        <v>1660</v>
      </c>
      <c r="AF55" s="320">
        <f t="shared" si="47"/>
        <v>1872</v>
      </c>
      <c r="AG55" s="320">
        <f t="shared" si="47"/>
        <v>1944</v>
      </c>
      <c r="AH55" s="320">
        <f t="shared" si="47"/>
        <v>1502</v>
      </c>
      <c r="AI55" s="320">
        <f t="shared" si="47"/>
        <v>207</v>
      </c>
      <c r="AJ55" s="320">
        <f t="shared" si="47"/>
        <v>328</v>
      </c>
      <c r="AK55" s="320">
        <f t="shared" si="47"/>
        <v>57</v>
      </c>
      <c r="AL55" s="320">
        <f t="shared" si="47"/>
        <v>67</v>
      </c>
      <c r="AM55" s="321">
        <f t="shared" si="47"/>
        <v>223</v>
      </c>
      <c r="AN55" s="322">
        <f t="shared" si="47"/>
        <v>14763</v>
      </c>
    </row>
    <row r="56" spans="1:43" s="8" customFormat="1" ht="21" customHeight="1" thickBot="1" x14ac:dyDescent="0.25">
      <c r="B56" s="466" t="s">
        <v>40</v>
      </c>
      <c r="C56" s="573"/>
      <c r="D56" s="574"/>
      <c r="E56" s="10">
        <f>SUM(E12,E16,E19,E23,E28,E35,E41,E43,E46,E53)</f>
        <v>42427</v>
      </c>
      <c r="F56" s="16">
        <f t="shared" ref="F56:AN56" si="48">SUM(F12,F16,F19,F23,F28,F35,F41,F43,F46,F53)</f>
        <v>23133</v>
      </c>
      <c r="G56" s="17">
        <f t="shared" si="48"/>
        <v>13506</v>
      </c>
      <c r="H56" s="11">
        <f t="shared" si="48"/>
        <v>12475</v>
      </c>
      <c r="I56" s="11">
        <f t="shared" si="48"/>
        <v>17011</v>
      </c>
      <c r="J56" s="12">
        <f>SUM(J12,J16,J19,J23,J28,J35,J41,J43,J46,J53)</f>
        <v>13120</v>
      </c>
      <c r="K56" s="12">
        <f t="shared" si="48"/>
        <v>1401</v>
      </c>
      <c r="L56" s="12">
        <f t="shared" si="48"/>
        <v>3029</v>
      </c>
      <c r="M56" s="12">
        <f t="shared" si="48"/>
        <v>1260</v>
      </c>
      <c r="N56" s="12">
        <f t="shared" si="48"/>
        <v>1124</v>
      </c>
      <c r="O56" s="13">
        <f t="shared" si="48"/>
        <v>2204</v>
      </c>
      <c r="P56" s="14">
        <f t="shared" si="48"/>
        <v>130690</v>
      </c>
      <c r="Q56" s="299">
        <f t="shared" si="48"/>
        <v>9307</v>
      </c>
      <c r="R56" s="323">
        <f t="shared" si="48"/>
        <v>7937</v>
      </c>
      <c r="S56" s="323">
        <f t="shared" si="48"/>
        <v>4125</v>
      </c>
      <c r="T56" s="300">
        <f t="shared" si="48"/>
        <v>2781</v>
      </c>
      <c r="U56" s="300">
        <f t="shared" si="48"/>
        <v>4471</v>
      </c>
      <c r="V56" s="301">
        <f t="shared" si="48"/>
        <v>3531</v>
      </c>
      <c r="W56" s="301">
        <f t="shared" si="48"/>
        <v>502</v>
      </c>
      <c r="X56" s="301">
        <f t="shared" si="48"/>
        <v>809</v>
      </c>
      <c r="Y56" s="301">
        <f t="shared" si="48"/>
        <v>837</v>
      </c>
      <c r="Z56" s="301">
        <f t="shared" si="48"/>
        <v>501</v>
      </c>
      <c r="AA56" s="301">
        <f t="shared" si="48"/>
        <v>1095</v>
      </c>
      <c r="AB56" s="302">
        <f t="shared" si="48"/>
        <v>35896</v>
      </c>
      <c r="AC56" s="299">
        <f t="shared" si="48"/>
        <v>33120</v>
      </c>
      <c r="AD56" s="300">
        <f t="shared" si="48"/>
        <v>15196</v>
      </c>
      <c r="AE56" s="323">
        <f t="shared" si="48"/>
        <v>9381</v>
      </c>
      <c r="AF56" s="300">
        <f t="shared" si="48"/>
        <v>9694</v>
      </c>
      <c r="AG56" s="300">
        <f t="shared" si="48"/>
        <v>12540</v>
      </c>
      <c r="AH56" s="301">
        <f t="shared" si="48"/>
        <v>9589</v>
      </c>
      <c r="AI56" s="301">
        <f t="shared" si="48"/>
        <v>899</v>
      </c>
      <c r="AJ56" s="301">
        <f t="shared" si="48"/>
        <v>2220</v>
      </c>
      <c r="AK56" s="301">
        <f t="shared" si="48"/>
        <v>423</v>
      </c>
      <c r="AL56" s="301">
        <f t="shared" si="48"/>
        <v>623</v>
      </c>
      <c r="AM56" s="303">
        <f t="shared" si="48"/>
        <v>1109</v>
      </c>
      <c r="AN56" s="302">
        <f t="shared" si="48"/>
        <v>94794</v>
      </c>
    </row>
    <row r="57" spans="1:43" s="580" customFormat="1" ht="21" customHeight="1" thickBot="1" x14ac:dyDescent="0.25">
      <c r="B57" s="581" t="s">
        <v>108</v>
      </c>
      <c r="C57" s="582"/>
      <c r="D57" s="583"/>
      <c r="E57" s="612">
        <f>+E56/$P$56</f>
        <v>0.32463845741831815</v>
      </c>
      <c r="F57" s="613">
        <f t="shared" ref="F57:P57" si="49">+F56/$P$56</f>
        <v>0.17700665697451987</v>
      </c>
      <c r="G57" s="614">
        <f t="shared" si="49"/>
        <v>0.1033437906496289</v>
      </c>
      <c r="H57" s="615">
        <f t="shared" si="49"/>
        <v>9.5454893258856838E-2</v>
      </c>
      <c r="I57" s="615">
        <f t="shared" si="49"/>
        <v>0.13016298110031371</v>
      </c>
      <c r="J57" s="604">
        <f t="shared" ref="J57:O57" si="50">+J56/$P$56</f>
        <v>0.10039023643737088</v>
      </c>
      <c r="K57" s="604">
        <f t="shared" si="50"/>
        <v>1.0720024485423521E-2</v>
      </c>
      <c r="L57" s="604">
        <f t="shared" si="50"/>
        <v>2.3176983701889968E-2</v>
      </c>
      <c r="M57" s="604">
        <f t="shared" si="50"/>
        <v>9.6411355115158005E-3</v>
      </c>
      <c r="N57" s="604">
        <f t="shared" si="50"/>
        <v>8.6005050118601271E-3</v>
      </c>
      <c r="O57" s="605">
        <f t="shared" si="50"/>
        <v>1.6864335450302241E-2</v>
      </c>
      <c r="P57" s="606">
        <f t="shared" si="49"/>
        <v>1</v>
      </c>
      <c r="Q57" s="607">
        <f>+Q56/$AB$56</f>
        <v>0.25927679964341432</v>
      </c>
      <c r="R57" s="616">
        <f t="shared" ref="R57:AB57" si="51">+R56/$AB$56</f>
        <v>0.22111098729663473</v>
      </c>
      <c r="S57" s="616">
        <f t="shared" si="51"/>
        <v>0.11491531089815021</v>
      </c>
      <c r="T57" s="608">
        <f t="shared" si="51"/>
        <v>7.7473813238243816E-2</v>
      </c>
      <c r="U57" s="608">
        <f t="shared" si="51"/>
        <v>0.12455426788500111</v>
      </c>
      <c r="V57" s="609">
        <f t="shared" si="51"/>
        <v>9.8367506128816576E-2</v>
      </c>
      <c r="W57" s="609">
        <f t="shared" si="51"/>
        <v>1.3984845108090038E-2</v>
      </c>
      <c r="X57" s="609">
        <f t="shared" si="51"/>
        <v>2.2537330064631156E-2</v>
      </c>
      <c r="Y57" s="609">
        <f t="shared" si="51"/>
        <v>2.3317361265879206E-2</v>
      </c>
      <c r="Z57" s="609">
        <f t="shared" si="51"/>
        <v>1.3956986850902608E-2</v>
      </c>
      <c r="AA57" s="609">
        <f t="shared" si="51"/>
        <v>3.0504791620236237E-2</v>
      </c>
      <c r="AB57" s="610">
        <f t="shared" si="51"/>
        <v>1</v>
      </c>
      <c r="AC57" s="607">
        <f>+AC56/$AN$56</f>
        <v>0.34938920184821826</v>
      </c>
      <c r="AD57" s="608">
        <f t="shared" ref="AD57:AN57" si="52">+AD56/$AN$56</f>
        <v>0.16030550456779966</v>
      </c>
      <c r="AE57" s="616">
        <f t="shared" si="52"/>
        <v>9.8961959617697326E-2</v>
      </c>
      <c r="AF57" s="608">
        <f t="shared" si="52"/>
        <v>0.10226385636221702</v>
      </c>
      <c r="AG57" s="608">
        <f t="shared" si="52"/>
        <v>0.13228685359832901</v>
      </c>
      <c r="AH57" s="609">
        <f t="shared" si="52"/>
        <v>0.10115619132012575</v>
      </c>
      <c r="AI57" s="609">
        <f t="shared" si="52"/>
        <v>9.483722598476697E-3</v>
      </c>
      <c r="AJ57" s="609">
        <f t="shared" si="52"/>
        <v>2.3419203747072601E-2</v>
      </c>
      <c r="AK57" s="609">
        <f t="shared" si="52"/>
        <v>4.4623077409962656E-3</v>
      </c>
      <c r="AL57" s="609">
        <f t="shared" si="52"/>
        <v>6.5721459164082112E-3</v>
      </c>
      <c r="AM57" s="611">
        <f t="shared" si="52"/>
        <v>1.169905268265924E-2</v>
      </c>
      <c r="AN57" s="610">
        <f t="shared" si="52"/>
        <v>1</v>
      </c>
    </row>
    <row r="58" spans="1:43" s="8" customFormat="1" ht="11.15" customHeight="1" x14ac:dyDescent="0.2">
      <c r="B58" s="15"/>
      <c r="C58" s="575"/>
      <c r="D58" s="576"/>
    </row>
    <row r="59" spans="1:43" s="8" customFormat="1" ht="11.15" customHeight="1" x14ac:dyDescent="0.2">
      <c r="B59" s="15"/>
      <c r="C59" s="575"/>
      <c r="D59" s="576"/>
      <c r="E59" s="8">
        <f>E54+E55</f>
        <v>42427</v>
      </c>
      <c r="F59" s="8">
        <f>F54+F55</f>
        <v>23133</v>
      </c>
      <c r="G59" s="8">
        <f>G54+G55</f>
        <v>13506</v>
      </c>
      <c r="H59" s="8">
        <f t="shared" ref="H59:AM59" si="53">H54+H55</f>
        <v>12475</v>
      </c>
      <c r="I59" s="8">
        <f t="shared" si="53"/>
        <v>17011</v>
      </c>
      <c r="J59" s="8">
        <f t="shared" si="53"/>
        <v>13120</v>
      </c>
      <c r="K59" s="8">
        <f t="shared" si="53"/>
        <v>1401</v>
      </c>
      <c r="L59" s="8">
        <f t="shared" si="53"/>
        <v>3029</v>
      </c>
      <c r="M59" s="8">
        <f t="shared" si="53"/>
        <v>1260</v>
      </c>
      <c r="N59" s="8">
        <f t="shared" si="53"/>
        <v>1124</v>
      </c>
      <c r="O59" s="8">
        <f t="shared" si="53"/>
        <v>2204</v>
      </c>
      <c r="P59" s="8">
        <f t="shared" si="53"/>
        <v>130690</v>
      </c>
      <c r="Q59" s="8">
        <f t="shared" si="53"/>
        <v>9307</v>
      </c>
      <c r="R59" s="8">
        <f t="shared" si="53"/>
        <v>7937</v>
      </c>
      <c r="S59" s="8">
        <f t="shared" si="53"/>
        <v>4125</v>
      </c>
      <c r="T59" s="8">
        <f t="shared" si="53"/>
        <v>2781</v>
      </c>
      <c r="U59" s="8">
        <f t="shared" si="53"/>
        <v>4471</v>
      </c>
      <c r="V59" s="8">
        <f t="shared" si="53"/>
        <v>3531</v>
      </c>
      <c r="W59" s="8">
        <f t="shared" si="53"/>
        <v>502</v>
      </c>
      <c r="X59" s="8">
        <f t="shared" si="53"/>
        <v>809</v>
      </c>
      <c r="Y59" s="8">
        <f t="shared" si="53"/>
        <v>837</v>
      </c>
      <c r="Z59" s="8">
        <f t="shared" si="53"/>
        <v>501</v>
      </c>
      <c r="AA59" s="8">
        <f t="shared" si="53"/>
        <v>1095</v>
      </c>
      <c r="AB59" s="8">
        <f t="shared" si="53"/>
        <v>35896</v>
      </c>
      <c r="AC59" s="8">
        <f t="shared" si="53"/>
        <v>33120</v>
      </c>
      <c r="AD59" s="8">
        <f t="shared" si="53"/>
        <v>15196</v>
      </c>
      <c r="AE59" s="8">
        <f t="shared" si="53"/>
        <v>9381</v>
      </c>
      <c r="AF59" s="8">
        <f t="shared" si="53"/>
        <v>9694</v>
      </c>
      <c r="AG59" s="8">
        <f t="shared" si="53"/>
        <v>12540</v>
      </c>
      <c r="AH59" s="8">
        <f t="shared" si="53"/>
        <v>9589</v>
      </c>
      <c r="AI59" s="8">
        <f t="shared" si="53"/>
        <v>899</v>
      </c>
      <c r="AJ59" s="8">
        <f t="shared" si="53"/>
        <v>2220</v>
      </c>
      <c r="AK59" s="8">
        <f t="shared" si="53"/>
        <v>423</v>
      </c>
      <c r="AL59" s="8">
        <f t="shared" si="53"/>
        <v>623</v>
      </c>
      <c r="AM59" s="8">
        <f t="shared" si="53"/>
        <v>1109</v>
      </c>
      <c r="AN59" s="8">
        <f>AN54+AN55</f>
        <v>94794</v>
      </c>
    </row>
    <row r="60" spans="1:43" s="8" customFormat="1" ht="11.15" customHeight="1" x14ac:dyDescent="0.2">
      <c r="B60" s="15"/>
      <c r="C60" s="575"/>
      <c r="D60" s="576"/>
    </row>
    <row r="61" spans="1:43" s="8" customFormat="1" ht="11.15" customHeight="1" x14ac:dyDescent="0.2">
      <c r="B61" s="15"/>
      <c r="C61" s="575"/>
      <c r="D61" s="576"/>
    </row>
    <row r="62" spans="1:43" s="8" customFormat="1" ht="11.15" customHeight="1" x14ac:dyDescent="0.2">
      <c r="B62" s="15"/>
      <c r="C62" s="575"/>
      <c r="D62" s="576"/>
    </row>
    <row r="63" spans="1:43" s="8" customFormat="1" ht="11.15" customHeight="1" x14ac:dyDescent="0.2">
      <c r="B63" s="15"/>
      <c r="C63" s="575"/>
      <c r="D63" s="576"/>
    </row>
    <row r="64" spans="1:43" s="8" customFormat="1" ht="11.15" customHeight="1" x14ac:dyDescent="0.2">
      <c r="B64" s="15"/>
      <c r="C64" s="575"/>
      <c r="D64" s="576"/>
    </row>
    <row r="65" spans="2:4" s="8" customFormat="1" ht="11.15" customHeight="1" x14ac:dyDescent="0.2">
      <c r="B65" s="15"/>
      <c r="C65" s="575"/>
      <c r="D65" s="576"/>
    </row>
    <row r="66" spans="2:4" ht="11.15" customHeight="1" x14ac:dyDescent="0.2"/>
    <row r="67" spans="2:4" ht="11.15" customHeight="1" x14ac:dyDescent="0.2"/>
    <row r="68" spans="2:4" ht="11.15" customHeight="1" x14ac:dyDescent="0.2"/>
    <row r="69" spans="2:4" ht="11.15" customHeight="1" x14ac:dyDescent="0.2"/>
    <row r="70" spans="2:4" ht="11.15" customHeight="1" x14ac:dyDescent="0.2"/>
    <row r="71" spans="2:4" ht="11.15" customHeight="1" x14ac:dyDescent="0.2"/>
    <row r="72" spans="2:4" ht="11.15" customHeight="1" x14ac:dyDescent="0.2"/>
    <row r="73" spans="2:4" ht="11.15" customHeight="1" x14ac:dyDescent="0.2"/>
    <row r="74" spans="2:4" ht="11.15" customHeight="1" x14ac:dyDescent="0.2"/>
    <row r="75" spans="2:4" ht="11.15" customHeight="1" x14ac:dyDescent="0.2"/>
    <row r="76" spans="2:4" ht="11.15" customHeight="1" x14ac:dyDescent="0.2"/>
    <row r="77" spans="2:4" ht="11.15" customHeight="1" x14ac:dyDescent="0.2"/>
    <row r="78" spans="2:4" ht="11.15" customHeight="1" x14ac:dyDescent="0.2"/>
    <row r="79" spans="2:4" ht="11.15" customHeight="1" x14ac:dyDescent="0.2"/>
    <row r="80" spans="2:4" ht="11.15" customHeight="1" x14ac:dyDescent="0.2"/>
    <row r="81" ht="11.15" customHeight="1" x14ac:dyDescent="0.2"/>
    <row r="82" ht="11.15" customHeight="1" x14ac:dyDescent="0.2"/>
    <row r="83" ht="11.15" customHeight="1" x14ac:dyDescent="0.2"/>
    <row r="84" ht="11.15" customHeight="1" x14ac:dyDescent="0.2"/>
    <row r="85" ht="11.15" customHeight="1" x14ac:dyDescent="0.2"/>
    <row r="86" ht="11.15" customHeight="1" x14ac:dyDescent="0.2"/>
    <row r="87" ht="11.15" customHeight="1" x14ac:dyDescent="0.2"/>
    <row r="88" ht="11.15" customHeight="1" x14ac:dyDescent="0.2"/>
    <row r="89" ht="11.15" customHeight="1" x14ac:dyDescent="0.2"/>
    <row r="90" ht="11.15" customHeight="1" x14ac:dyDescent="0.2"/>
    <row r="91" ht="11.15" customHeight="1" x14ac:dyDescent="0.2"/>
    <row r="92" ht="11.15" customHeight="1" x14ac:dyDescent="0.2"/>
    <row r="93" ht="11.15" customHeight="1" x14ac:dyDescent="0.2"/>
    <row r="94" ht="11.15" customHeight="1" x14ac:dyDescent="0.2"/>
    <row r="95" ht="11.15" customHeight="1" x14ac:dyDescent="0.2"/>
    <row r="96" ht="11.15" customHeight="1" x14ac:dyDescent="0.2"/>
    <row r="97" ht="11.15" customHeight="1" x14ac:dyDescent="0.2"/>
    <row r="98" ht="11.15" customHeight="1" x14ac:dyDescent="0.2"/>
    <row r="99" ht="11.15" customHeight="1" x14ac:dyDescent="0.2"/>
    <row r="100" ht="11.15" customHeight="1" x14ac:dyDescent="0.2"/>
    <row r="101" ht="11.15" customHeight="1" x14ac:dyDescent="0.2"/>
    <row r="102" ht="11.15" customHeight="1" x14ac:dyDescent="0.2"/>
    <row r="103" ht="11.15" customHeight="1" x14ac:dyDescent="0.2"/>
    <row r="104" ht="11.15" customHeight="1" x14ac:dyDescent="0.2"/>
    <row r="105" ht="11.15" customHeight="1" x14ac:dyDescent="0.2"/>
    <row r="106" ht="11.15" customHeight="1" x14ac:dyDescent="0.2"/>
    <row r="107" ht="11.15" customHeight="1" x14ac:dyDescent="0.2"/>
    <row r="108" ht="11.15" customHeight="1" x14ac:dyDescent="0.2"/>
    <row r="109" ht="11.15" customHeight="1" x14ac:dyDescent="0.2"/>
    <row r="110" ht="11.15" customHeight="1" x14ac:dyDescent="0.2"/>
    <row r="111" ht="11.15" customHeight="1" x14ac:dyDescent="0.2"/>
    <row r="112" ht="11.15" customHeight="1" x14ac:dyDescent="0.2"/>
    <row r="113" ht="11.15" customHeight="1" x14ac:dyDescent="0.2"/>
    <row r="114" ht="11.15" customHeight="1" x14ac:dyDescent="0.2"/>
    <row r="115" ht="11.15" customHeight="1" x14ac:dyDescent="0.2"/>
    <row r="116" ht="11.15" customHeight="1" x14ac:dyDescent="0.2"/>
    <row r="117" ht="11.15" customHeight="1" x14ac:dyDescent="0.2"/>
    <row r="118" ht="11.15" customHeight="1" x14ac:dyDescent="0.2"/>
    <row r="119" ht="11.15" customHeight="1" x14ac:dyDescent="0.2"/>
    <row r="120" ht="11.15" customHeight="1" x14ac:dyDescent="0.2"/>
    <row r="121" ht="11.15" customHeight="1" x14ac:dyDescent="0.2"/>
    <row r="122" ht="11.15" customHeight="1" x14ac:dyDescent="0.2"/>
    <row r="123" ht="11.15" customHeight="1" x14ac:dyDescent="0.2"/>
    <row r="124" ht="11.15" customHeight="1" x14ac:dyDescent="0.2"/>
    <row r="125" ht="11.15" customHeight="1" x14ac:dyDescent="0.2"/>
    <row r="126" ht="11.15" customHeight="1" x14ac:dyDescent="0.2"/>
    <row r="127" ht="11.15" customHeight="1" x14ac:dyDescent="0.2"/>
    <row r="128" ht="11.15" customHeight="1" x14ac:dyDescent="0.2"/>
    <row r="129" ht="11.15" customHeight="1" x14ac:dyDescent="0.2"/>
    <row r="130" ht="11.15" customHeight="1" x14ac:dyDescent="0.2"/>
    <row r="131" ht="11.15" customHeight="1" x14ac:dyDescent="0.2"/>
    <row r="132" ht="11.15" customHeight="1" x14ac:dyDescent="0.2"/>
    <row r="133" ht="11.15" customHeight="1" x14ac:dyDescent="0.2"/>
    <row r="134" ht="11.15" customHeight="1" x14ac:dyDescent="0.2"/>
    <row r="135" ht="11.15" customHeight="1" x14ac:dyDescent="0.2"/>
    <row r="136" ht="11.15" customHeight="1" x14ac:dyDescent="0.2"/>
    <row r="137" ht="11.15" customHeight="1" x14ac:dyDescent="0.2"/>
    <row r="138" ht="11.15" customHeight="1" x14ac:dyDescent="0.2"/>
    <row r="139" ht="11.15" customHeight="1" x14ac:dyDescent="0.2"/>
    <row r="140" ht="11.15" customHeight="1" x14ac:dyDescent="0.2"/>
    <row r="141" ht="11.15" customHeight="1" x14ac:dyDescent="0.2"/>
    <row r="142" ht="11.15" customHeight="1" x14ac:dyDescent="0.2"/>
    <row r="143" ht="11.15" customHeight="1" x14ac:dyDescent="0.2"/>
    <row r="144" ht="11.15" customHeight="1" x14ac:dyDescent="0.2"/>
    <row r="145" ht="11.15" customHeight="1" x14ac:dyDescent="0.2"/>
    <row r="146" ht="11.15" customHeight="1" x14ac:dyDescent="0.2"/>
    <row r="147" ht="11.15" customHeight="1" x14ac:dyDescent="0.2"/>
    <row r="148" ht="11.15" customHeight="1" x14ac:dyDescent="0.2"/>
    <row r="149" ht="11.15" customHeight="1" x14ac:dyDescent="0.2"/>
    <row r="150" ht="11.15" customHeight="1" x14ac:dyDescent="0.2"/>
    <row r="151" ht="11.15" customHeight="1" x14ac:dyDescent="0.2"/>
    <row r="152" ht="11.15" customHeight="1" x14ac:dyDescent="0.2"/>
    <row r="153" ht="11.15" customHeight="1" x14ac:dyDescent="0.2"/>
    <row r="154" ht="11.15" customHeight="1" x14ac:dyDescent="0.2"/>
    <row r="155" ht="11.15" customHeight="1" x14ac:dyDescent="0.2"/>
    <row r="156" ht="11.15" customHeight="1" x14ac:dyDescent="0.2"/>
    <row r="157" ht="11.15" customHeight="1" x14ac:dyDescent="0.2"/>
    <row r="158" ht="11.15" customHeight="1" x14ac:dyDescent="0.2"/>
    <row r="159" ht="11.15" customHeight="1" x14ac:dyDescent="0.2"/>
    <row r="160" ht="11.15" customHeight="1" x14ac:dyDescent="0.2"/>
    <row r="161" ht="11.15" customHeight="1" x14ac:dyDescent="0.2"/>
    <row r="162" ht="11.15" customHeight="1" x14ac:dyDescent="0.2"/>
    <row r="163" ht="11.15" customHeight="1" x14ac:dyDescent="0.2"/>
    <row r="164" ht="11.15" customHeight="1" x14ac:dyDescent="0.2"/>
    <row r="165" ht="11.15" customHeight="1" x14ac:dyDescent="0.2"/>
    <row r="166" ht="11.15" customHeight="1" x14ac:dyDescent="0.2"/>
    <row r="167" ht="11.15" customHeight="1" x14ac:dyDescent="0.2"/>
    <row r="168" ht="11.15" customHeight="1" x14ac:dyDescent="0.2"/>
    <row r="169" ht="11.15" customHeight="1" x14ac:dyDescent="0.2"/>
    <row r="170" ht="11.15" customHeight="1" x14ac:dyDescent="0.2"/>
    <row r="171" ht="11.15" customHeight="1" x14ac:dyDescent="0.2"/>
    <row r="172" ht="11.15" customHeight="1" x14ac:dyDescent="0.2"/>
    <row r="173" ht="11.15" customHeight="1" x14ac:dyDescent="0.2"/>
    <row r="174" ht="11.15" customHeight="1" x14ac:dyDescent="0.2"/>
    <row r="175" ht="11.15" customHeight="1" x14ac:dyDescent="0.2"/>
    <row r="176" ht="11.15" customHeight="1" x14ac:dyDescent="0.2"/>
    <row r="177" ht="11.15" customHeight="1" x14ac:dyDescent="0.2"/>
    <row r="178" ht="11.15" customHeight="1" x14ac:dyDescent="0.2"/>
    <row r="179" ht="11.15" customHeight="1" x14ac:dyDescent="0.2"/>
    <row r="180" ht="11.15" customHeight="1" x14ac:dyDescent="0.2"/>
    <row r="181" ht="11.15" customHeight="1" x14ac:dyDescent="0.2"/>
    <row r="182" ht="11.15" customHeight="1" x14ac:dyDescent="0.2"/>
    <row r="183" ht="11.15" customHeight="1" x14ac:dyDescent="0.2"/>
    <row r="184" ht="11.15" customHeight="1" x14ac:dyDescent="0.2"/>
    <row r="185" ht="11.15" customHeight="1" x14ac:dyDescent="0.2"/>
    <row r="186" ht="11.15" customHeight="1" x14ac:dyDescent="0.2"/>
    <row r="187" ht="11.15" customHeight="1" x14ac:dyDescent="0.2"/>
    <row r="188" ht="11.15" customHeight="1" x14ac:dyDescent="0.2"/>
    <row r="189" ht="11.15" customHeight="1" x14ac:dyDescent="0.2"/>
    <row r="190" ht="11.15" customHeight="1" x14ac:dyDescent="0.2"/>
    <row r="191" ht="11.15" customHeight="1" x14ac:dyDescent="0.2"/>
    <row r="192" ht="11.15" customHeight="1" x14ac:dyDescent="0.2"/>
    <row r="193" ht="11.15" customHeight="1" x14ac:dyDescent="0.2"/>
    <row r="194" ht="11.15" customHeight="1" x14ac:dyDescent="0.2"/>
    <row r="195" ht="11.15" customHeight="1" x14ac:dyDescent="0.2"/>
    <row r="196" ht="11.15" customHeight="1" x14ac:dyDescent="0.2"/>
    <row r="197" ht="11.15" customHeight="1" x14ac:dyDescent="0.2"/>
    <row r="198" ht="11.15" customHeight="1" x14ac:dyDescent="0.2"/>
    <row r="199" ht="11.15" customHeight="1" x14ac:dyDescent="0.2"/>
    <row r="200" ht="11.15" customHeight="1" x14ac:dyDescent="0.2"/>
    <row r="201" ht="11.15" customHeight="1" x14ac:dyDescent="0.2"/>
    <row r="202" ht="11.15" customHeight="1" x14ac:dyDescent="0.2"/>
    <row r="203" ht="11.15" customHeight="1" x14ac:dyDescent="0.2"/>
    <row r="204" ht="11.15" customHeight="1" x14ac:dyDescent="0.2"/>
    <row r="205" ht="11.15" customHeight="1" x14ac:dyDescent="0.2"/>
    <row r="206" ht="11.15" customHeight="1" x14ac:dyDescent="0.2"/>
    <row r="207" ht="11.15" customHeight="1" x14ac:dyDescent="0.2"/>
    <row r="208" ht="11.15" customHeight="1" x14ac:dyDescent="0.2"/>
    <row r="209" ht="11.15" customHeight="1" x14ac:dyDescent="0.2"/>
    <row r="210" ht="11.15" customHeight="1" x14ac:dyDescent="0.2"/>
    <row r="211" ht="11.15" customHeight="1" x14ac:dyDescent="0.2"/>
    <row r="212" ht="11.15" customHeight="1" x14ac:dyDescent="0.2"/>
    <row r="213" ht="11.15" customHeight="1" x14ac:dyDescent="0.2"/>
    <row r="214" ht="11.15" customHeight="1" x14ac:dyDescent="0.2"/>
    <row r="215" ht="11.15" customHeight="1" x14ac:dyDescent="0.2"/>
    <row r="216" ht="11.15" customHeight="1" x14ac:dyDescent="0.2"/>
    <row r="217" ht="11.15" customHeight="1" x14ac:dyDescent="0.2"/>
    <row r="218" ht="11.15" customHeight="1" x14ac:dyDescent="0.2"/>
    <row r="219" ht="11.15" customHeight="1" x14ac:dyDescent="0.2"/>
    <row r="220" ht="11.15" customHeight="1" x14ac:dyDescent="0.2"/>
    <row r="221" ht="11.15" customHeight="1" x14ac:dyDescent="0.2"/>
    <row r="222" ht="11.15" customHeight="1" x14ac:dyDescent="0.2"/>
    <row r="223" ht="11.15" customHeight="1" x14ac:dyDescent="0.2"/>
    <row r="224" ht="11.15" customHeight="1" x14ac:dyDescent="0.2"/>
    <row r="225" ht="11.15" customHeight="1" x14ac:dyDescent="0.2"/>
    <row r="226" ht="11.15" customHeight="1" x14ac:dyDescent="0.2"/>
    <row r="227" ht="11.15" customHeight="1" x14ac:dyDescent="0.2"/>
    <row r="228" ht="11.15" customHeight="1" x14ac:dyDescent="0.2"/>
    <row r="229" ht="11.15" customHeight="1" x14ac:dyDescent="0.2"/>
    <row r="230" ht="11.15" customHeight="1" x14ac:dyDescent="0.2"/>
    <row r="231" ht="11.15" customHeight="1" x14ac:dyDescent="0.2"/>
    <row r="232" ht="11.15" customHeight="1" x14ac:dyDescent="0.2"/>
    <row r="233" ht="11.15" customHeight="1" x14ac:dyDescent="0.2"/>
    <row r="234" ht="11.15" customHeight="1" x14ac:dyDescent="0.2"/>
    <row r="235" ht="11.15" customHeight="1" x14ac:dyDescent="0.2"/>
    <row r="236" ht="11.15" customHeight="1" x14ac:dyDescent="0.2"/>
    <row r="237" ht="11.15" customHeight="1" x14ac:dyDescent="0.2"/>
    <row r="238" ht="11.15" customHeight="1" x14ac:dyDescent="0.2"/>
    <row r="239" ht="11.15" customHeight="1" x14ac:dyDescent="0.2"/>
    <row r="240" ht="11.15" customHeight="1" x14ac:dyDescent="0.2"/>
    <row r="241" ht="11.15" customHeight="1" x14ac:dyDescent="0.2"/>
    <row r="242" ht="11.15" customHeight="1" x14ac:dyDescent="0.2"/>
    <row r="243" ht="11.15" customHeight="1" x14ac:dyDescent="0.2"/>
    <row r="244" ht="11.15" customHeight="1" x14ac:dyDescent="0.2"/>
    <row r="245" ht="11.15" customHeight="1" x14ac:dyDescent="0.2"/>
    <row r="246" ht="11.15" customHeight="1" x14ac:dyDescent="0.2"/>
    <row r="247" ht="11.15" customHeight="1" x14ac:dyDescent="0.2"/>
    <row r="248" ht="11.15" customHeight="1" x14ac:dyDescent="0.2"/>
    <row r="249" ht="11.15" customHeight="1" x14ac:dyDescent="0.2"/>
    <row r="250" ht="11.15" customHeight="1" x14ac:dyDescent="0.2"/>
    <row r="251" ht="11.15" customHeight="1" x14ac:dyDescent="0.2"/>
    <row r="252" ht="11.15" customHeight="1" x14ac:dyDescent="0.2"/>
    <row r="253" ht="11.15" customHeight="1" x14ac:dyDescent="0.2"/>
    <row r="254" ht="11.15" customHeight="1" x14ac:dyDescent="0.2"/>
    <row r="255" ht="11.15" customHeight="1" x14ac:dyDescent="0.2"/>
    <row r="256" ht="11.15" customHeight="1" x14ac:dyDescent="0.2"/>
    <row r="257" ht="11.15" customHeight="1" x14ac:dyDescent="0.2"/>
    <row r="258" ht="11.15" customHeight="1" x14ac:dyDescent="0.2"/>
    <row r="259" ht="11.15" customHeight="1" x14ac:dyDescent="0.2"/>
    <row r="260" ht="11.15" customHeight="1" x14ac:dyDescent="0.2"/>
    <row r="261" ht="11.15" customHeight="1" x14ac:dyDescent="0.2"/>
    <row r="262" ht="11.15" customHeight="1" x14ac:dyDescent="0.2"/>
    <row r="263" ht="11.15" customHeight="1" x14ac:dyDescent="0.2"/>
    <row r="264" ht="11.15" customHeight="1" x14ac:dyDescent="0.2"/>
    <row r="265" ht="11.15" customHeight="1" x14ac:dyDescent="0.2"/>
    <row r="266" ht="11.15" customHeight="1" x14ac:dyDescent="0.2"/>
    <row r="267" ht="11.15" customHeight="1" x14ac:dyDescent="0.2"/>
  </sheetData>
  <mergeCells count="96">
    <mergeCell ref="B9:B12"/>
    <mergeCell ref="B47:B53"/>
    <mergeCell ref="C47:D47"/>
    <mergeCell ref="C48:D48"/>
    <mergeCell ref="C49:D49"/>
    <mergeCell ref="C50:D50"/>
    <mergeCell ref="C51:D51"/>
    <mergeCell ref="C52:D52"/>
    <mergeCell ref="C53:D53"/>
    <mergeCell ref="B42:B43"/>
    <mergeCell ref="C42:D42"/>
    <mergeCell ref="C43:D43"/>
    <mergeCell ref="B44:B46"/>
    <mergeCell ref="C44:D44"/>
    <mergeCell ref="C45:D45"/>
    <mergeCell ref="C46:D46"/>
    <mergeCell ref="B36:B41"/>
    <mergeCell ref="C36:D36"/>
    <mergeCell ref="C37:D37"/>
    <mergeCell ref="C38:D38"/>
    <mergeCell ref="C39:D39"/>
    <mergeCell ref="C40:D40"/>
    <mergeCell ref="C41:D41"/>
    <mergeCell ref="C28:D28"/>
    <mergeCell ref="B29:B35"/>
    <mergeCell ref="C29:D29"/>
    <mergeCell ref="C30:D30"/>
    <mergeCell ref="C31:D31"/>
    <mergeCell ref="C32:D32"/>
    <mergeCell ref="C33:D33"/>
    <mergeCell ref="C34:D34"/>
    <mergeCell ref="C35:D35"/>
    <mergeCell ref="B24:B28"/>
    <mergeCell ref="C24:D24"/>
    <mergeCell ref="C25:D25"/>
    <mergeCell ref="C26:D26"/>
    <mergeCell ref="C27:D27"/>
    <mergeCell ref="B20:B23"/>
    <mergeCell ref="C20:D20"/>
    <mergeCell ref="C21:D21"/>
    <mergeCell ref="C22:D22"/>
    <mergeCell ref="C23:D23"/>
    <mergeCell ref="C14:D14"/>
    <mergeCell ref="C15:D15"/>
    <mergeCell ref="C16:D16"/>
    <mergeCell ref="B17:B19"/>
    <mergeCell ref="C17:D17"/>
    <mergeCell ref="C18:D18"/>
    <mergeCell ref="C19:D19"/>
    <mergeCell ref="B13:B16"/>
    <mergeCell ref="AN5:AN8"/>
    <mergeCell ref="C13:D13"/>
    <mergeCell ref="C9:D9"/>
    <mergeCell ref="C10:D10"/>
    <mergeCell ref="C11:D11"/>
    <mergeCell ref="C12:D12"/>
    <mergeCell ref="AH5:AH8"/>
    <mergeCell ref="AI5:AI8"/>
    <mergeCell ref="AJ5:AJ8"/>
    <mergeCell ref="AK5:AK8"/>
    <mergeCell ref="AL5:AL8"/>
    <mergeCell ref="AM5:AM8"/>
    <mergeCell ref="AB5:AB8"/>
    <mergeCell ref="AC5:AC8"/>
    <mergeCell ref="AD5:AD8"/>
    <mergeCell ref="AE5:AE8"/>
    <mergeCell ref="T5:T8"/>
    <mergeCell ref="AF5:AF8"/>
    <mergeCell ref="AG5:AG8"/>
    <mergeCell ref="V5:V8"/>
    <mergeCell ref="W5:W8"/>
    <mergeCell ref="X5:X8"/>
    <mergeCell ref="Y5:Y8"/>
    <mergeCell ref="Z5:Z8"/>
    <mergeCell ref="AA5:AA8"/>
    <mergeCell ref="O5:O8"/>
    <mergeCell ref="P5:P8"/>
    <mergeCell ref="Q5:Q8"/>
    <mergeCell ref="R5:R8"/>
    <mergeCell ref="S5:S8"/>
    <mergeCell ref="B3:B8"/>
    <mergeCell ref="C3:D8"/>
    <mergeCell ref="E3:P3"/>
    <mergeCell ref="Q3:AB3"/>
    <mergeCell ref="AC3:AN3"/>
    <mergeCell ref="E5:E8"/>
    <mergeCell ref="F5:F8"/>
    <mergeCell ref="G5:G8"/>
    <mergeCell ref="H5:H8"/>
    <mergeCell ref="I5:I8"/>
    <mergeCell ref="U5:U8"/>
    <mergeCell ref="J5:J8"/>
    <mergeCell ref="K5:K8"/>
    <mergeCell ref="L5:L8"/>
    <mergeCell ref="M5:M8"/>
    <mergeCell ref="N5:N8"/>
  </mergeCells>
  <phoneticPr fontId="11"/>
  <printOptions horizontalCentered="1" gridLinesSet="0"/>
  <pageMargins left="0.23622047244094491" right="0.23622047244094491" top="0.74803149606299213" bottom="0.74803149606299213" header="0.31496062992125984" footer="0.31496062992125984"/>
  <pageSetup paperSize="9" scale="61" firstPageNumber="7" fitToHeight="0" orientation="portrait" useFirstPageNumber="1" r:id="rId1"/>
  <headerFooter alignWithMargins="0">
    <oddFooter>&amp;C&amp;"ＭＳ ゴシック,標準"&amp;14&amp;P</oddFooter>
  </headerFooter>
  <colBreaks count="1" manualBreakCount="1">
    <brk id="16" max="56" man="1"/>
  </colBreaks>
  <ignoredErrors>
    <ignoredError sqref="C54:D56 C14:D53 C9:D12 B54:B56" unlockedFormula="1"/>
    <ignoredError sqref="E53:AN54 E48:P48 AN48 E12:P12 E9:P11 AN9:AN11 E14:P15 AN14:AN15 E19:P19 E17:P18 AN17:AN18 E23:P23 E20:P22 AN20:AN22 E28:P28 E24:P27 AN24:AN27 E35:P35 E29:P34 AN29:AN34 E41:P41 E36:P40 AN36:AN40 E43:P43 E42:P42 AN42 E46:P46 E44:P45 AN44:AN45 E49:P52 E47:P47 AN49:AN52 AN47 F55:AN55 AN12 AN19 AN23 AN28 AN35 AN41 AN43 AN4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C:\お仕事専用　弐号！\81調査\Ｈ１０集計\ひとり計.jsd</Template>
  <Pages>1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34</vt:i4>
      </vt:variant>
    </vt:vector>
  </HeadingPairs>
  <TitlesOfParts>
    <vt:vector size="39" baseType="lpstr">
      <vt:lpstr>集計</vt:lpstr>
      <vt:lpstr>70歳以上人口割合</vt:lpstr>
      <vt:lpstr>健康状態</vt:lpstr>
      <vt:lpstr>不安に感じること</vt:lpstr>
      <vt:lpstr>相談</vt:lpstr>
      <vt:lpstr>'70歳以上人口割合'!Print_Area</vt:lpstr>
      <vt:lpstr>健康状態!Print_Area</vt:lpstr>
      <vt:lpstr>集計!Print_Area</vt:lpstr>
      <vt:lpstr>相談!Print_Area</vt:lpstr>
      <vt:lpstr>不安に感じること!Print_Area</vt:lpstr>
      <vt:lpstr>健康状態!Print_Titles</vt:lpstr>
      <vt:lpstr>集計!Print_Titles</vt:lpstr>
      <vt:lpstr>相談!Print_Titles</vt:lpstr>
      <vt:lpstr>不安に感じること!Print_Titles</vt:lpstr>
      <vt:lpstr>'70歳以上人口割合'!ﾀｲﾄﾙ列</vt:lpstr>
      <vt:lpstr>健康状態!ﾀｲﾄﾙ列</vt:lpstr>
      <vt:lpstr>相談!ﾀｲﾄﾙ列</vt:lpstr>
      <vt:lpstr>不安に感じること!ﾀｲﾄﾙ列</vt:lpstr>
      <vt:lpstr>ﾀｲﾄﾙ列</vt:lpstr>
      <vt:lpstr>'70歳以上人口割合'!印刷範囲</vt:lpstr>
      <vt:lpstr>健康状態!印刷範囲</vt:lpstr>
      <vt:lpstr>相談!印刷範囲</vt:lpstr>
      <vt:lpstr>不安に感じること!印刷範囲</vt:lpstr>
      <vt:lpstr>印刷範囲</vt:lpstr>
      <vt:lpstr>'70歳以上人口割合'!女</vt:lpstr>
      <vt:lpstr>女</vt:lpstr>
      <vt:lpstr>男</vt:lpstr>
      <vt:lpstr>'70歳以上人口割合'!男女</vt:lpstr>
      <vt:lpstr>健康状態!男女</vt:lpstr>
      <vt:lpstr>相談!男女</vt:lpstr>
      <vt:lpstr>不安に感じること!男女</vt:lpstr>
      <vt:lpstr>男女</vt:lpstr>
      <vt:lpstr>'70歳以上人口割合'!男女１</vt:lpstr>
      <vt:lpstr>健康状態!男女１</vt:lpstr>
      <vt:lpstr>相談!男女１</vt:lpstr>
      <vt:lpstr>不安に感じること!男女１</vt:lpstr>
      <vt:lpstr>男女１</vt:lpstr>
      <vt:lpstr>'70歳以上人口割合'!男女２</vt:lpstr>
      <vt:lpstr>男女２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</dc:creator>
  <cp:lastModifiedBy>（介高）間嶋 みず江</cp:lastModifiedBy>
  <cp:revision>5</cp:revision>
  <cp:lastPrinted>2023-08-31T10:04:55Z</cp:lastPrinted>
  <dcterms:created xsi:type="dcterms:W3CDTF">1999-04-05T01:07:12Z</dcterms:created>
  <dcterms:modified xsi:type="dcterms:W3CDTF">2023-09-20T02:53:08Z</dcterms:modified>
</cp:coreProperties>
</file>