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120-MAIN\Public\01企画推進係\ひとり暮らし高齢者基礎調査\H30\07統計システム更新\"/>
    </mc:Choice>
  </mc:AlternateContent>
  <bookViews>
    <workbookView xWindow="-15" yWindow="-15" windowWidth="19260" windowHeight="6990" activeTab="2"/>
  </bookViews>
  <sheets>
    <sheet name="集計" sheetId="1" r:id="rId1"/>
    <sheet name="70歳以上人口割合" sheetId="15" r:id="rId2"/>
    <sheet name="健康状態" sheetId="11" r:id="rId3"/>
    <sheet name="不安に感じること" sheetId="12" r:id="rId4"/>
    <sheet name="相談" sheetId="13" r:id="rId5"/>
  </sheets>
  <definedNames>
    <definedName name="_xlnm.Print_Area" localSheetId="1">'70歳以上人口割合'!$B$1:$M$58</definedName>
    <definedName name="_xlnm.Print_Area" localSheetId="2">健康状態!$B$1:$AB$55</definedName>
    <definedName name="_xlnm.Print_Area" localSheetId="0">集計!$B$1:$AB$55</definedName>
    <definedName name="_xlnm.Print_Area" localSheetId="4">相談!$B$1:$AN$56</definedName>
    <definedName name="_xlnm.Print_Area" localSheetId="3">不安に感じること!$B$1:$AN$56</definedName>
    <definedName name="_xlnm.Print_Titles" localSheetId="2">健康状態!$A:$D</definedName>
    <definedName name="_xlnm.Print_Titles" localSheetId="0">集計!$B:$D</definedName>
    <definedName name="_xlnm.Print_Titles" localSheetId="4">相談!$B:$D</definedName>
    <definedName name="_xlnm.Print_Titles" localSheetId="3">不安に感じること!$B:$D</definedName>
    <definedName name="ﾀｲﾄﾙ列" localSheetId="1">'70歳以上人口割合'!$D$2:$IV$2</definedName>
    <definedName name="ﾀｲﾄﾙ列" localSheetId="2">健康状態!$B$2:$IV$2</definedName>
    <definedName name="ﾀｲﾄﾙ列" localSheetId="4">相談!$B$2:$IV$2</definedName>
    <definedName name="ﾀｲﾄﾙ列" localSheetId="3">不安に感じること!$B$2:$IV$2</definedName>
    <definedName name="ﾀｲﾄﾙ列">集計!$B$2:$IV$2</definedName>
    <definedName name="印刷範囲" localSheetId="1">'70歳以上人口割合'!$B$1:$W$92</definedName>
    <definedName name="印刷範囲" localSheetId="2">健康状態!$E$1:$I$92</definedName>
    <definedName name="印刷範囲" localSheetId="4">相談!$E$1:$K$92</definedName>
    <definedName name="印刷範囲" localSheetId="3">不安に感じること!$E$1:$I$92</definedName>
    <definedName name="印刷範囲">集計!$B$1:$M$92</definedName>
    <definedName name="女" localSheetId="1">'70歳以上人口割合'!$X$1:$AB$58</definedName>
    <definedName name="女" localSheetId="2">健康状態!#REF!</definedName>
    <definedName name="女" localSheetId="4">相談!#REF!</definedName>
    <definedName name="女" localSheetId="3">不安に感じること!#REF!</definedName>
    <definedName name="女">集計!$V$1:$AB$56</definedName>
    <definedName name="男" localSheetId="1">'70歳以上人口割合'!$Q$1:$W$58</definedName>
    <definedName name="男" localSheetId="2">健康状態!#REF!</definedName>
    <definedName name="男" localSheetId="4">相談!#REF!</definedName>
    <definedName name="男" localSheetId="3">不安に感じること!#REF!</definedName>
    <definedName name="男">集計!$O$1:$U$56</definedName>
    <definedName name="男女" localSheetId="1">'70歳以上人口割合'!$H$1:$N$58</definedName>
    <definedName name="男女" localSheetId="2">健康状態!$E$1:$L$56</definedName>
    <definedName name="男女" localSheetId="4">相談!$E$1:$P$57</definedName>
    <definedName name="男女" localSheetId="3">不安に感じること!$E$1:$P$57</definedName>
    <definedName name="男女">集計!$E$1:$N$56</definedName>
    <definedName name="男女１" localSheetId="1">'70歳以上人口割合'!$H$1:$N$58</definedName>
    <definedName name="男女１" localSheetId="2">健康状態!$E$1:$L$56</definedName>
    <definedName name="男女１" localSheetId="4">相談!$E$1:$P$57</definedName>
    <definedName name="男女１" localSheetId="3">不安に感じること!$E$1:$P$57</definedName>
    <definedName name="男女１">集計!$E$1:$N$56</definedName>
    <definedName name="男女２" localSheetId="1">'70歳以上人口割合'!$Q$1:$AB$58</definedName>
    <definedName name="男女２" localSheetId="2">健康状態!#REF!</definedName>
    <definedName name="男女２" localSheetId="4">相談!#REF!</definedName>
    <definedName name="男女２" localSheetId="3">不安に感じること!#REF!</definedName>
    <definedName name="男女２">集計!$O$1:$AB$56</definedName>
  </definedNames>
  <calcPr calcId="152511"/>
</workbook>
</file>

<file path=xl/calcChain.xml><?xml version="1.0" encoding="utf-8"?>
<calcChain xmlns="http://schemas.openxmlformats.org/spreadsheetml/2006/main">
  <c r="U10" i="15" l="1"/>
  <c r="V10" i="15" s="1"/>
  <c r="U11" i="15"/>
  <c r="V11" i="15"/>
  <c r="U12" i="15"/>
  <c r="V12" i="15" s="1"/>
  <c r="U13" i="15"/>
  <c r="V13" i="15"/>
  <c r="U14" i="15"/>
  <c r="V14" i="15" s="1"/>
  <c r="U15" i="15"/>
  <c r="V15" i="15"/>
  <c r="U16" i="15"/>
  <c r="V16" i="15" s="1"/>
  <c r="U17" i="15"/>
  <c r="V17" i="15"/>
  <c r="U18" i="15"/>
  <c r="V18" i="15" s="1"/>
  <c r="U19" i="15"/>
  <c r="V19" i="15"/>
  <c r="U20" i="15"/>
  <c r="V20" i="15" s="1"/>
  <c r="U21" i="15"/>
  <c r="V21" i="15"/>
  <c r="U22" i="15"/>
  <c r="V22" i="15" s="1"/>
  <c r="U23" i="15"/>
  <c r="V23" i="15"/>
  <c r="U24" i="15"/>
  <c r="V24" i="15" s="1"/>
  <c r="U25" i="15"/>
  <c r="V25" i="15"/>
  <c r="U26" i="15"/>
  <c r="V26" i="15" s="1"/>
  <c r="U27" i="15"/>
  <c r="V27" i="15"/>
  <c r="U28" i="15"/>
  <c r="V28" i="15" s="1"/>
  <c r="U29" i="15"/>
  <c r="V29" i="15"/>
  <c r="U30" i="15"/>
  <c r="V30" i="15" s="1"/>
  <c r="U31" i="15"/>
  <c r="V31" i="15"/>
  <c r="U32" i="15"/>
  <c r="V32" i="15" s="1"/>
  <c r="U33" i="15"/>
  <c r="V33" i="15"/>
  <c r="U34" i="15"/>
  <c r="V34" i="15" s="1"/>
  <c r="U35" i="15"/>
  <c r="V35" i="15"/>
  <c r="U36" i="15"/>
  <c r="V36" i="15" s="1"/>
  <c r="U37" i="15"/>
  <c r="V37" i="15"/>
  <c r="U38" i="15"/>
  <c r="V38" i="15" s="1"/>
  <c r="U39" i="15"/>
  <c r="V39" i="15"/>
  <c r="U40" i="15"/>
  <c r="V40" i="15" s="1"/>
  <c r="U41" i="15"/>
  <c r="V41" i="15"/>
  <c r="U42" i="15"/>
  <c r="V42" i="15" s="1"/>
  <c r="U43" i="15"/>
  <c r="V43" i="15"/>
  <c r="U44" i="15"/>
  <c r="V44" i="15" s="1"/>
  <c r="U45" i="15"/>
  <c r="V45" i="15"/>
  <c r="U46" i="15"/>
  <c r="V46" i="15" s="1"/>
  <c r="U47" i="15"/>
  <c r="V47" i="15"/>
  <c r="U48" i="15"/>
  <c r="V48" i="15" s="1"/>
  <c r="U49" i="15"/>
  <c r="V49" i="15"/>
  <c r="U50" i="15"/>
  <c r="V50" i="15" s="1"/>
  <c r="U51" i="15"/>
  <c r="V51" i="15"/>
  <c r="U52" i="15"/>
  <c r="V52" i="15" s="1"/>
  <c r="U53" i="15"/>
  <c r="V53" i="15"/>
  <c r="U54" i="15"/>
  <c r="R55" i="15"/>
  <c r="S55" i="15"/>
  <c r="T55" i="15"/>
  <c r="U56" i="15"/>
  <c r="F41" i="1" l="1"/>
  <c r="F40" i="1"/>
  <c r="E40" i="1"/>
  <c r="H44" i="1"/>
  <c r="G44" i="1"/>
  <c r="F44" i="1"/>
  <c r="E44" i="1"/>
  <c r="T39" i="11"/>
  <c r="O38" i="12" l="1"/>
  <c r="G38" i="12"/>
  <c r="H38" i="12"/>
  <c r="I38" i="12"/>
  <c r="J38" i="12"/>
  <c r="K38" i="12"/>
  <c r="L38" i="12"/>
  <c r="M38" i="12"/>
  <c r="N38" i="12"/>
  <c r="F38" i="12"/>
  <c r="P38" i="12" l="1"/>
  <c r="H10" i="15" l="1"/>
  <c r="AC19" i="12" l="1"/>
  <c r="AD19" i="12"/>
  <c r="AE19" i="12"/>
  <c r="AF19" i="12"/>
  <c r="AG19" i="12"/>
  <c r="AH19" i="12"/>
  <c r="AI19" i="12"/>
  <c r="AJ19" i="12"/>
  <c r="AK19" i="12"/>
  <c r="AL19" i="12"/>
  <c r="AM19" i="12"/>
  <c r="E16" i="11" l="1"/>
  <c r="F16" i="11"/>
  <c r="G16" i="11"/>
  <c r="H16" i="11"/>
  <c r="I16" i="11"/>
  <c r="J16" i="11"/>
  <c r="K16" i="11"/>
  <c r="L15" i="15"/>
  <c r="L40" i="15"/>
  <c r="L52" i="15"/>
  <c r="I52" i="15"/>
  <c r="H16" i="15"/>
  <c r="H41" i="15"/>
  <c r="K40" i="15"/>
  <c r="K35" i="15"/>
  <c r="E35" i="15" s="1"/>
  <c r="H33" i="15"/>
  <c r="J33" i="15" s="1"/>
  <c r="K31" i="15"/>
  <c r="K27" i="15"/>
  <c r="K23" i="15"/>
  <c r="E23" i="15" s="1"/>
  <c r="K11" i="15"/>
  <c r="M11" i="15" s="1"/>
  <c r="H11" i="15"/>
  <c r="H21" i="15"/>
  <c r="K10" i="15"/>
  <c r="E10" i="15" s="1"/>
  <c r="K45" i="15"/>
  <c r="K47" i="15" s="1"/>
  <c r="H18" i="15"/>
  <c r="K53" i="15"/>
  <c r="H53" i="15"/>
  <c r="J53" i="15" s="1"/>
  <c r="K52" i="15"/>
  <c r="K51" i="15"/>
  <c r="M51" i="15" s="1"/>
  <c r="K50" i="15"/>
  <c r="K49" i="15"/>
  <c r="H49" i="15"/>
  <c r="H48" i="15"/>
  <c r="K46" i="15"/>
  <c r="K43" i="15"/>
  <c r="M43" i="15" s="1"/>
  <c r="H43" i="15"/>
  <c r="H44" i="15" s="1"/>
  <c r="K41" i="15"/>
  <c r="H40" i="15"/>
  <c r="K39" i="15"/>
  <c r="K38" i="15"/>
  <c r="M38" i="15" s="1"/>
  <c r="K37" i="15"/>
  <c r="K42" i="15" s="1"/>
  <c r="H37" i="15"/>
  <c r="H35" i="15"/>
  <c r="K34" i="15"/>
  <c r="K33" i="15"/>
  <c r="K32" i="15"/>
  <c r="H31" i="15"/>
  <c r="J31" i="15" s="1"/>
  <c r="K30" i="15"/>
  <c r="H28" i="15"/>
  <c r="H27" i="15"/>
  <c r="K26" i="15"/>
  <c r="H26" i="15"/>
  <c r="K25" i="15"/>
  <c r="H23" i="15"/>
  <c r="H24" i="15" s="1"/>
  <c r="K22" i="15"/>
  <c r="H22" i="15"/>
  <c r="K21" i="15"/>
  <c r="E21" i="15" s="1"/>
  <c r="H19" i="15"/>
  <c r="J19" i="15" s="1"/>
  <c r="K16" i="15"/>
  <c r="K15" i="15"/>
  <c r="K14" i="15"/>
  <c r="M14" i="15" s="1"/>
  <c r="K12" i="15"/>
  <c r="U51" i="1"/>
  <c r="I53" i="15" s="1"/>
  <c r="U50" i="1"/>
  <c r="U49" i="1"/>
  <c r="I51" i="15" s="1"/>
  <c r="U48" i="1"/>
  <c r="I50" i="15" s="1"/>
  <c r="U47" i="1"/>
  <c r="I49" i="15" s="1"/>
  <c r="U46" i="1"/>
  <c r="E46" i="1" s="1"/>
  <c r="U44" i="1"/>
  <c r="I46" i="15" s="1"/>
  <c r="U43" i="1"/>
  <c r="I45" i="15" s="1"/>
  <c r="U41" i="1"/>
  <c r="I43" i="15" s="1"/>
  <c r="U39" i="1"/>
  <c r="I41" i="15" s="1"/>
  <c r="U38" i="1"/>
  <c r="I40" i="15" s="1"/>
  <c r="U37" i="1"/>
  <c r="I39" i="15" s="1"/>
  <c r="U36" i="1"/>
  <c r="E36" i="1" s="1"/>
  <c r="U35" i="1"/>
  <c r="I37" i="15" s="1"/>
  <c r="U33" i="1"/>
  <c r="I35" i="15" s="1"/>
  <c r="U32" i="1"/>
  <c r="I34" i="15" s="1"/>
  <c r="U31" i="1"/>
  <c r="I33" i="15" s="1"/>
  <c r="U30" i="1"/>
  <c r="I32" i="15" s="1"/>
  <c r="U29" i="1"/>
  <c r="I31" i="15" s="1"/>
  <c r="U28" i="1"/>
  <c r="E28" i="1" s="1"/>
  <c r="U26" i="1"/>
  <c r="I28" i="15" s="1"/>
  <c r="U25" i="1"/>
  <c r="I27" i="15" s="1"/>
  <c r="U24" i="1"/>
  <c r="I26" i="15" s="1"/>
  <c r="U23" i="1"/>
  <c r="I25" i="15" s="1"/>
  <c r="U21" i="1"/>
  <c r="E21" i="1" s="1"/>
  <c r="U20" i="1"/>
  <c r="U19" i="1"/>
  <c r="I21" i="15" s="1"/>
  <c r="U17" i="1"/>
  <c r="I19" i="15" s="1"/>
  <c r="U16" i="1"/>
  <c r="I18" i="15" s="1"/>
  <c r="U14" i="1"/>
  <c r="E14" i="1" s="1"/>
  <c r="U13" i="1"/>
  <c r="I15" i="15" s="1"/>
  <c r="U12" i="1"/>
  <c r="I14" i="15" s="1"/>
  <c r="U10" i="1"/>
  <c r="I12" i="15" s="1"/>
  <c r="U9" i="1"/>
  <c r="I11" i="15" s="1"/>
  <c r="U8" i="1"/>
  <c r="I10" i="15" s="1"/>
  <c r="AB51" i="1"/>
  <c r="L53" i="15" s="1"/>
  <c r="M53" i="15" s="1"/>
  <c r="AB50" i="1"/>
  <c r="AB49" i="1"/>
  <c r="L51" i="15" s="1"/>
  <c r="AB48" i="1"/>
  <c r="L50" i="15" s="1"/>
  <c r="M50" i="15" s="1"/>
  <c r="AB47" i="1"/>
  <c r="L49" i="15" s="1"/>
  <c r="AB46" i="1"/>
  <c r="L48" i="15" s="1"/>
  <c r="AB44" i="1"/>
  <c r="L46" i="15" s="1"/>
  <c r="AB43" i="1"/>
  <c r="L45" i="15" s="1"/>
  <c r="AB41" i="1"/>
  <c r="L43" i="15" s="1"/>
  <c r="AB39" i="1"/>
  <c r="L41" i="15" s="1"/>
  <c r="AB38" i="1"/>
  <c r="AB37" i="1"/>
  <c r="L39" i="15" s="1"/>
  <c r="M39" i="15" s="1"/>
  <c r="AB36" i="1"/>
  <c r="L38" i="15" s="1"/>
  <c r="AB35" i="1"/>
  <c r="L37" i="15" s="1"/>
  <c r="AB33" i="1"/>
  <c r="L35" i="15" s="1"/>
  <c r="AB32" i="1"/>
  <c r="L34" i="15" s="1"/>
  <c r="AB31" i="1"/>
  <c r="L33" i="15" s="1"/>
  <c r="AB30" i="1"/>
  <c r="L32" i="15" s="1"/>
  <c r="AB29" i="1"/>
  <c r="L31" i="15" s="1"/>
  <c r="AB28" i="1"/>
  <c r="L30" i="15" s="1"/>
  <c r="AB26" i="1"/>
  <c r="L28" i="15" s="1"/>
  <c r="AB25" i="1"/>
  <c r="L27" i="15" s="1"/>
  <c r="M27" i="15" s="1"/>
  <c r="AB24" i="1"/>
  <c r="L26" i="15" s="1"/>
  <c r="AB23" i="1"/>
  <c r="L25" i="15" s="1"/>
  <c r="M25" i="15" s="1"/>
  <c r="AB21" i="1"/>
  <c r="L23" i="15" s="1"/>
  <c r="AB20" i="1"/>
  <c r="L22" i="15" s="1"/>
  <c r="AB19" i="1"/>
  <c r="L21" i="15" s="1"/>
  <c r="AB17" i="1"/>
  <c r="L19" i="15" s="1"/>
  <c r="AB16" i="1"/>
  <c r="L18" i="15" s="1"/>
  <c r="AB14" i="1"/>
  <c r="L16" i="15" s="1"/>
  <c r="AB13" i="1"/>
  <c r="AB12" i="1"/>
  <c r="L14" i="15" s="1"/>
  <c r="F14" i="15" s="1"/>
  <c r="AB10" i="1"/>
  <c r="AB9" i="1"/>
  <c r="L11" i="15" s="1"/>
  <c r="AB8" i="1"/>
  <c r="T38" i="11"/>
  <c r="T32" i="11"/>
  <c r="AB32" i="11"/>
  <c r="AB29" i="13"/>
  <c r="AB30" i="13"/>
  <c r="E9" i="13"/>
  <c r="F9" i="13"/>
  <c r="G9" i="13"/>
  <c r="H9" i="13"/>
  <c r="I9" i="13"/>
  <c r="J9" i="13"/>
  <c r="K9" i="13"/>
  <c r="L9" i="13"/>
  <c r="M9" i="13"/>
  <c r="N9" i="13"/>
  <c r="O9" i="13"/>
  <c r="AB9" i="13"/>
  <c r="AN9" i="13"/>
  <c r="E10" i="13"/>
  <c r="P10" i="13" s="1"/>
  <c r="F10" i="13"/>
  <c r="G10" i="13"/>
  <c r="H10" i="13"/>
  <c r="I10" i="13"/>
  <c r="J10" i="13"/>
  <c r="K10" i="13"/>
  <c r="L10" i="13"/>
  <c r="M10" i="13"/>
  <c r="N10" i="13"/>
  <c r="O10" i="13"/>
  <c r="AB10" i="13"/>
  <c r="AN10" i="13"/>
  <c r="E11" i="13"/>
  <c r="F11" i="13"/>
  <c r="G11" i="13"/>
  <c r="H11" i="13"/>
  <c r="I11" i="13"/>
  <c r="J11" i="13"/>
  <c r="K11" i="13"/>
  <c r="L11" i="13"/>
  <c r="M11" i="13"/>
  <c r="N11" i="13"/>
  <c r="O11" i="13"/>
  <c r="AB11" i="13"/>
  <c r="AN11" i="13"/>
  <c r="Q12" i="13"/>
  <c r="R12" i="13"/>
  <c r="S12" i="13"/>
  <c r="T12" i="13"/>
  <c r="U12" i="13"/>
  <c r="V12" i="13"/>
  <c r="W12" i="13"/>
  <c r="X12" i="13"/>
  <c r="Y12" i="13"/>
  <c r="Z12" i="13"/>
  <c r="AA12" i="13"/>
  <c r="AC12" i="13"/>
  <c r="AD12" i="13"/>
  <c r="AE12" i="13"/>
  <c r="AF12" i="13"/>
  <c r="AG12" i="13"/>
  <c r="AH12" i="13"/>
  <c r="AI12" i="13"/>
  <c r="AJ12" i="13"/>
  <c r="AK12" i="13"/>
  <c r="AL12" i="13"/>
  <c r="AM12" i="13"/>
  <c r="E13" i="13"/>
  <c r="F13" i="13"/>
  <c r="G13" i="13"/>
  <c r="P13" i="13" s="1"/>
  <c r="H13" i="13"/>
  <c r="I13" i="13"/>
  <c r="J13" i="13"/>
  <c r="K13" i="13"/>
  <c r="L13" i="13"/>
  <c r="M13" i="13"/>
  <c r="N13" i="13"/>
  <c r="O13" i="13"/>
  <c r="AB13" i="13"/>
  <c r="AN13" i="13"/>
  <c r="E14" i="13"/>
  <c r="F14" i="13"/>
  <c r="G14" i="13"/>
  <c r="H14" i="13"/>
  <c r="I14" i="13"/>
  <c r="J14" i="13"/>
  <c r="K14" i="13"/>
  <c r="L14" i="13"/>
  <c r="M14" i="13"/>
  <c r="N14" i="13"/>
  <c r="O14" i="13"/>
  <c r="AB14" i="13"/>
  <c r="AN14" i="13"/>
  <c r="E15" i="13"/>
  <c r="F15" i="13"/>
  <c r="G15" i="13"/>
  <c r="H15" i="13"/>
  <c r="I15" i="13"/>
  <c r="J15" i="13"/>
  <c r="K15" i="13"/>
  <c r="L15" i="13"/>
  <c r="M15" i="13"/>
  <c r="N15" i="13"/>
  <c r="O15" i="13"/>
  <c r="AB15" i="13"/>
  <c r="AN15" i="13"/>
  <c r="Q16" i="13"/>
  <c r="R16" i="13"/>
  <c r="S16" i="13"/>
  <c r="T16" i="13"/>
  <c r="U16" i="13"/>
  <c r="V16" i="13"/>
  <c r="W16" i="13"/>
  <c r="X16" i="13"/>
  <c r="Y16" i="13"/>
  <c r="Z16" i="13"/>
  <c r="AA16" i="13"/>
  <c r="AC16" i="13"/>
  <c r="AD16" i="13"/>
  <c r="AE16" i="13"/>
  <c r="AF16" i="13"/>
  <c r="AG16" i="13"/>
  <c r="AH16" i="13"/>
  <c r="AI16" i="13"/>
  <c r="AJ16" i="13"/>
  <c r="AK16" i="13"/>
  <c r="AL16" i="13"/>
  <c r="AM16" i="13"/>
  <c r="E17" i="13"/>
  <c r="F17" i="13"/>
  <c r="G17" i="13"/>
  <c r="H17" i="13"/>
  <c r="I17" i="13"/>
  <c r="J17" i="13"/>
  <c r="K17" i="13"/>
  <c r="L17" i="13"/>
  <c r="M17" i="13"/>
  <c r="N17" i="13"/>
  <c r="O17" i="13"/>
  <c r="AB17" i="13"/>
  <c r="AN17" i="13"/>
  <c r="E18" i="13"/>
  <c r="E19" i="13" s="1"/>
  <c r="F18" i="13"/>
  <c r="G18" i="13"/>
  <c r="G19" i="13" s="1"/>
  <c r="H18" i="13"/>
  <c r="I18" i="13"/>
  <c r="I19" i="13" s="1"/>
  <c r="J18" i="13"/>
  <c r="K18" i="13"/>
  <c r="K19" i="13" s="1"/>
  <c r="L18" i="13"/>
  <c r="M18" i="13"/>
  <c r="N18" i="13"/>
  <c r="O18" i="13"/>
  <c r="AB18" i="13"/>
  <c r="AN18" i="13"/>
  <c r="Q19" i="13"/>
  <c r="R19" i="13"/>
  <c r="S19" i="13"/>
  <c r="T19" i="13"/>
  <c r="U19" i="13"/>
  <c r="V19" i="13"/>
  <c r="W19" i="13"/>
  <c r="X19" i="13"/>
  <c r="Y19" i="13"/>
  <c r="Z19" i="13"/>
  <c r="AA19" i="13"/>
  <c r="AC19" i="13"/>
  <c r="AD19" i="13"/>
  <c r="AE19" i="13"/>
  <c r="AF19" i="13"/>
  <c r="AG19" i="13"/>
  <c r="AH19" i="13"/>
  <c r="AI19" i="13"/>
  <c r="AJ19" i="13"/>
  <c r="AK19" i="13"/>
  <c r="AL19" i="13"/>
  <c r="AM19" i="13"/>
  <c r="E20" i="13"/>
  <c r="F20" i="13"/>
  <c r="G20" i="13"/>
  <c r="H20" i="13"/>
  <c r="I20" i="13"/>
  <c r="J20" i="13"/>
  <c r="K20" i="13"/>
  <c r="L20" i="13"/>
  <c r="M20" i="13"/>
  <c r="M23" i="13" s="1"/>
  <c r="N20" i="13"/>
  <c r="O20" i="13"/>
  <c r="AB20" i="13"/>
  <c r="AN20" i="13"/>
  <c r="E21" i="13"/>
  <c r="F21" i="13"/>
  <c r="G21" i="13"/>
  <c r="H21" i="13"/>
  <c r="I21" i="13"/>
  <c r="J21" i="13"/>
  <c r="K21" i="13"/>
  <c r="L21" i="13"/>
  <c r="M21" i="13"/>
  <c r="N21" i="13"/>
  <c r="O21" i="13"/>
  <c r="AB21" i="13"/>
  <c r="AN21" i="13"/>
  <c r="E22" i="13"/>
  <c r="F22" i="13"/>
  <c r="G22" i="13"/>
  <c r="H22" i="13"/>
  <c r="I22" i="13"/>
  <c r="J22" i="13"/>
  <c r="K22" i="13"/>
  <c r="L22" i="13"/>
  <c r="M22" i="13"/>
  <c r="N22" i="13"/>
  <c r="N23" i="13" s="1"/>
  <c r="O22" i="13"/>
  <c r="AB22" i="13"/>
  <c r="AN22" i="13"/>
  <c r="AN23" i="13" s="1"/>
  <c r="Q23" i="13"/>
  <c r="R23" i="13"/>
  <c r="S23" i="13"/>
  <c r="T23" i="13"/>
  <c r="U23" i="13"/>
  <c r="V23" i="13"/>
  <c r="W23" i="13"/>
  <c r="X23" i="13"/>
  <c r="Y23" i="13"/>
  <c r="Z23" i="13"/>
  <c r="AA23" i="13"/>
  <c r="AC23" i="13"/>
  <c r="AD23" i="13"/>
  <c r="AE23" i="13"/>
  <c r="AF23" i="13"/>
  <c r="AG23" i="13"/>
  <c r="AH23" i="13"/>
  <c r="AI23" i="13"/>
  <c r="AJ23" i="13"/>
  <c r="AK23" i="13"/>
  <c r="AL23" i="13"/>
  <c r="AM23" i="13"/>
  <c r="E24" i="13"/>
  <c r="F24" i="13"/>
  <c r="G24" i="13"/>
  <c r="H24" i="13"/>
  <c r="I24" i="13"/>
  <c r="J24" i="13"/>
  <c r="K24" i="13"/>
  <c r="L24" i="13"/>
  <c r="M24" i="13"/>
  <c r="N24" i="13"/>
  <c r="O24" i="13"/>
  <c r="AB24" i="13"/>
  <c r="AN24" i="13"/>
  <c r="AN28" i="13" s="1"/>
  <c r="E25" i="13"/>
  <c r="F25" i="13"/>
  <c r="G25" i="13"/>
  <c r="H25" i="13"/>
  <c r="I25" i="13"/>
  <c r="J25" i="13"/>
  <c r="K25" i="13"/>
  <c r="L25" i="13"/>
  <c r="M25" i="13"/>
  <c r="N25" i="13"/>
  <c r="O25" i="13"/>
  <c r="AB25" i="13"/>
  <c r="AN25" i="13"/>
  <c r="E26" i="13"/>
  <c r="F26" i="13"/>
  <c r="G26" i="13"/>
  <c r="H26" i="13"/>
  <c r="I26" i="13"/>
  <c r="J26" i="13"/>
  <c r="J28" i="13" s="1"/>
  <c r="K26" i="13"/>
  <c r="L26" i="13"/>
  <c r="M26" i="13"/>
  <c r="M28" i="13" s="1"/>
  <c r="N26" i="13"/>
  <c r="O26" i="13"/>
  <c r="AB26" i="13"/>
  <c r="AN26" i="13"/>
  <c r="E27" i="13"/>
  <c r="F27" i="13"/>
  <c r="G27" i="13"/>
  <c r="H27" i="13"/>
  <c r="I27" i="13"/>
  <c r="J27" i="13"/>
  <c r="K27" i="13"/>
  <c r="L27" i="13"/>
  <c r="M27" i="13"/>
  <c r="N27" i="13"/>
  <c r="O27" i="13"/>
  <c r="AB27" i="13"/>
  <c r="AN27" i="13"/>
  <c r="Q28" i="13"/>
  <c r="R28" i="13"/>
  <c r="S28" i="13"/>
  <c r="T28" i="13"/>
  <c r="U28" i="13"/>
  <c r="V28" i="13"/>
  <c r="W28" i="13"/>
  <c r="X28" i="13"/>
  <c r="Y28" i="13"/>
  <c r="Z28" i="13"/>
  <c r="AA28" i="13"/>
  <c r="AC28" i="13"/>
  <c r="AD28" i="13"/>
  <c r="AE28" i="13"/>
  <c r="AF28" i="13"/>
  <c r="AG28" i="13"/>
  <c r="AH28" i="13"/>
  <c r="AI28" i="13"/>
  <c r="AJ28" i="13"/>
  <c r="AK28" i="13"/>
  <c r="AL28" i="13"/>
  <c r="AM28" i="13"/>
  <c r="E29" i="13"/>
  <c r="F29" i="13"/>
  <c r="G29" i="13"/>
  <c r="H29" i="13"/>
  <c r="I29" i="13"/>
  <c r="J29" i="13"/>
  <c r="K29" i="13"/>
  <c r="L29" i="13"/>
  <c r="M29" i="13"/>
  <c r="N29" i="13"/>
  <c r="O29" i="13"/>
  <c r="AN29" i="13"/>
  <c r="E30" i="13"/>
  <c r="F30" i="13"/>
  <c r="G30" i="13"/>
  <c r="H30" i="13"/>
  <c r="I30" i="13"/>
  <c r="J30" i="13"/>
  <c r="K30" i="13"/>
  <c r="L30" i="13"/>
  <c r="M30" i="13"/>
  <c r="N30" i="13"/>
  <c r="O30" i="13"/>
  <c r="AN30" i="13"/>
  <c r="E31" i="13"/>
  <c r="F31" i="13"/>
  <c r="G31" i="13"/>
  <c r="H31" i="13"/>
  <c r="I31" i="13"/>
  <c r="J31" i="13"/>
  <c r="K31" i="13"/>
  <c r="L31" i="13"/>
  <c r="M31" i="13"/>
  <c r="N31" i="13"/>
  <c r="O31" i="13"/>
  <c r="AB31" i="13"/>
  <c r="AN31" i="13"/>
  <c r="E32" i="13"/>
  <c r="F32" i="13"/>
  <c r="G32" i="13"/>
  <c r="H32" i="13"/>
  <c r="I32" i="13"/>
  <c r="J32" i="13"/>
  <c r="K32" i="13"/>
  <c r="L32" i="13"/>
  <c r="M32" i="13"/>
  <c r="N32" i="13"/>
  <c r="O32" i="13"/>
  <c r="AB32" i="13"/>
  <c r="AN32" i="13"/>
  <c r="E33" i="13"/>
  <c r="F33" i="13"/>
  <c r="G33" i="13"/>
  <c r="H33" i="13"/>
  <c r="I33" i="13"/>
  <c r="J33" i="13"/>
  <c r="K33" i="13"/>
  <c r="L33" i="13"/>
  <c r="M33" i="13"/>
  <c r="N33" i="13"/>
  <c r="O33" i="13"/>
  <c r="AB33" i="13"/>
  <c r="AN33" i="13"/>
  <c r="E34" i="13"/>
  <c r="F34" i="13"/>
  <c r="P34" i="13" s="1"/>
  <c r="G34" i="13"/>
  <c r="H34" i="13"/>
  <c r="I34" i="13"/>
  <c r="J34" i="13"/>
  <c r="K34" i="13"/>
  <c r="L34" i="13"/>
  <c r="M34" i="13"/>
  <c r="N34" i="13"/>
  <c r="O34" i="13"/>
  <c r="AB34" i="13"/>
  <c r="AN34" i="13"/>
  <c r="Q35" i="13"/>
  <c r="R35" i="13"/>
  <c r="S35" i="13"/>
  <c r="T35" i="13"/>
  <c r="U35" i="13"/>
  <c r="V35" i="13"/>
  <c r="W35" i="13"/>
  <c r="X35" i="13"/>
  <c r="Y35" i="13"/>
  <c r="Z35" i="13"/>
  <c r="AA35" i="13"/>
  <c r="AC35" i="13"/>
  <c r="AD35" i="13"/>
  <c r="AE35" i="13"/>
  <c r="AF35" i="13"/>
  <c r="AG35" i="13"/>
  <c r="AH35" i="13"/>
  <c r="AI35" i="13"/>
  <c r="AJ35" i="13"/>
  <c r="AK35" i="13"/>
  <c r="AL35" i="13"/>
  <c r="AM35" i="13"/>
  <c r="E36" i="13"/>
  <c r="F36" i="13"/>
  <c r="G36" i="13"/>
  <c r="H36" i="13"/>
  <c r="I36" i="13"/>
  <c r="J36" i="13"/>
  <c r="K36" i="13"/>
  <c r="L36" i="13"/>
  <c r="M36" i="13"/>
  <c r="N36" i="13"/>
  <c r="O36" i="13"/>
  <c r="AB36" i="13"/>
  <c r="AN36" i="13"/>
  <c r="E37" i="13"/>
  <c r="F37" i="13"/>
  <c r="G37" i="13"/>
  <c r="H37" i="13"/>
  <c r="I37" i="13"/>
  <c r="J37" i="13"/>
  <c r="K37" i="13"/>
  <c r="L37" i="13"/>
  <c r="M37" i="13"/>
  <c r="N37" i="13"/>
  <c r="O37" i="13"/>
  <c r="AB37" i="13"/>
  <c r="AN37" i="13"/>
  <c r="E38" i="13"/>
  <c r="F38" i="13"/>
  <c r="G38" i="13"/>
  <c r="H38" i="13"/>
  <c r="I38" i="13"/>
  <c r="J38" i="13"/>
  <c r="K38" i="13"/>
  <c r="L38" i="13"/>
  <c r="M38" i="13"/>
  <c r="N38" i="13"/>
  <c r="O38" i="13"/>
  <c r="AB38" i="13"/>
  <c r="AN38" i="13"/>
  <c r="E39" i="13"/>
  <c r="F39" i="13"/>
  <c r="G39" i="13"/>
  <c r="H39" i="13"/>
  <c r="I39" i="13"/>
  <c r="J39" i="13"/>
  <c r="K39" i="13"/>
  <c r="L39" i="13"/>
  <c r="M39" i="13"/>
  <c r="N39" i="13"/>
  <c r="O39" i="13"/>
  <c r="AB39" i="13"/>
  <c r="AN39" i="13"/>
  <c r="E40" i="13"/>
  <c r="F40" i="13"/>
  <c r="G40" i="13"/>
  <c r="H40" i="13"/>
  <c r="I40" i="13"/>
  <c r="J40" i="13"/>
  <c r="K40" i="13"/>
  <c r="L40" i="13"/>
  <c r="L41" i="13" s="1"/>
  <c r="M40" i="13"/>
  <c r="N40" i="13"/>
  <c r="O40" i="13"/>
  <c r="AB40" i="13"/>
  <c r="AN40" i="13"/>
  <c r="Q41" i="13"/>
  <c r="R41" i="13"/>
  <c r="S41" i="13"/>
  <c r="T41" i="13"/>
  <c r="U41" i="13"/>
  <c r="V41" i="13"/>
  <c r="W41" i="13"/>
  <c r="X41" i="13"/>
  <c r="Y41" i="13"/>
  <c r="Z41" i="13"/>
  <c r="AA41" i="13"/>
  <c r="AC41" i="13"/>
  <c r="AD41" i="13"/>
  <c r="AE41" i="13"/>
  <c r="AF41" i="13"/>
  <c r="AG41" i="13"/>
  <c r="AH41" i="13"/>
  <c r="AI41" i="13"/>
  <c r="AJ41" i="13"/>
  <c r="AK41" i="13"/>
  <c r="AL41" i="13"/>
  <c r="AM41" i="13"/>
  <c r="E42" i="13"/>
  <c r="E43" i="13" s="1"/>
  <c r="F42" i="13"/>
  <c r="F43" i="13" s="1"/>
  <c r="G42" i="13"/>
  <c r="G43" i="13" s="1"/>
  <c r="H42" i="13"/>
  <c r="H43" i="13" s="1"/>
  <c r="I42" i="13"/>
  <c r="I43" i="13" s="1"/>
  <c r="J42" i="13"/>
  <c r="J43" i="13"/>
  <c r="K42" i="13"/>
  <c r="K43" i="13" s="1"/>
  <c r="L42" i="13"/>
  <c r="L43" i="13" s="1"/>
  <c r="M42" i="13"/>
  <c r="M43" i="13" s="1"/>
  <c r="N42" i="13"/>
  <c r="N43" i="13"/>
  <c r="O42" i="13"/>
  <c r="O43" i="13" s="1"/>
  <c r="AB42" i="13"/>
  <c r="AB43" i="13" s="1"/>
  <c r="AN42" i="13"/>
  <c r="AN43" i="13"/>
  <c r="Q43" i="13"/>
  <c r="R43" i="13"/>
  <c r="S43" i="13"/>
  <c r="T43" i="13"/>
  <c r="U43" i="13"/>
  <c r="V43" i="13"/>
  <c r="W43" i="13"/>
  <c r="X43" i="13"/>
  <c r="Y43" i="13"/>
  <c r="Z43" i="13"/>
  <c r="AA43" i="13"/>
  <c r="AC43" i="13"/>
  <c r="AD43" i="13"/>
  <c r="AE43" i="13"/>
  <c r="AF43" i="13"/>
  <c r="AG43" i="13"/>
  <c r="AH43" i="13"/>
  <c r="AI43" i="13"/>
  <c r="AJ43" i="13"/>
  <c r="AK43" i="13"/>
  <c r="AL43" i="13"/>
  <c r="AM43" i="13"/>
  <c r="E44" i="13"/>
  <c r="F44" i="13"/>
  <c r="G44" i="13"/>
  <c r="H44" i="13"/>
  <c r="H46" i="13" s="1"/>
  <c r="I44" i="13"/>
  <c r="J44" i="13"/>
  <c r="K44" i="13"/>
  <c r="L44" i="13"/>
  <c r="L46" i="13" s="1"/>
  <c r="M44" i="13"/>
  <c r="N44" i="13"/>
  <c r="O44" i="13"/>
  <c r="AB44" i="13"/>
  <c r="AN44" i="13"/>
  <c r="AN46" i="13" s="1"/>
  <c r="E45" i="13"/>
  <c r="F45" i="13"/>
  <c r="G45" i="13"/>
  <c r="H45" i="13"/>
  <c r="I45" i="13"/>
  <c r="J45" i="13"/>
  <c r="K45" i="13"/>
  <c r="L45" i="13"/>
  <c r="M45" i="13"/>
  <c r="N45" i="13"/>
  <c r="O45" i="13"/>
  <c r="AB45" i="13"/>
  <c r="AN45" i="13"/>
  <c r="Q46" i="13"/>
  <c r="R46" i="13"/>
  <c r="S46" i="13"/>
  <c r="T46" i="13"/>
  <c r="U46" i="13"/>
  <c r="V46" i="13"/>
  <c r="W46" i="13"/>
  <c r="X46" i="13"/>
  <c r="Y46" i="13"/>
  <c r="Z46" i="13"/>
  <c r="AA46" i="13"/>
  <c r="AC46" i="13"/>
  <c r="AD46" i="13"/>
  <c r="AE46" i="13"/>
  <c r="AF46" i="13"/>
  <c r="AG46" i="13"/>
  <c r="AH46" i="13"/>
  <c r="AI46" i="13"/>
  <c r="AJ46" i="13"/>
  <c r="AK46" i="13"/>
  <c r="AL46" i="13"/>
  <c r="AM46" i="13"/>
  <c r="E47" i="13"/>
  <c r="F47" i="13"/>
  <c r="G47" i="13"/>
  <c r="H47" i="13"/>
  <c r="I47" i="13"/>
  <c r="J47" i="13"/>
  <c r="K47" i="13"/>
  <c r="L47" i="13"/>
  <c r="M47" i="13"/>
  <c r="N47" i="13"/>
  <c r="O47" i="13"/>
  <c r="AB47" i="13"/>
  <c r="AN47" i="13"/>
  <c r="E48" i="13"/>
  <c r="F48" i="13"/>
  <c r="G48" i="13"/>
  <c r="H48" i="13"/>
  <c r="I48" i="13"/>
  <c r="J48" i="13"/>
  <c r="K48" i="13"/>
  <c r="L48" i="13"/>
  <c r="M48" i="13"/>
  <c r="N48" i="13"/>
  <c r="O48" i="13"/>
  <c r="AB48" i="13"/>
  <c r="AN48" i="13"/>
  <c r="E49" i="13"/>
  <c r="P49" i="13" s="1"/>
  <c r="F49" i="13"/>
  <c r="G49" i="13"/>
  <c r="H49" i="13"/>
  <c r="I49" i="13"/>
  <c r="J49" i="13"/>
  <c r="K49" i="13"/>
  <c r="L49" i="13"/>
  <c r="M49" i="13"/>
  <c r="N49" i="13"/>
  <c r="O49" i="13"/>
  <c r="AB49" i="13"/>
  <c r="AN49" i="13"/>
  <c r="E50" i="13"/>
  <c r="F50" i="13"/>
  <c r="G50" i="13"/>
  <c r="H50" i="13"/>
  <c r="I50" i="13"/>
  <c r="J50" i="13"/>
  <c r="K50" i="13"/>
  <c r="L50" i="13"/>
  <c r="M50" i="13"/>
  <c r="N50" i="13"/>
  <c r="O50" i="13"/>
  <c r="AB50" i="13"/>
  <c r="AN50" i="13"/>
  <c r="E51" i="13"/>
  <c r="F51" i="13"/>
  <c r="G51" i="13"/>
  <c r="H51" i="13"/>
  <c r="I51" i="13"/>
  <c r="J51" i="13"/>
  <c r="K51" i="13"/>
  <c r="L51" i="13"/>
  <c r="M51" i="13"/>
  <c r="N51" i="13"/>
  <c r="O51" i="13"/>
  <c r="AB51" i="13"/>
  <c r="AN51" i="13"/>
  <c r="E52" i="13"/>
  <c r="F52" i="13"/>
  <c r="P52" i="13" s="1"/>
  <c r="G52" i="13"/>
  <c r="H52" i="13"/>
  <c r="I52" i="13"/>
  <c r="J52" i="13"/>
  <c r="K52" i="13"/>
  <c r="L52" i="13"/>
  <c r="M52" i="13"/>
  <c r="N52" i="13"/>
  <c r="O52" i="13"/>
  <c r="AB52" i="13"/>
  <c r="AN52" i="13"/>
  <c r="Q53" i="13"/>
  <c r="R53" i="13"/>
  <c r="S53" i="13"/>
  <c r="T53" i="13"/>
  <c r="U53" i="13"/>
  <c r="V53" i="13"/>
  <c r="W53" i="13"/>
  <c r="X53" i="13"/>
  <c r="Y53" i="13"/>
  <c r="Z53" i="13"/>
  <c r="AA53" i="13"/>
  <c r="AC53" i="13"/>
  <c r="AD53" i="13"/>
  <c r="AE53" i="13"/>
  <c r="AF53" i="13"/>
  <c r="AG53" i="13"/>
  <c r="AH53" i="13"/>
  <c r="AI53" i="13"/>
  <c r="AJ53" i="13"/>
  <c r="AK53" i="13"/>
  <c r="AL53" i="13"/>
  <c r="AM53" i="13"/>
  <c r="Q54" i="13"/>
  <c r="R54" i="13"/>
  <c r="S54" i="13"/>
  <c r="T54" i="13"/>
  <c r="U54" i="13"/>
  <c r="V54" i="13"/>
  <c r="W54" i="13"/>
  <c r="X54" i="13"/>
  <c r="Y54" i="13"/>
  <c r="Z54" i="13"/>
  <c r="AA54" i="13"/>
  <c r="AC54" i="13"/>
  <c r="AD54" i="13"/>
  <c r="AE54" i="13"/>
  <c r="AF54" i="13"/>
  <c r="AG54" i="13"/>
  <c r="AH54" i="13"/>
  <c r="AI54" i="13"/>
  <c r="AJ54" i="13"/>
  <c r="AK54" i="13"/>
  <c r="AL54" i="13"/>
  <c r="AM54" i="13"/>
  <c r="Q55" i="13"/>
  <c r="R55" i="13"/>
  <c r="S55" i="13"/>
  <c r="T55" i="13"/>
  <c r="U55" i="13"/>
  <c r="V55" i="13"/>
  <c r="W55" i="13"/>
  <c r="X55" i="13"/>
  <c r="Y55" i="13"/>
  <c r="Z55" i="13"/>
  <c r="AA55" i="13"/>
  <c r="AC55" i="13"/>
  <c r="AD55" i="13"/>
  <c r="AE55" i="13"/>
  <c r="AF55" i="13"/>
  <c r="AG55" i="13"/>
  <c r="AH55" i="13"/>
  <c r="AI55" i="13"/>
  <c r="AJ55" i="13"/>
  <c r="AK55" i="13"/>
  <c r="AL55" i="13"/>
  <c r="AM55" i="13"/>
  <c r="E9" i="12"/>
  <c r="F9" i="12"/>
  <c r="G9" i="12"/>
  <c r="H9" i="12"/>
  <c r="I9" i="12"/>
  <c r="J9" i="12"/>
  <c r="K9" i="12"/>
  <c r="L9" i="12"/>
  <c r="M9" i="12"/>
  <c r="N9" i="12"/>
  <c r="O9" i="12"/>
  <c r="O12" i="12" s="1"/>
  <c r="AB9" i="12"/>
  <c r="AN9" i="12"/>
  <c r="E10" i="12"/>
  <c r="F10" i="12"/>
  <c r="G10" i="12"/>
  <c r="H10" i="12"/>
  <c r="I10" i="12"/>
  <c r="J10" i="12"/>
  <c r="K10" i="12"/>
  <c r="L10" i="12"/>
  <c r="M10" i="12"/>
  <c r="N10" i="12"/>
  <c r="O10" i="12"/>
  <c r="AB10" i="12"/>
  <c r="AN10" i="12"/>
  <c r="E11" i="12"/>
  <c r="F11" i="12"/>
  <c r="G11" i="12"/>
  <c r="H11" i="12"/>
  <c r="I11" i="12"/>
  <c r="J11" i="12"/>
  <c r="K11" i="12"/>
  <c r="L11" i="12"/>
  <c r="M11" i="12"/>
  <c r="N11" i="12"/>
  <c r="O11" i="12"/>
  <c r="AB11" i="12"/>
  <c r="AN11" i="12"/>
  <c r="Q12" i="12"/>
  <c r="R12" i="12"/>
  <c r="S12" i="12"/>
  <c r="T12" i="12"/>
  <c r="U12" i="12"/>
  <c r="V12" i="12"/>
  <c r="W12" i="12"/>
  <c r="X12" i="12"/>
  <c r="Y12" i="12"/>
  <c r="Z12" i="12"/>
  <c r="AA12" i="12"/>
  <c r="AC12" i="12"/>
  <c r="AD12" i="12"/>
  <c r="AE12" i="12"/>
  <c r="AF12" i="12"/>
  <c r="AG12" i="12"/>
  <c r="AH12" i="12"/>
  <c r="AI12" i="12"/>
  <c r="AJ12" i="12"/>
  <c r="AK12" i="12"/>
  <c r="AL12" i="12"/>
  <c r="AM12" i="12"/>
  <c r="E13" i="12"/>
  <c r="F13" i="12"/>
  <c r="G13" i="12"/>
  <c r="H13" i="12"/>
  <c r="I13" i="12"/>
  <c r="J13" i="12"/>
  <c r="K13" i="12"/>
  <c r="L13" i="12"/>
  <c r="M13" i="12"/>
  <c r="N13" i="12"/>
  <c r="O13" i="12"/>
  <c r="AB13" i="12"/>
  <c r="AN13" i="12"/>
  <c r="E14" i="12"/>
  <c r="F14" i="12"/>
  <c r="G14" i="12"/>
  <c r="H14" i="12"/>
  <c r="I14" i="12"/>
  <c r="J14" i="12"/>
  <c r="K14" i="12"/>
  <c r="K16" i="12" s="1"/>
  <c r="L14" i="12"/>
  <c r="M14" i="12"/>
  <c r="N14" i="12"/>
  <c r="O14" i="12"/>
  <c r="AB14" i="12"/>
  <c r="AN14" i="12"/>
  <c r="E15" i="12"/>
  <c r="F15" i="12"/>
  <c r="G15" i="12"/>
  <c r="H15" i="12"/>
  <c r="I15" i="12"/>
  <c r="J15" i="12"/>
  <c r="J16" i="12" s="1"/>
  <c r="K15" i="12"/>
  <c r="L15" i="12"/>
  <c r="M15" i="12"/>
  <c r="N15" i="12"/>
  <c r="N16" i="12" s="1"/>
  <c r="O15" i="12"/>
  <c r="AB15" i="12"/>
  <c r="AN15" i="12"/>
  <c r="Q16" i="12"/>
  <c r="R16" i="12"/>
  <c r="S16" i="12"/>
  <c r="T16" i="12"/>
  <c r="U16" i="12"/>
  <c r="V16" i="12"/>
  <c r="W16" i="12"/>
  <c r="X16" i="12"/>
  <c r="Y16" i="12"/>
  <c r="Z16" i="12"/>
  <c r="AA16" i="12"/>
  <c r="AC16" i="12"/>
  <c r="AD16" i="12"/>
  <c r="AE16" i="12"/>
  <c r="AF16" i="12"/>
  <c r="AG16" i="12"/>
  <c r="AH16" i="12"/>
  <c r="AI16" i="12"/>
  <c r="AJ16" i="12"/>
  <c r="AK16" i="12"/>
  <c r="AL16" i="12"/>
  <c r="AM16" i="12"/>
  <c r="E17" i="12"/>
  <c r="F17" i="12"/>
  <c r="G17" i="12"/>
  <c r="H17" i="12"/>
  <c r="I17" i="12"/>
  <c r="J17" i="12"/>
  <c r="K17" i="12"/>
  <c r="L17" i="12"/>
  <c r="M17" i="12"/>
  <c r="N17" i="12"/>
  <c r="O17" i="12"/>
  <c r="AB17" i="12"/>
  <c r="AN17" i="12"/>
  <c r="E18" i="12"/>
  <c r="F18" i="12"/>
  <c r="G18" i="12"/>
  <c r="H18" i="12"/>
  <c r="I18" i="12"/>
  <c r="J18" i="12"/>
  <c r="J19" i="12" s="1"/>
  <c r="K18" i="12"/>
  <c r="L18" i="12"/>
  <c r="M18" i="12"/>
  <c r="N18" i="12"/>
  <c r="O18" i="12"/>
  <c r="AB18" i="12"/>
  <c r="AN18" i="12"/>
  <c r="Q19" i="12"/>
  <c r="R19" i="12"/>
  <c r="S19" i="12"/>
  <c r="T19" i="12"/>
  <c r="U19" i="12"/>
  <c r="V19" i="12"/>
  <c r="W19" i="12"/>
  <c r="X19" i="12"/>
  <c r="Y19" i="12"/>
  <c r="Z19" i="12"/>
  <c r="AA19" i="12"/>
  <c r="E20" i="12"/>
  <c r="F20" i="12"/>
  <c r="G20" i="12"/>
  <c r="H20" i="12"/>
  <c r="I20" i="12"/>
  <c r="J20" i="12"/>
  <c r="K20" i="12"/>
  <c r="L20" i="12"/>
  <c r="M20" i="12"/>
  <c r="N20" i="12"/>
  <c r="O20" i="12"/>
  <c r="AB20" i="12"/>
  <c r="AN20" i="12"/>
  <c r="E21" i="12"/>
  <c r="F21" i="12"/>
  <c r="G21" i="12"/>
  <c r="H21" i="12"/>
  <c r="I21" i="12"/>
  <c r="J21" i="12"/>
  <c r="K21" i="12"/>
  <c r="L21" i="12"/>
  <c r="M21" i="12"/>
  <c r="N21" i="12"/>
  <c r="N23" i="12" s="1"/>
  <c r="O21" i="12"/>
  <c r="AB21" i="12"/>
  <c r="AN21" i="12"/>
  <c r="E22" i="12"/>
  <c r="F22" i="12"/>
  <c r="G22" i="12"/>
  <c r="H22" i="12"/>
  <c r="I22" i="12"/>
  <c r="J22" i="12"/>
  <c r="K22" i="12"/>
  <c r="L22" i="12"/>
  <c r="M22" i="12"/>
  <c r="N22" i="12"/>
  <c r="O22" i="12"/>
  <c r="AB22" i="12"/>
  <c r="AN22" i="12"/>
  <c r="AN23" i="12" s="1"/>
  <c r="Q23" i="12"/>
  <c r="R23" i="12"/>
  <c r="S23" i="12"/>
  <c r="T23" i="12"/>
  <c r="U23" i="12"/>
  <c r="V23" i="12"/>
  <c r="W23" i="12"/>
  <c r="X23" i="12"/>
  <c r="Y23" i="12"/>
  <c r="Z23" i="12"/>
  <c r="AA23" i="12"/>
  <c r="AC23" i="12"/>
  <c r="AD23" i="12"/>
  <c r="AE23" i="12"/>
  <c r="AF23" i="12"/>
  <c r="AG23" i="12"/>
  <c r="AH23" i="12"/>
  <c r="AI23" i="12"/>
  <c r="AJ23" i="12"/>
  <c r="L23" i="12" s="1"/>
  <c r="AK23" i="12"/>
  <c r="AL23" i="12"/>
  <c r="AM23" i="12"/>
  <c r="E24" i="12"/>
  <c r="F24" i="12"/>
  <c r="G24" i="12"/>
  <c r="H24" i="12"/>
  <c r="I24" i="12"/>
  <c r="J24" i="12"/>
  <c r="K24" i="12"/>
  <c r="L24" i="12"/>
  <c r="M24" i="12"/>
  <c r="N24" i="12"/>
  <c r="O24" i="12"/>
  <c r="AB24" i="12"/>
  <c r="AN24" i="12"/>
  <c r="E25" i="12"/>
  <c r="F25" i="12"/>
  <c r="P25" i="12" s="1"/>
  <c r="AP25" i="12" s="1"/>
  <c r="G25" i="12"/>
  <c r="H25" i="12"/>
  <c r="I25" i="12"/>
  <c r="J25" i="12"/>
  <c r="K25" i="12"/>
  <c r="L25" i="12"/>
  <c r="M25" i="12"/>
  <c r="N25" i="12"/>
  <c r="O25" i="12"/>
  <c r="AB25" i="12"/>
  <c r="AN25" i="12"/>
  <c r="E26" i="12"/>
  <c r="F26" i="12"/>
  <c r="G26" i="12"/>
  <c r="H26" i="12"/>
  <c r="I26" i="12"/>
  <c r="J26" i="12"/>
  <c r="K26" i="12"/>
  <c r="L26" i="12"/>
  <c r="M26" i="12"/>
  <c r="N26" i="12"/>
  <c r="O26" i="12"/>
  <c r="AB26" i="12"/>
  <c r="AN26" i="12"/>
  <c r="E27" i="12"/>
  <c r="P27" i="12" s="1"/>
  <c r="F27" i="12"/>
  <c r="G27" i="12"/>
  <c r="H27" i="12"/>
  <c r="I27" i="12"/>
  <c r="J27" i="12"/>
  <c r="K27" i="12"/>
  <c r="L27" i="12"/>
  <c r="M27" i="12"/>
  <c r="N27" i="12"/>
  <c r="O27" i="12"/>
  <c r="AB27" i="12"/>
  <c r="AN27" i="12"/>
  <c r="Q28" i="12"/>
  <c r="R28" i="12"/>
  <c r="S28" i="12"/>
  <c r="T28" i="12"/>
  <c r="U28" i="12"/>
  <c r="V28" i="12"/>
  <c r="W28" i="12"/>
  <c r="X28" i="12"/>
  <c r="Y28" i="12"/>
  <c r="Z28" i="12"/>
  <c r="AA28" i="12"/>
  <c r="AC28" i="12"/>
  <c r="AD28" i="12"/>
  <c r="AE28" i="12"/>
  <c r="AF28" i="12"/>
  <c r="AG28" i="12"/>
  <c r="AH28" i="12"/>
  <c r="AI28" i="12"/>
  <c r="AJ28" i="12"/>
  <c r="AK28" i="12"/>
  <c r="AL28" i="12"/>
  <c r="AM28" i="12"/>
  <c r="E29" i="12"/>
  <c r="F29" i="12"/>
  <c r="G29" i="12"/>
  <c r="H29" i="12"/>
  <c r="I29" i="12"/>
  <c r="J29" i="12"/>
  <c r="K29" i="12"/>
  <c r="L29" i="12"/>
  <c r="M29" i="12"/>
  <c r="N29" i="12"/>
  <c r="O29" i="12"/>
  <c r="AB29" i="12"/>
  <c r="AN29" i="12"/>
  <c r="E30" i="12"/>
  <c r="F30" i="12"/>
  <c r="G30" i="12"/>
  <c r="H30" i="12"/>
  <c r="I30" i="12"/>
  <c r="J30" i="12"/>
  <c r="K30" i="12"/>
  <c r="L30" i="12"/>
  <c r="M30" i="12"/>
  <c r="N30" i="12"/>
  <c r="O30" i="12"/>
  <c r="AB30" i="12"/>
  <c r="AN30" i="12"/>
  <c r="E31" i="12"/>
  <c r="F31" i="12"/>
  <c r="G31" i="12"/>
  <c r="H31" i="12"/>
  <c r="I31" i="12"/>
  <c r="J31" i="12"/>
  <c r="K31" i="12"/>
  <c r="L31" i="12"/>
  <c r="M31" i="12"/>
  <c r="N31" i="12"/>
  <c r="O31" i="12"/>
  <c r="AB31" i="12"/>
  <c r="AN31" i="12"/>
  <c r="E32" i="12"/>
  <c r="F32" i="12"/>
  <c r="G32" i="12"/>
  <c r="H32" i="12"/>
  <c r="I32" i="12"/>
  <c r="J32" i="12"/>
  <c r="K32" i="12"/>
  <c r="L32" i="12"/>
  <c r="M32" i="12"/>
  <c r="N32" i="12"/>
  <c r="O32" i="12"/>
  <c r="AB32" i="12"/>
  <c r="AN32" i="12"/>
  <c r="E33" i="12"/>
  <c r="F33" i="12"/>
  <c r="G33" i="12"/>
  <c r="H33" i="12"/>
  <c r="H35" i="12" s="1"/>
  <c r="I33" i="12"/>
  <c r="J33" i="12"/>
  <c r="K33" i="12"/>
  <c r="L33" i="12"/>
  <c r="M33" i="12"/>
  <c r="N33" i="12"/>
  <c r="O33" i="12"/>
  <c r="AB33" i="12"/>
  <c r="AN33" i="12"/>
  <c r="E34" i="12"/>
  <c r="F34" i="12"/>
  <c r="G34" i="12"/>
  <c r="H34" i="12"/>
  <c r="I34" i="12"/>
  <c r="J34" i="12"/>
  <c r="K34" i="12"/>
  <c r="L34" i="12"/>
  <c r="M34" i="12"/>
  <c r="N34" i="12"/>
  <c r="O34" i="12"/>
  <c r="AB34" i="12"/>
  <c r="AN34" i="12"/>
  <c r="Q35" i="12"/>
  <c r="R35" i="12"/>
  <c r="S35" i="12"/>
  <c r="T35" i="12"/>
  <c r="U35" i="12"/>
  <c r="V35" i="12"/>
  <c r="W35" i="12"/>
  <c r="X35" i="12"/>
  <c r="Y35" i="12"/>
  <c r="Z35" i="12"/>
  <c r="AA35" i="12"/>
  <c r="AC35" i="12"/>
  <c r="AD35" i="12"/>
  <c r="AE35" i="12"/>
  <c r="AF35" i="12"/>
  <c r="AG35" i="12"/>
  <c r="AH35" i="12"/>
  <c r="AI35" i="12"/>
  <c r="AJ35" i="12"/>
  <c r="AK35" i="12"/>
  <c r="AL35" i="12"/>
  <c r="AM35" i="12"/>
  <c r="E36" i="12"/>
  <c r="F36" i="12"/>
  <c r="G36" i="12"/>
  <c r="P36" i="12" s="1"/>
  <c r="H36" i="12"/>
  <c r="I36" i="12"/>
  <c r="J36" i="12"/>
  <c r="K36" i="12"/>
  <c r="L36" i="12"/>
  <c r="M36" i="12"/>
  <c r="N36" i="12"/>
  <c r="O36" i="12"/>
  <c r="AB36" i="12"/>
  <c r="AN36" i="12"/>
  <c r="E37" i="12"/>
  <c r="F37" i="12"/>
  <c r="G37" i="12"/>
  <c r="H37" i="12"/>
  <c r="I37" i="12"/>
  <c r="J37" i="12"/>
  <c r="K37" i="12"/>
  <c r="L37" i="12"/>
  <c r="M37" i="12"/>
  <c r="N37" i="12"/>
  <c r="O37" i="12"/>
  <c r="AB37" i="12"/>
  <c r="AN37" i="12"/>
  <c r="E38" i="12"/>
  <c r="AB38" i="12"/>
  <c r="AN38" i="12"/>
  <c r="E39" i="12"/>
  <c r="F39" i="12"/>
  <c r="G39" i="12"/>
  <c r="H39" i="12"/>
  <c r="I39" i="12"/>
  <c r="J39" i="12"/>
  <c r="K39" i="12"/>
  <c r="L39" i="12"/>
  <c r="M39" i="12"/>
  <c r="N39" i="12"/>
  <c r="O39" i="12"/>
  <c r="AB39" i="12"/>
  <c r="AN39" i="12"/>
  <c r="E40" i="12"/>
  <c r="F40" i="12"/>
  <c r="G40" i="12"/>
  <c r="H40" i="12"/>
  <c r="P40" i="12" s="1"/>
  <c r="AP40" i="12" s="1"/>
  <c r="I40" i="12"/>
  <c r="J40" i="12"/>
  <c r="K40" i="12"/>
  <c r="L40" i="12"/>
  <c r="M40" i="12"/>
  <c r="N40" i="12"/>
  <c r="O40" i="12"/>
  <c r="AB40" i="12"/>
  <c r="AN40" i="12"/>
  <c r="Q41" i="12"/>
  <c r="R41" i="12"/>
  <c r="S41" i="12"/>
  <c r="T41" i="12"/>
  <c r="U41" i="12"/>
  <c r="V41" i="12"/>
  <c r="W41" i="12"/>
  <c r="X41" i="12"/>
  <c r="Y41" i="12"/>
  <c r="Z41" i="12"/>
  <c r="AA41" i="12"/>
  <c r="AC41" i="12"/>
  <c r="AD41" i="12"/>
  <c r="AE41" i="12"/>
  <c r="AF41" i="12"/>
  <c r="AG41" i="12"/>
  <c r="AH41" i="12"/>
  <c r="AI41" i="12"/>
  <c r="AJ41" i="12"/>
  <c r="AK41" i="12"/>
  <c r="AL41" i="12"/>
  <c r="AM41" i="12"/>
  <c r="E42" i="12"/>
  <c r="E43" i="12"/>
  <c r="F42" i="12"/>
  <c r="F43" i="12" s="1"/>
  <c r="G42" i="12"/>
  <c r="G43" i="12"/>
  <c r="H42" i="12"/>
  <c r="H43" i="12" s="1"/>
  <c r="I42" i="12"/>
  <c r="I43" i="12"/>
  <c r="J42" i="12"/>
  <c r="J43" i="12" s="1"/>
  <c r="K42" i="12"/>
  <c r="K43" i="12"/>
  <c r="L42" i="12"/>
  <c r="M42" i="12"/>
  <c r="N42" i="12"/>
  <c r="N43" i="12" s="1"/>
  <c r="O42" i="12"/>
  <c r="O43" i="12" s="1"/>
  <c r="AB42" i="12"/>
  <c r="AB43" i="12" s="1"/>
  <c r="AN42" i="12"/>
  <c r="AN43" i="12" s="1"/>
  <c r="Q43" i="12"/>
  <c r="R43" i="12"/>
  <c r="S43" i="12"/>
  <c r="T43" i="12"/>
  <c r="U43" i="12"/>
  <c r="V43" i="12"/>
  <c r="W43" i="12"/>
  <c r="X43" i="12"/>
  <c r="Y43" i="12"/>
  <c r="Z43" i="12"/>
  <c r="AA43" i="12"/>
  <c r="AC43" i="12"/>
  <c r="AD43" i="12"/>
  <c r="AE43" i="12"/>
  <c r="AF43" i="12"/>
  <c r="AG43" i="12"/>
  <c r="AH43" i="12"/>
  <c r="AI43" i="12"/>
  <c r="AJ43" i="12"/>
  <c r="AK43" i="12"/>
  <c r="AL43" i="12"/>
  <c r="AM43" i="12"/>
  <c r="E44" i="12"/>
  <c r="F44" i="12"/>
  <c r="G44" i="12"/>
  <c r="H44" i="12"/>
  <c r="I44" i="12"/>
  <c r="J44" i="12"/>
  <c r="K44" i="12"/>
  <c r="L44" i="12"/>
  <c r="M44" i="12"/>
  <c r="N44" i="12"/>
  <c r="O44" i="12"/>
  <c r="O46" i="12" s="1"/>
  <c r="AB44" i="12"/>
  <c r="AN44" i="12"/>
  <c r="AN46" i="12" s="1"/>
  <c r="E45" i="12"/>
  <c r="F45" i="12"/>
  <c r="G45" i="12"/>
  <c r="H45" i="12"/>
  <c r="I45" i="12"/>
  <c r="J45" i="12"/>
  <c r="K45" i="12"/>
  <c r="L45" i="12"/>
  <c r="M45" i="12"/>
  <c r="M46" i="12" s="1"/>
  <c r="N45" i="12"/>
  <c r="O45" i="12"/>
  <c r="AB45" i="12"/>
  <c r="AN45" i="12"/>
  <c r="Q46" i="12"/>
  <c r="R46" i="12"/>
  <c r="S46" i="12"/>
  <c r="T46" i="12"/>
  <c r="U46" i="12"/>
  <c r="V46" i="12"/>
  <c r="W46" i="12"/>
  <c r="X46" i="12"/>
  <c r="Y46" i="12"/>
  <c r="Z46" i="12"/>
  <c r="AA46" i="12"/>
  <c r="AC46" i="12"/>
  <c r="AD46" i="12"/>
  <c r="AE46" i="12"/>
  <c r="AF46" i="12"/>
  <c r="AG46" i="12"/>
  <c r="AH46" i="12"/>
  <c r="AI46" i="12"/>
  <c r="AJ46" i="12"/>
  <c r="L46" i="12" s="1"/>
  <c r="AK46" i="12"/>
  <c r="AL46" i="12"/>
  <c r="AM46" i="12"/>
  <c r="E47" i="12"/>
  <c r="F47" i="12"/>
  <c r="G47" i="12"/>
  <c r="H47" i="12"/>
  <c r="I47" i="12"/>
  <c r="J47" i="12"/>
  <c r="K47" i="12"/>
  <c r="L47" i="12"/>
  <c r="M47" i="12"/>
  <c r="N47" i="12"/>
  <c r="O47" i="12"/>
  <c r="AB47" i="12"/>
  <c r="AN47" i="12"/>
  <c r="E48" i="12"/>
  <c r="F48" i="12"/>
  <c r="G48" i="12"/>
  <c r="H48" i="12"/>
  <c r="I48" i="12"/>
  <c r="J48" i="12"/>
  <c r="K48" i="12"/>
  <c r="L48" i="12"/>
  <c r="M48" i="12"/>
  <c r="N48" i="12"/>
  <c r="O48" i="12"/>
  <c r="AB48" i="12"/>
  <c r="AN48" i="12"/>
  <c r="E49" i="12"/>
  <c r="F49" i="12"/>
  <c r="G49" i="12"/>
  <c r="H49" i="12"/>
  <c r="I49" i="12"/>
  <c r="J49" i="12"/>
  <c r="K49" i="12"/>
  <c r="L49" i="12"/>
  <c r="M49" i="12"/>
  <c r="N49" i="12"/>
  <c r="O49" i="12"/>
  <c r="AB49" i="12"/>
  <c r="AN49" i="12"/>
  <c r="E50" i="12"/>
  <c r="F50" i="12"/>
  <c r="G50" i="12"/>
  <c r="H50" i="12"/>
  <c r="I50" i="12"/>
  <c r="J50" i="12"/>
  <c r="K50" i="12"/>
  <c r="L50" i="12"/>
  <c r="M50" i="12"/>
  <c r="N50" i="12"/>
  <c r="O50" i="12"/>
  <c r="AB50" i="12"/>
  <c r="AN50" i="12"/>
  <c r="E51" i="12"/>
  <c r="F51" i="12"/>
  <c r="G51" i="12"/>
  <c r="H51" i="12"/>
  <c r="I51" i="12"/>
  <c r="J51" i="12"/>
  <c r="K51" i="12"/>
  <c r="L51" i="12"/>
  <c r="M51" i="12"/>
  <c r="N51" i="12"/>
  <c r="O51" i="12"/>
  <c r="AB51" i="12"/>
  <c r="AN51" i="12"/>
  <c r="E52" i="12"/>
  <c r="F52" i="12"/>
  <c r="G52" i="12"/>
  <c r="H52" i="12"/>
  <c r="I52" i="12"/>
  <c r="J52" i="12"/>
  <c r="K52" i="12"/>
  <c r="L52" i="12"/>
  <c r="M52" i="12"/>
  <c r="N52" i="12"/>
  <c r="O52" i="12"/>
  <c r="AB52" i="12"/>
  <c r="AN52" i="12"/>
  <c r="Q53" i="12"/>
  <c r="R53" i="12"/>
  <c r="S53" i="12"/>
  <c r="T53" i="12"/>
  <c r="U53" i="12"/>
  <c r="V53" i="12"/>
  <c r="W53" i="12"/>
  <c r="X53" i="12"/>
  <c r="Y53" i="12"/>
  <c r="Z53" i="12"/>
  <c r="AA53" i="12"/>
  <c r="AC53" i="12"/>
  <c r="AD53" i="12"/>
  <c r="AE53" i="12"/>
  <c r="AF53" i="12"/>
  <c r="AG53" i="12"/>
  <c r="AH53" i="12"/>
  <c r="AI53" i="12"/>
  <c r="AJ53" i="12"/>
  <c r="AK53" i="12"/>
  <c r="AL53" i="12"/>
  <c r="AM53" i="12"/>
  <c r="Q54" i="12"/>
  <c r="R54" i="12"/>
  <c r="S54" i="12"/>
  <c r="T54" i="12"/>
  <c r="U54" i="12"/>
  <c r="V54" i="12"/>
  <c r="W54" i="12"/>
  <c r="X54" i="12"/>
  <c r="Y54" i="12"/>
  <c r="Z54" i="12"/>
  <c r="AA54" i="12"/>
  <c r="AC54" i="12"/>
  <c r="AD54" i="12"/>
  <c r="AE54" i="12"/>
  <c r="AF54" i="12"/>
  <c r="AG54" i="12"/>
  <c r="AH54" i="12"/>
  <c r="AI54" i="12"/>
  <c r="AJ54" i="12"/>
  <c r="AK54" i="12"/>
  <c r="AL54" i="12"/>
  <c r="AM54" i="12"/>
  <c r="Q55" i="12"/>
  <c r="R55" i="12"/>
  <c r="S55" i="12"/>
  <c r="T55" i="12"/>
  <c r="U55" i="12"/>
  <c r="V55" i="12"/>
  <c r="W55" i="12"/>
  <c r="X55" i="12"/>
  <c r="Y55" i="12"/>
  <c r="Z55" i="12"/>
  <c r="AA55" i="12"/>
  <c r="AC55" i="12"/>
  <c r="AD55" i="12"/>
  <c r="AE55" i="12"/>
  <c r="AF55" i="12"/>
  <c r="AG55" i="12"/>
  <c r="AH55" i="12"/>
  <c r="AI55" i="12"/>
  <c r="AJ55" i="12"/>
  <c r="AK55" i="12"/>
  <c r="AL55" i="12"/>
  <c r="AM55" i="12"/>
  <c r="E8" i="11"/>
  <c r="F8" i="11"/>
  <c r="G8" i="11"/>
  <c r="H8" i="11"/>
  <c r="I8" i="11"/>
  <c r="J8" i="11"/>
  <c r="K8" i="11"/>
  <c r="T8" i="11"/>
  <c r="AB8" i="11"/>
  <c r="E9" i="11"/>
  <c r="F9" i="11"/>
  <c r="G9" i="11"/>
  <c r="H9" i="11"/>
  <c r="I9" i="11"/>
  <c r="J9" i="11"/>
  <c r="K9" i="11"/>
  <c r="T9" i="11"/>
  <c r="AB9" i="11"/>
  <c r="E10" i="11"/>
  <c r="F10" i="11"/>
  <c r="G10" i="11"/>
  <c r="H10" i="11"/>
  <c r="H11" i="11" s="1"/>
  <c r="I10" i="11"/>
  <c r="J10" i="11"/>
  <c r="K10" i="11"/>
  <c r="T10" i="11"/>
  <c r="AB10" i="11"/>
  <c r="M11" i="11"/>
  <c r="N11" i="11"/>
  <c r="O11" i="11"/>
  <c r="P11" i="11"/>
  <c r="Q11" i="11"/>
  <c r="R11" i="11"/>
  <c r="S11" i="11"/>
  <c r="U11" i="11"/>
  <c r="V11" i="11"/>
  <c r="W11" i="11"/>
  <c r="X11" i="11"/>
  <c r="Y11" i="11"/>
  <c r="Z11" i="11"/>
  <c r="AA11" i="11"/>
  <c r="E12" i="11"/>
  <c r="F12" i="11"/>
  <c r="G12" i="11"/>
  <c r="H12" i="11"/>
  <c r="I12" i="11"/>
  <c r="J12" i="11"/>
  <c r="K12" i="11"/>
  <c r="T12" i="11"/>
  <c r="AB12" i="11"/>
  <c r="E13" i="11"/>
  <c r="F13" i="11"/>
  <c r="G13" i="11"/>
  <c r="H13" i="11"/>
  <c r="I13" i="11"/>
  <c r="J13" i="11"/>
  <c r="K13" i="11"/>
  <c r="T13" i="11"/>
  <c r="AB13" i="11"/>
  <c r="E14" i="11"/>
  <c r="F14" i="11"/>
  <c r="G14" i="11"/>
  <c r="H14" i="11"/>
  <c r="I14" i="11"/>
  <c r="J14" i="11"/>
  <c r="K14" i="11"/>
  <c r="K15" i="11" s="1"/>
  <c r="T14" i="11"/>
  <c r="AB14" i="11"/>
  <c r="M15" i="11"/>
  <c r="N15" i="11"/>
  <c r="O15" i="11"/>
  <c r="P15" i="11"/>
  <c r="Q15" i="11"/>
  <c r="R15" i="11"/>
  <c r="S15" i="11"/>
  <c r="U15" i="11"/>
  <c r="V15" i="11"/>
  <c r="W15" i="11"/>
  <c r="X15" i="11"/>
  <c r="Y15" i="11"/>
  <c r="Z15" i="11"/>
  <c r="AA15" i="11"/>
  <c r="T16" i="11"/>
  <c r="AB16" i="11"/>
  <c r="E17" i="11"/>
  <c r="F17" i="11"/>
  <c r="F18" i="11" s="1"/>
  <c r="G17" i="11"/>
  <c r="H17" i="11"/>
  <c r="I17" i="11"/>
  <c r="J17" i="11"/>
  <c r="K17" i="11"/>
  <c r="T17" i="11"/>
  <c r="AB17" i="11"/>
  <c r="M18" i="11"/>
  <c r="N18" i="11"/>
  <c r="O18" i="11"/>
  <c r="P18" i="11"/>
  <c r="Q18" i="11"/>
  <c r="R18" i="11"/>
  <c r="S18" i="11"/>
  <c r="U18" i="11"/>
  <c r="V18" i="11"/>
  <c r="W18" i="11"/>
  <c r="X18" i="11"/>
  <c r="Y18" i="11"/>
  <c r="Z18" i="11"/>
  <c r="AA18" i="11"/>
  <c r="E19" i="11"/>
  <c r="F19" i="11"/>
  <c r="G19" i="11"/>
  <c r="H19" i="11"/>
  <c r="I19" i="11"/>
  <c r="J19" i="11"/>
  <c r="K19" i="11"/>
  <c r="T19" i="11"/>
  <c r="AB19" i="11"/>
  <c r="E20" i="11"/>
  <c r="F20" i="11"/>
  <c r="G20" i="11"/>
  <c r="H20" i="11"/>
  <c r="I20" i="11"/>
  <c r="J20" i="11"/>
  <c r="K20" i="11"/>
  <c r="T20" i="11"/>
  <c r="AB20" i="11"/>
  <c r="E21" i="11"/>
  <c r="F21" i="11"/>
  <c r="G21" i="11"/>
  <c r="G22" i="11"/>
  <c r="H21" i="11"/>
  <c r="I21" i="11"/>
  <c r="J21" i="11"/>
  <c r="K21" i="11"/>
  <c r="T21" i="11"/>
  <c r="AB21" i="11"/>
  <c r="M22" i="11"/>
  <c r="N22" i="11"/>
  <c r="O22" i="11"/>
  <c r="P22" i="11"/>
  <c r="Q22" i="11"/>
  <c r="R22" i="11"/>
  <c r="S22" i="11"/>
  <c r="U22" i="11"/>
  <c r="V22" i="11"/>
  <c r="W22" i="11"/>
  <c r="X22" i="11"/>
  <c r="Y22" i="11"/>
  <c r="Z22" i="11"/>
  <c r="AA22" i="11"/>
  <c r="E23" i="11"/>
  <c r="F23" i="11"/>
  <c r="G23" i="11"/>
  <c r="H23" i="11"/>
  <c r="I23" i="11"/>
  <c r="J23" i="11"/>
  <c r="K23" i="11"/>
  <c r="T23" i="11"/>
  <c r="AB23" i="11"/>
  <c r="E24" i="11"/>
  <c r="F24" i="11"/>
  <c r="G24" i="11"/>
  <c r="H24" i="11"/>
  <c r="I24" i="11"/>
  <c r="J24" i="11"/>
  <c r="K24" i="11"/>
  <c r="T24" i="11"/>
  <c r="AB24" i="11"/>
  <c r="E25" i="11"/>
  <c r="F25" i="11"/>
  <c r="G25" i="11"/>
  <c r="H25" i="11"/>
  <c r="I25" i="11"/>
  <c r="J25" i="11"/>
  <c r="K25" i="11"/>
  <c r="T25" i="11"/>
  <c r="AB25" i="11"/>
  <c r="E26" i="11"/>
  <c r="F26" i="11"/>
  <c r="G26" i="11"/>
  <c r="H26" i="11"/>
  <c r="I26" i="11"/>
  <c r="J26" i="11"/>
  <c r="K26" i="11"/>
  <c r="T26" i="11"/>
  <c r="AB26" i="11"/>
  <c r="M27" i="11"/>
  <c r="N27" i="11"/>
  <c r="O27" i="11"/>
  <c r="P27" i="11"/>
  <c r="Q27" i="11"/>
  <c r="R27" i="11"/>
  <c r="S27" i="11"/>
  <c r="U27" i="11"/>
  <c r="V27" i="11"/>
  <c r="W27" i="11"/>
  <c r="X27" i="11"/>
  <c r="Y27" i="11"/>
  <c r="Z27" i="11"/>
  <c r="AA27" i="11"/>
  <c r="E28" i="11"/>
  <c r="F28" i="11"/>
  <c r="G28" i="11"/>
  <c r="H28" i="11"/>
  <c r="I28" i="11"/>
  <c r="J28" i="11"/>
  <c r="K28" i="11"/>
  <c r="T28" i="11"/>
  <c r="AB28" i="11"/>
  <c r="E29" i="11"/>
  <c r="F29" i="11"/>
  <c r="G29" i="11"/>
  <c r="H29" i="11"/>
  <c r="I29" i="11"/>
  <c r="J29" i="11"/>
  <c r="K29" i="11"/>
  <c r="T29" i="11"/>
  <c r="AB29" i="11"/>
  <c r="E30" i="11"/>
  <c r="F30" i="11"/>
  <c r="G30" i="11"/>
  <c r="H30" i="11"/>
  <c r="I30" i="11"/>
  <c r="J30" i="11"/>
  <c r="K30" i="11"/>
  <c r="T30" i="11"/>
  <c r="AB30" i="11"/>
  <c r="E31" i="11"/>
  <c r="F31" i="11"/>
  <c r="G31" i="11"/>
  <c r="H31" i="11"/>
  <c r="I31" i="11"/>
  <c r="J31" i="11"/>
  <c r="K31" i="11"/>
  <c r="T31" i="11"/>
  <c r="AB31" i="11"/>
  <c r="E32" i="11"/>
  <c r="F32" i="11"/>
  <c r="G32" i="11"/>
  <c r="H32" i="11"/>
  <c r="I32" i="11"/>
  <c r="J32" i="11"/>
  <c r="K32" i="11"/>
  <c r="E33" i="11"/>
  <c r="F33" i="11"/>
  <c r="G33" i="11"/>
  <c r="H33" i="11"/>
  <c r="I33" i="11"/>
  <c r="J33" i="11"/>
  <c r="K33" i="11"/>
  <c r="T33" i="11"/>
  <c r="AB33" i="11"/>
  <c r="AE33" i="11" s="1"/>
  <c r="M34" i="11"/>
  <c r="N34" i="11"/>
  <c r="O34" i="11"/>
  <c r="P34" i="11"/>
  <c r="Q34" i="11"/>
  <c r="R34" i="11"/>
  <c r="S34" i="11"/>
  <c r="U34" i="11"/>
  <c r="V34" i="11"/>
  <c r="W34" i="11"/>
  <c r="X34" i="11"/>
  <c r="Y34" i="11"/>
  <c r="Z34" i="11"/>
  <c r="AA34" i="11"/>
  <c r="E35" i="11"/>
  <c r="F35" i="11"/>
  <c r="G35" i="11"/>
  <c r="H35" i="11"/>
  <c r="I35" i="11"/>
  <c r="J35" i="11"/>
  <c r="K35" i="11"/>
  <c r="T35" i="11"/>
  <c r="AB35" i="11"/>
  <c r="E36" i="11"/>
  <c r="F36" i="11"/>
  <c r="G36" i="11"/>
  <c r="H36" i="11"/>
  <c r="I36" i="11"/>
  <c r="J36" i="11"/>
  <c r="K36" i="11"/>
  <c r="T36" i="11"/>
  <c r="AB36" i="11"/>
  <c r="E37" i="11"/>
  <c r="F37" i="11"/>
  <c r="G37" i="11"/>
  <c r="H37" i="11"/>
  <c r="I37" i="11"/>
  <c r="J37" i="11"/>
  <c r="K37" i="11"/>
  <c r="T37" i="11"/>
  <c r="AB37" i="11"/>
  <c r="E38" i="11"/>
  <c r="F38" i="11"/>
  <c r="G38" i="11"/>
  <c r="H38" i="11"/>
  <c r="I38" i="11"/>
  <c r="J38" i="11"/>
  <c r="K38" i="11"/>
  <c r="AB38" i="11"/>
  <c r="E39" i="11"/>
  <c r="F39" i="11"/>
  <c r="G39" i="11"/>
  <c r="H39" i="11"/>
  <c r="I39" i="11"/>
  <c r="J39" i="11"/>
  <c r="K39" i="11"/>
  <c r="AB39" i="11"/>
  <c r="M40" i="11"/>
  <c r="N40" i="11"/>
  <c r="O40" i="11"/>
  <c r="P40" i="11"/>
  <c r="Q40" i="11"/>
  <c r="R40" i="11"/>
  <c r="S40" i="11"/>
  <c r="U40" i="11"/>
  <c r="V40" i="11"/>
  <c r="W40" i="11"/>
  <c r="X40" i="11"/>
  <c r="Y40" i="11"/>
  <c r="Z40" i="11"/>
  <c r="AA40" i="11"/>
  <c r="E41" i="11"/>
  <c r="F41" i="11"/>
  <c r="G41" i="11"/>
  <c r="G42" i="11" s="1"/>
  <c r="H41" i="11"/>
  <c r="H42" i="11" s="1"/>
  <c r="I41" i="11"/>
  <c r="J41" i="11"/>
  <c r="J42" i="11" s="1"/>
  <c r="K41" i="11"/>
  <c r="K42" i="11" s="1"/>
  <c r="T41" i="11"/>
  <c r="T42" i="11" s="1"/>
  <c r="AB41" i="11"/>
  <c r="AB42" i="11" s="1"/>
  <c r="E42" i="11"/>
  <c r="I42" i="11"/>
  <c r="M42" i="11"/>
  <c r="N42" i="11"/>
  <c r="O42" i="11"/>
  <c r="P42" i="11"/>
  <c r="Q42" i="11"/>
  <c r="R42" i="11"/>
  <c r="S42" i="11"/>
  <c r="U42" i="11"/>
  <c r="V42" i="11"/>
  <c r="W42" i="11"/>
  <c r="X42" i="11"/>
  <c r="Y42" i="11"/>
  <c r="Z42" i="11"/>
  <c r="AA42" i="11"/>
  <c r="E43" i="11"/>
  <c r="F43" i="11"/>
  <c r="G43" i="11"/>
  <c r="H43" i="11"/>
  <c r="I43" i="11"/>
  <c r="J43" i="11"/>
  <c r="K43" i="11"/>
  <c r="T43" i="11"/>
  <c r="AB43" i="11"/>
  <c r="E44" i="11"/>
  <c r="F44" i="11"/>
  <c r="G44" i="11"/>
  <c r="H44" i="11"/>
  <c r="I44" i="11"/>
  <c r="I45" i="11" s="1"/>
  <c r="J44" i="11"/>
  <c r="K44" i="11"/>
  <c r="T44" i="11"/>
  <c r="AB44" i="11"/>
  <c r="M45" i="11"/>
  <c r="N45" i="11"/>
  <c r="O45" i="11"/>
  <c r="P45" i="11"/>
  <c r="Q45" i="11"/>
  <c r="R45" i="11"/>
  <c r="S45" i="11"/>
  <c r="U45" i="11"/>
  <c r="V45" i="11"/>
  <c r="W45" i="11"/>
  <c r="X45" i="11"/>
  <c r="Y45" i="11"/>
  <c r="Z45" i="11"/>
  <c r="AA45" i="11"/>
  <c r="E46" i="11"/>
  <c r="F46" i="11"/>
  <c r="G46" i="11"/>
  <c r="H46" i="11"/>
  <c r="I46" i="11"/>
  <c r="J46" i="11"/>
  <c r="K46" i="11"/>
  <c r="T46" i="11"/>
  <c r="AB46" i="11"/>
  <c r="E47" i="11"/>
  <c r="F47" i="11"/>
  <c r="G47" i="11"/>
  <c r="H47" i="11"/>
  <c r="I47" i="11"/>
  <c r="J47" i="11"/>
  <c r="K47" i="11"/>
  <c r="T47" i="11"/>
  <c r="AB47" i="11"/>
  <c r="E48" i="11"/>
  <c r="F48" i="11"/>
  <c r="G48" i="11"/>
  <c r="H48" i="11"/>
  <c r="I48" i="11"/>
  <c r="J48" i="11"/>
  <c r="K48" i="11"/>
  <c r="T48" i="11"/>
  <c r="AB48" i="11"/>
  <c r="E49" i="11"/>
  <c r="F49" i="11"/>
  <c r="G49" i="11"/>
  <c r="H49" i="11"/>
  <c r="I49" i="11"/>
  <c r="J49" i="11"/>
  <c r="K49" i="11"/>
  <c r="T49" i="11"/>
  <c r="AB49" i="11"/>
  <c r="E50" i="11"/>
  <c r="F50" i="11"/>
  <c r="G50" i="11"/>
  <c r="H50" i="11"/>
  <c r="I50" i="11"/>
  <c r="J50" i="11"/>
  <c r="K50" i="11"/>
  <c r="T50" i="11"/>
  <c r="AB50" i="11"/>
  <c r="E51" i="11"/>
  <c r="F51" i="11"/>
  <c r="G51" i="11"/>
  <c r="H51" i="11"/>
  <c r="I51" i="11"/>
  <c r="J51" i="11"/>
  <c r="K51" i="11"/>
  <c r="T51" i="11"/>
  <c r="AB51" i="11"/>
  <c r="M52" i="11"/>
  <c r="N52" i="11"/>
  <c r="O52" i="11"/>
  <c r="P52" i="11"/>
  <c r="Q52" i="11"/>
  <c r="R52" i="11"/>
  <c r="S52" i="11"/>
  <c r="U52" i="11"/>
  <c r="V52" i="11"/>
  <c r="W52" i="11"/>
  <c r="X52" i="11"/>
  <c r="Y52" i="11"/>
  <c r="Z52" i="11"/>
  <c r="AA52" i="11"/>
  <c r="M53" i="11"/>
  <c r="N53" i="11"/>
  <c r="O53" i="11"/>
  <c r="P53" i="11"/>
  <c r="Q53" i="11"/>
  <c r="R53" i="11"/>
  <c r="S53" i="11"/>
  <c r="U53" i="11"/>
  <c r="V53" i="11"/>
  <c r="W53" i="11"/>
  <c r="X53" i="11"/>
  <c r="Y53" i="11"/>
  <c r="Z53" i="11"/>
  <c r="AA53" i="11"/>
  <c r="M54" i="11"/>
  <c r="M58" i="11" s="1"/>
  <c r="N54" i="11"/>
  <c r="O54" i="11"/>
  <c r="P54" i="11"/>
  <c r="Q54" i="11"/>
  <c r="R54" i="11"/>
  <c r="S54" i="11"/>
  <c r="U54" i="11"/>
  <c r="V54" i="11"/>
  <c r="W54" i="11"/>
  <c r="X54" i="11"/>
  <c r="Y54" i="11"/>
  <c r="Z54" i="11"/>
  <c r="AA54" i="11"/>
  <c r="H8" i="1"/>
  <c r="I8" i="1"/>
  <c r="J8" i="1"/>
  <c r="J11" i="1" s="1"/>
  <c r="K8" i="1"/>
  <c r="L8" i="1"/>
  <c r="L11" i="1" s="1"/>
  <c r="M8" i="1"/>
  <c r="H9" i="1"/>
  <c r="I9" i="1"/>
  <c r="J9" i="1"/>
  <c r="K9" i="1"/>
  <c r="L9" i="1"/>
  <c r="M9" i="1"/>
  <c r="E9" i="1"/>
  <c r="H10" i="1"/>
  <c r="I10" i="1"/>
  <c r="J10" i="1"/>
  <c r="K10" i="1"/>
  <c r="L10" i="1"/>
  <c r="M10" i="1"/>
  <c r="O11" i="1"/>
  <c r="P11" i="1"/>
  <c r="Q11" i="1"/>
  <c r="R11" i="1"/>
  <c r="S11" i="1"/>
  <c r="T11" i="1"/>
  <c r="V11" i="1"/>
  <c r="W11" i="1"/>
  <c r="X11" i="1"/>
  <c r="Y11" i="1"/>
  <c r="Z11" i="1"/>
  <c r="AA11" i="1"/>
  <c r="H12" i="1"/>
  <c r="I12" i="1"/>
  <c r="J12" i="1"/>
  <c r="K12" i="1"/>
  <c r="L12" i="1"/>
  <c r="M12" i="1"/>
  <c r="E12" i="1"/>
  <c r="H13" i="1"/>
  <c r="I13" i="1"/>
  <c r="J13" i="1"/>
  <c r="K13" i="1"/>
  <c r="L13" i="1"/>
  <c r="M13" i="1"/>
  <c r="F13" i="1"/>
  <c r="H14" i="1"/>
  <c r="I14" i="1"/>
  <c r="J14" i="1"/>
  <c r="K14" i="1"/>
  <c r="L14" i="1"/>
  <c r="M14" i="1"/>
  <c r="O15" i="1"/>
  <c r="P15" i="1"/>
  <c r="Q15" i="1"/>
  <c r="R15" i="1"/>
  <c r="S15" i="1"/>
  <c r="T15" i="1"/>
  <c r="V15" i="1"/>
  <c r="W15" i="1"/>
  <c r="X15" i="1"/>
  <c r="Y15" i="1"/>
  <c r="Z15" i="1"/>
  <c r="AA15" i="1"/>
  <c r="H16" i="1"/>
  <c r="I16" i="1"/>
  <c r="J16" i="1"/>
  <c r="K16" i="1"/>
  <c r="L16" i="1"/>
  <c r="M16" i="1"/>
  <c r="M18" i="1" s="1"/>
  <c r="F16" i="1"/>
  <c r="AE16" i="11" s="1"/>
  <c r="H17" i="1"/>
  <c r="I17" i="1"/>
  <c r="I18" i="1" s="1"/>
  <c r="J17" i="1"/>
  <c r="N17" i="1" s="1"/>
  <c r="K17" i="1"/>
  <c r="L17" i="1"/>
  <c r="L18" i="1" s="1"/>
  <c r="M17" i="1"/>
  <c r="E17" i="1"/>
  <c r="F17" i="1"/>
  <c r="F18" i="1" s="1"/>
  <c r="O18" i="1"/>
  <c r="P18" i="1"/>
  <c r="Q18" i="1"/>
  <c r="R18" i="1"/>
  <c r="S18" i="1"/>
  <c r="T18" i="1"/>
  <c r="V18" i="1"/>
  <c r="W18" i="1"/>
  <c r="X18" i="1"/>
  <c r="Y18" i="1"/>
  <c r="Z18" i="1"/>
  <c r="AA18" i="1"/>
  <c r="H19" i="1"/>
  <c r="I19" i="1"/>
  <c r="J19" i="1"/>
  <c r="J22" i="1" s="1"/>
  <c r="K19" i="1"/>
  <c r="L19" i="1"/>
  <c r="M19" i="1"/>
  <c r="E19" i="1"/>
  <c r="AD19" i="11" s="1"/>
  <c r="H20" i="1"/>
  <c r="I20" i="1"/>
  <c r="J20" i="1"/>
  <c r="K20" i="1"/>
  <c r="L20" i="1"/>
  <c r="M20" i="1"/>
  <c r="M22" i="1" s="1"/>
  <c r="F20" i="1"/>
  <c r="H21" i="1"/>
  <c r="I21" i="1"/>
  <c r="I22" i="1" s="1"/>
  <c r="J21" i="1"/>
  <c r="K21" i="1"/>
  <c r="L21" i="1"/>
  <c r="M21" i="1"/>
  <c r="O22" i="1"/>
  <c r="P22" i="1"/>
  <c r="Q22" i="1"/>
  <c r="R22" i="1"/>
  <c r="S22" i="1"/>
  <c r="T22" i="1"/>
  <c r="V22" i="1"/>
  <c r="W22" i="1"/>
  <c r="X22" i="1"/>
  <c r="Y22" i="1"/>
  <c r="Z22" i="1"/>
  <c r="AA22" i="1"/>
  <c r="H23" i="1"/>
  <c r="I23" i="1"/>
  <c r="J23" i="1"/>
  <c r="K23" i="1"/>
  <c r="L23" i="1"/>
  <c r="M23" i="1"/>
  <c r="H24" i="1"/>
  <c r="I24" i="1"/>
  <c r="J24" i="1"/>
  <c r="K24" i="1"/>
  <c r="L24" i="1"/>
  <c r="M24" i="1"/>
  <c r="E24" i="1"/>
  <c r="AD24" i="1" s="1"/>
  <c r="H25" i="1"/>
  <c r="I25" i="1"/>
  <c r="J25" i="1"/>
  <c r="K25" i="1"/>
  <c r="L25" i="1"/>
  <c r="M25" i="1"/>
  <c r="M27" i="1" s="1"/>
  <c r="E25" i="1"/>
  <c r="AD25" i="1" s="1"/>
  <c r="F25" i="1"/>
  <c r="AE25" i="11" s="1"/>
  <c r="H26" i="1"/>
  <c r="I26" i="1"/>
  <c r="J26" i="1"/>
  <c r="K26" i="1"/>
  <c r="L26" i="1"/>
  <c r="M26" i="1"/>
  <c r="E26" i="1"/>
  <c r="F26" i="1"/>
  <c r="AE26" i="11" s="1"/>
  <c r="O27" i="1"/>
  <c r="P27" i="1"/>
  <c r="Q27" i="1"/>
  <c r="R27" i="1"/>
  <c r="S27" i="1"/>
  <c r="T27" i="1"/>
  <c r="V27" i="1"/>
  <c r="W27" i="1"/>
  <c r="X27" i="1"/>
  <c r="Y27" i="1"/>
  <c r="Z27" i="1"/>
  <c r="AA27" i="1"/>
  <c r="H28" i="1"/>
  <c r="I28" i="1"/>
  <c r="J28" i="1"/>
  <c r="K28" i="1"/>
  <c r="L28" i="1"/>
  <c r="M28" i="1"/>
  <c r="H29" i="1"/>
  <c r="I29" i="1"/>
  <c r="J29" i="1"/>
  <c r="K29" i="1"/>
  <c r="N29" i="1" s="1"/>
  <c r="L29" i="1"/>
  <c r="M29" i="1"/>
  <c r="E29" i="1"/>
  <c r="H30" i="1"/>
  <c r="I30" i="1"/>
  <c r="J30" i="1"/>
  <c r="N30" i="1" s="1"/>
  <c r="K30" i="1"/>
  <c r="L30" i="1"/>
  <c r="M30" i="1"/>
  <c r="E30" i="1"/>
  <c r="AD30" i="11" s="1"/>
  <c r="F30" i="1"/>
  <c r="H31" i="1"/>
  <c r="I31" i="1"/>
  <c r="J31" i="1"/>
  <c r="K31" i="1"/>
  <c r="L31" i="1"/>
  <c r="M31" i="1"/>
  <c r="F31" i="1"/>
  <c r="AE31" i="11" s="1"/>
  <c r="H32" i="1"/>
  <c r="I32" i="1"/>
  <c r="J32" i="1"/>
  <c r="K32" i="1"/>
  <c r="L32" i="1"/>
  <c r="M32" i="1"/>
  <c r="N32" i="1" s="1"/>
  <c r="F32" i="1"/>
  <c r="AE32" i="1" s="1"/>
  <c r="H33" i="1"/>
  <c r="I33" i="1"/>
  <c r="J33" i="1"/>
  <c r="K33" i="1"/>
  <c r="L33" i="1"/>
  <c r="M33" i="1"/>
  <c r="E33" i="1"/>
  <c r="AD33" i="11" s="1"/>
  <c r="F33" i="1"/>
  <c r="AE33" i="1" s="1"/>
  <c r="O34" i="1"/>
  <c r="P34" i="1"/>
  <c r="Q34" i="1"/>
  <c r="R34" i="1"/>
  <c r="S34" i="1"/>
  <c r="T34" i="1"/>
  <c r="V34" i="1"/>
  <c r="W34" i="1"/>
  <c r="X34" i="1"/>
  <c r="Y34" i="1"/>
  <c r="Z34" i="1"/>
  <c r="AA34" i="1"/>
  <c r="H35" i="1"/>
  <c r="I35" i="1"/>
  <c r="N35" i="1" s="1"/>
  <c r="J35" i="1"/>
  <c r="K35" i="1"/>
  <c r="L35" i="1"/>
  <c r="M35" i="1"/>
  <c r="F35" i="1"/>
  <c r="H36" i="1"/>
  <c r="I36" i="1"/>
  <c r="J36" i="1"/>
  <c r="K36" i="1"/>
  <c r="L36" i="1"/>
  <c r="M36" i="1"/>
  <c r="F36" i="1"/>
  <c r="AE36" i="11" s="1"/>
  <c r="H37" i="1"/>
  <c r="I37" i="1"/>
  <c r="J37" i="1"/>
  <c r="K37" i="1"/>
  <c r="L37" i="1"/>
  <c r="M37" i="1"/>
  <c r="E37" i="1"/>
  <c r="AD37" i="1" s="1"/>
  <c r="H38" i="1"/>
  <c r="I38" i="1"/>
  <c r="J38" i="1"/>
  <c r="K38" i="1"/>
  <c r="L38" i="1"/>
  <c r="M38" i="1"/>
  <c r="E38" i="1"/>
  <c r="AD38" i="1" s="1"/>
  <c r="F38" i="1"/>
  <c r="H39" i="1"/>
  <c r="I39" i="1"/>
  <c r="J39" i="1"/>
  <c r="K39" i="1"/>
  <c r="L39" i="1"/>
  <c r="M39" i="1"/>
  <c r="E39" i="1"/>
  <c r="AD39" i="1" s="1"/>
  <c r="F39" i="1"/>
  <c r="O40" i="1"/>
  <c r="P40" i="1"/>
  <c r="Q40" i="1"/>
  <c r="R40" i="1"/>
  <c r="S40" i="1"/>
  <c r="T40" i="1"/>
  <c r="V40" i="1"/>
  <c r="W40" i="1"/>
  <c r="X40" i="1"/>
  <c r="Y40" i="1"/>
  <c r="Z40" i="1"/>
  <c r="AA40" i="1"/>
  <c r="H41" i="1"/>
  <c r="H42" i="1" s="1"/>
  <c r="I41" i="1"/>
  <c r="I42" i="1" s="1"/>
  <c r="J41" i="1"/>
  <c r="J42" i="1" s="1"/>
  <c r="K41" i="1"/>
  <c r="K42" i="1" s="1"/>
  <c r="L41" i="1"/>
  <c r="L42" i="1" s="1"/>
  <c r="M41" i="1"/>
  <c r="M42" i="1" s="1"/>
  <c r="E41" i="1"/>
  <c r="E42" i="1" s="1"/>
  <c r="AD42" i="11" s="1"/>
  <c r="O42" i="1"/>
  <c r="P42" i="1"/>
  <c r="Q42" i="1"/>
  <c r="R42" i="1"/>
  <c r="S42" i="1"/>
  <c r="T42" i="1"/>
  <c r="V42" i="1"/>
  <c r="W42" i="1"/>
  <c r="X42" i="1"/>
  <c r="Y42" i="1"/>
  <c r="Z42" i="1"/>
  <c r="AA42" i="1"/>
  <c r="H43" i="1"/>
  <c r="I43" i="1"/>
  <c r="J43" i="1"/>
  <c r="K43" i="1"/>
  <c r="L43" i="1"/>
  <c r="M43" i="1"/>
  <c r="N43" i="1" s="1"/>
  <c r="E43" i="1"/>
  <c r="I44" i="1"/>
  <c r="J44" i="1"/>
  <c r="K44" i="1"/>
  <c r="L44" i="1"/>
  <c r="M44" i="1"/>
  <c r="AE44" i="1"/>
  <c r="O45" i="1"/>
  <c r="P45" i="1"/>
  <c r="Q45" i="1"/>
  <c r="R45" i="1"/>
  <c r="S45" i="1"/>
  <c r="T45" i="1"/>
  <c r="V45" i="1"/>
  <c r="W45" i="1"/>
  <c r="X45" i="1"/>
  <c r="Y45" i="1"/>
  <c r="Z45" i="1"/>
  <c r="AA45" i="1"/>
  <c r="H46" i="1"/>
  <c r="I46" i="1"/>
  <c r="J46" i="1"/>
  <c r="K46" i="1"/>
  <c r="L46" i="1"/>
  <c r="M46" i="1"/>
  <c r="H47" i="1"/>
  <c r="I47" i="1"/>
  <c r="J47" i="1"/>
  <c r="N47" i="1" s="1"/>
  <c r="K47" i="1"/>
  <c r="L47" i="1"/>
  <c r="M47" i="1"/>
  <c r="E47" i="1"/>
  <c r="H48" i="1"/>
  <c r="I48" i="1"/>
  <c r="J48" i="1"/>
  <c r="K48" i="1"/>
  <c r="L48" i="1"/>
  <c r="M48" i="1"/>
  <c r="E48" i="1"/>
  <c r="F48" i="1"/>
  <c r="AE48" i="1" s="1"/>
  <c r="H49" i="1"/>
  <c r="I49" i="1"/>
  <c r="J49" i="1"/>
  <c r="K49" i="1"/>
  <c r="L49" i="1"/>
  <c r="M49" i="1"/>
  <c r="E49" i="1"/>
  <c r="AD49" i="1"/>
  <c r="F49" i="1"/>
  <c r="H50" i="1"/>
  <c r="I50" i="1"/>
  <c r="J50" i="1"/>
  <c r="K50" i="1"/>
  <c r="L50" i="1"/>
  <c r="M50" i="1"/>
  <c r="E50" i="1"/>
  <c r="F50" i="1"/>
  <c r="H51" i="1"/>
  <c r="I51" i="1"/>
  <c r="J51" i="1"/>
  <c r="K51" i="1"/>
  <c r="L51" i="1"/>
  <c r="M51" i="1"/>
  <c r="E51" i="1"/>
  <c r="AD51" i="1" s="1"/>
  <c r="O52" i="1"/>
  <c r="P52" i="1"/>
  <c r="Q52" i="1"/>
  <c r="R52" i="1"/>
  <c r="S52" i="1"/>
  <c r="T52" i="1"/>
  <c r="V52" i="1"/>
  <c r="W52" i="1"/>
  <c r="X52" i="1"/>
  <c r="Y52" i="1"/>
  <c r="Z52" i="1"/>
  <c r="AA52" i="1"/>
  <c r="O53" i="1"/>
  <c r="P53" i="1"/>
  <c r="Q53" i="1"/>
  <c r="R53" i="1"/>
  <c r="S53" i="1"/>
  <c r="T53" i="1"/>
  <c r="V53" i="1"/>
  <c r="W53" i="1"/>
  <c r="X53" i="1"/>
  <c r="Y53" i="1"/>
  <c r="Z53" i="1"/>
  <c r="AA53" i="1"/>
  <c r="O54" i="1"/>
  <c r="P54" i="1"/>
  <c r="Q54" i="1"/>
  <c r="R54" i="1"/>
  <c r="S54" i="1"/>
  <c r="T54" i="1"/>
  <c r="V54" i="1"/>
  <c r="W54" i="1"/>
  <c r="X54" i="1"/>
  <c r="Y54" i="1"/>
  <c r="Z54" i="1"/>
  <c r="AA54" i="1"/>
  <c r="F28" i="1"/>
  <c r="AE36" i="1"/>
  <c r="E16" i="13"/>
  <c r="E23" i="13"/>
  <c r="E46" i="13"/>
  <c r="K46" i="12"/>
  <c r="G19" i="12"/>
  <c r="E45" i="11"/>
  <c r="O53" i="13"/>
  <c r="L53" i="12"/>
  <c r="AD48" i="1"/>
  <c r="K53" i="13"/>
  <c r="M46" i="13"/>
  <c r="K46" i="13"/>
  <c r="I46" i="13"/>
  <c r="AB46" i="13"/>
  <c r="I46" i="12"/>
  <c r="F46" i="12"/>
  <c r="AD43" i="11"/>
  <c r="U42" i="1"/>
  <c r="I44" i="15" s="1"/>
  <c r="I41" i="13"/>
  <c r="M41" i="12"/>
  <c r="L35" i="11"/>
  <c r="AE35" i="1"/>
  <c r="P34" i="12"/>
  <c r="P33" i="12"/>
  <c r="AP33" i="12" s="1"/>
  <c r="AE28" i="1"/>
  <c r="O28" i="12"/>
  <c r="K22" i="11"/>
  <c r="P15" i="13"/>
  <c r="H16" i="13"/>
  <c r="L14" i="11"/>
  <c r="F14" i="1"/>
  <c r="AE14" i="11" s="1"/>
  <c r="M16" i="13"/>
  <c r="AN16" i="13"/>
  <c r="AB16" i="13"/>
  <c r="O16" i="12"/>
  <c r="F16" i="12"/>
  <c r="E12" i="13"/>
  <c r="I11" i="11"/>
  <c r="F12" i="12"/>
  <c r="E23" i="12"/>
  <c r="AE31" i="1"/>
  <c r="K15" i="1"/>
  <c r="AD26" i="1"/>
  <c r="AE30" i="1"/>
  <c r="N19" i="1"/>
  <c r="H18" i="1"/>
  <c r="K18" i="1"/>
  <c r="I52" i="1"/>
  <c r="U11" i="1"/>
  <c r="I13" i="15" s="1"/>
  <c r="AE50" i="1"/>
  <c r="K45" i="1"/>
  <c r="I15" i="1"/>
  <c r="AE49" i="11"/>
  <c r="AE49" i="1"/>
  <c r="AE39" i="1"/>
  <c r="F9" i="1"/>
  <c r="AE14" i="1"/>
  <c r="AE32" i="11"/>
  <c r="G39" i="1"/>
  <c r="AD41" i="11"/>
  <c r="AD33" i="1"/>
  <c r="AD29" i="1"/>
  <c r="G26" i="1"/>
  <c r="G49" i="1"/>
  <c r="AD49" i="11"/>
  <c r="G48" i="1"/>
  <c r="AD47" i="1"/>
  <c r="AD47" i="11"/>
  <c r="AE35" i="11"/>
  <c r="F24" i="1"/>
  <c r="AE17" i="11"/>
  <c r="AE17" i="1"/>
  <c r="E13" i="1"/>
  <c r="AD9" i="1"/>
  <c r="AD9" i="11"/>
  <c r="AD43" i="1"/>
  <c r="AE41" i="11"/>
  <c r="AE38" i="1"/>
  <c r="G38" i="1"/>
  <c r="E35" i="1"/>
  <c r="E31" i="1"/>
  <c r="AE20" i="1"/>
  <c r="AE20" i="11"/>
  <c r="AD35" i="1"/>
  <c r="AD31" i="1"/>
  <c r="AD31" i="11"/>
  <c r="G31" i="1"/>
  <c r="AE9" i="1"/>
  <c r="G9" i="1"/>
  <c r="AE9" i="11"/>
  <c r="H52" i="15"/>
  <c r="H34" i="15"/>
  <c r="E34" i="15" s="1"/>
  <c r="E31" i="15"/>
  <c r="H30" i="15"/>
  <c r="E30" i="15" s="1"/>
  <c r="J11" i="15"/>
  <c r="M46" i="15"/>
  <c r="K19" i="15"/>
  <c r="M19" i="15" s="1"/>
  <c r="K48" i="15"/>
  <c r="E48" i="15" s="1"/>
  <c r="J43" i="15"/>
  <c r="E43" i="15"/>
  <c r="M34" i="15"/>
  <c r="E26" i="15"/>
  <c r="M26" i="15"/>
  <c r="E22" i="15"/>
  <c r="J21" i="15"/>
  <c r="E11" i="15"/>
  <c r="K18" i="15"/>
  <c r="M18" i="15" s="1"/>
  <c r="F49" i="15"/>
  <c r="M16" i="15"/>
  <c r="F19" i="15"/>
  <c r="E40" i="15"/>
  <c r="M40" i="15"/>
  <c r="F51" i="15"/>
  <c r="E41" i="15"/>
  <c r="N19" i="12"/>
  <c r="AE16" i="1"/>
  <c r="AB18" i="1"/>
  <c r="L20" i="15"/>
  <c r="M37" i="15" l="1"/>
  <c r="E53" i="15"/>
  <c r="M23" i="15"/>
  <c r="M49" i="15"/>
  <c r="E37" i="15"/>
  <c r="K44" i="15"/>
  <c r="E49" i="15"/>
  <c r="E16" i="15"/>
  <c r="M15" i="15"/>
  <c r="M41" i="15"/>
  <c r="K24" i="15"/>
  <c r="H20" i="15"/>
  <c r="J20" i="15" s="1"/>
  <c r="E52" i="15"/>
  <c r="M45" i="15"/>
  <c r="J35" i="15"/>
  <c r="J37" i="15"/>
  <c r="E44" i="15"/>
  <c r="M52" i="15"/>
  <c r="E33" i="15"/>
  <c r="G33" i="15" s="1"/>
  <c r="M32" i="15"/>
  <c r="F12" i="13"/>
  <c r="H11" i="1"/>
  <c r="AN28" i="12"/>
  <c r="M28" i="12"/>
  <c r="I28" i="12"/>
  <c r="AE25" i="1"/>
  <c r="J49" i="15"/>
  <c r="G49" i="15"/>
  <c r="J34" i="15"/>
  <c r="M31" i="15"/>
  <c r="K36" i="15"/>
  <c r="M30" i="15"/>
  <c r="J28" i="15"/>
  <c r="E27" i="15"/>
  <c r="M22" i="15"/>
  <c r="E19" i="15"/>
  <c r="K55" i="15"/>
  <c r="M48" i="15"/>
  <c r="J44" i="15"/>
  <c r="E18" i="15"/>
  <c r="K17" i="15"/>
  <c r="AP36" i="12"/>
  <c r="L41" i="12"/>
  <c r="AD35" i="11"/>
  <c r="F37" i="15"/>
  <c r="G37" i="15" s="1"/>
  <c r="K40" i="1"/>
  <c r="N51" i="1"/>
  <c r="F53" i="15"/>
  <c r="G53" i="15" s="1"/>
  <c r="F51" i="1"/>
  <c r="AE51" i="1" s="1"/>
  <c r="AD51" i="11"/>
  <c r="P51" i="13"/>
  <c r="AE50" i="11"/>
  <c r="P50" i="13"/>
  <c r="N53" i="13"/>
  <c r="J53" i="13"/>
  <c r="F53" i="13"/>
  <c r="G53" i="13"/>
  <c r="L52" i="1"/>
  <c r="H52" i="1"/>
  <c r="M53" i="13"/>
  <c r="I53" i="13"/>
  <c r="E53" i="13"/>
  <c r="AN53" i="13"/>
  <c r="H53" i="12"/>
  <c r="N53" i="12"/>
  <c r="L48" i="11"/>
  <c r="AF48" i="11" s="1"/>
  <c r="AE48" i="11"/>
  <c r="F50" i="15"/>
  <c r="AD48" i="11"/>
  <c r="P48" i="13"/>
  <c r="AB53" i="13"/>
  <c r="L53" i="13"/>
  <c r="H53" i="13"/>
  <c r="I52" i="11"/>
  <c r="H52" i="11"/>
  <c r="F47" i="1"/>
  <c r="K52" i="1"/>
  <c r="M52" i="1"/>
  <c r="N16" i="13"/>
  <c r="J16" i="13"/>
  <c r="F16" i="13"/>
  <c r="L16" i="13"/>
  <c r="P15" i="12"/>
  <c r="AP15" i="12" s="1"/>
  <c r="AN16" i="12"/>
  <c r="AB15" i="11"/>
  <c r="F15" i="11"/>
  <c r="AD14" i="1"/>
  <c r="AD14" i="11"/>
  <c r="G14" i="1"/>
  <c r="L15" i="1"/>
  <c r="J15" i="1"/>
  <c r="I16" i="15"/>
  <c r="U15" i="1"/>
  <c r="I17" i="15" s="1"/>
  <c r="N14" i="1"/>
  <c r="M15" i="1"/>
  <c r="L28" i="13"/>
  <c r="P24" i="13"/>
  <c r="H28" i="13"/>
  <c r="P24" i="12"/>
  <c r="K28" i="12"/>
  <c r="J28" i="12"/>
  <c r="AP24" i="12"/>
  <c r="G28" i="12"/>
  <c r="AB27" i="1"/>
  <c r="L29" i="15" s="1"/>
  <c r="F23" i="1"/>
  <c r="AE23" i="1" s="1"/>
  <c r="F25" i="15"/>
  <c r="N23" i="1"/>
  <c r="E23" i="1"/>
  <c r="G23" i="1"/>
  <c r="U27" i="1"/>
  <c r="I29" i="15" s="1"/>
  <c r="P40" i="13"/>
  <c r="O41" i="13"/>
  <c r="I41" i="12"/>
  <c r="E41" i="12"/>
  <c r="N39" i="1"/>
  <c r="AF39" i="1" s="1"/>
  <c r="J41" i="15"/>
  <c r="F41" i="15"/>
  <c r="G41" i="15" s="1"/>
  <c r="M40" i="1"/>
  <c r="I40" i="1"/>
  <c r="M41" i="13"/>
  <c r="AB41" i="13"/>
  <c r="E40" i="11"/>
  <c r="J41" i="12"/>
  <c r="H41" i="12"/>
  <c r="K40" i="11"/>
  <c r="L38" i="11"/>
  <c r="G40" i="11"/>
  <c r="L40" i="1"/>
  <c r="N38" i="1"/>
  <c r="J40" i="1"/>
  <c r="K41" i="13"/>
  <c r="K41" i="12"/>
  <c r="G41" i="12"/>
  <c r="N41" i="12"/>
  <c r="F41" i="12"/>
  <c r="J40" i="11"/>
  <c r="L37" i="11"/>
  <c r="F40" i="11"/>
  <c r="I40" i="11"/>
  <c r="F39" i="15"/>
  <c r="F37" i="1"/>
  <c r="G37" i="1" s="1"/>
  <c r="AF37" i="1" s="1"/>
  <c r="N37" i="1"/>
  <c r="H40" i="1"/>
  <c r="AD37" i="11"/>
  <c r="L36" i="11"/>
  <c r="H40" i="11"/>
  <c r="AB40" i="1"/>
  <c r="L42" i="15" s="1"/>
  <c r="M42" i="15" s="1"/>
  <c r="AD36" i="11"/>
  <c r="G36" i="1"/>
  <c r="AD36" i="1"/>
  <c r="U40" i="1"/>
  <c r="I42" i="15" s="1"/>
  <c r="N36" i="1"/>
  <c r="N40" i="1" s="1"/>
  <c r="I38" i="15"/>
  <c r="AB35" i="13"/>
  <c r="L35" i="13"/>
  <c r="L35" i="12"/>
  <c r="N33" i="1"/>
  <c r="G33" i="1"/>
  <c r="H35" i="13"/>
  <c r="F35" i="12"/>
  <c r="L32" i="11"/>
  <c r="F34" i="15"/>
  <c r="G34" i="15" s="1"/>
  <c r="E32" i="1"/>
  <c r="J35" i="13"/>
  <c r="P32" i="12"/>
  <c r="AP32" i="12" s="1"/>
  <c r="O35" i="12"/>
  <c r="M33" i="15"/>
  <c r="F33" i="15"/>
  <c r="N31" i="1"/>
  <c r="AF31" i="1" s="1"/>
  <c r="K34" i="1"/>
  <c r="P31" i="13"/>
  <c r="O35" i="13"/>
  <c r="M35" i="12"/>
  <c r="J35" i="12"/>
  <c r="G35" i="12"/>
  <c r="K34" i="11"/>
  <c r="T34" i="11"/>
  <c r="G30" i="1"/>
  <c r="AD30" i="1"/>
  <c r="M34" i="1"/>
  <c r="L34" i="1"/>
  <c r="AN35" i="13"/>
  <c r="M35" i="13"/>
  <c r="P30" i="13"/>
  <c r="AB34" i="11"/>
  <c r="AB34" i="1"/>
  <c r="L36" i="15" s="1"/>
  <c r="F29" i="1"/>
  <c r="F31" i="15"/>
  <c r="G31" i="15" s="1"/>
  <c r="J34" i="1"/>
  <c r="I34" i="1"/>
  <c r="H34" i="1"/>
  <c r="P29" i="12"/>
  <c r="AP29" i="12" s="1"/>
  <c r="E35" i="12"/>
  <c r="J34" i="11"/>
  <c r="AD28" i="11"/>
  <c r="AD28" i="1"/>
  <c r="G28" i="1"/>
  <c r="E34" i="1"/>
  <c r="U34" i="1"/>
  <c r="I36" i="15" s="1"/>
  <c r="N28" i="1"/>
  <c r="I30" i="15"/>
  <c r="P27" i="13"/>
  <c r="F28" i="13"/>
  <c r="E28" i="13"/>
  <c r="AP27" i="12"/>
  <c r="E28" i="12"/>
  <c r="AB28" i="12"/>
  <c r="N28" i="12"/>
  <c r="H28" i="12"/>
  <c r="T27" i="11"/>
  <c r="AD26" i="11"/>
  <c r="AE26" i="1"/>
  <c r="K27" i="1"/>
  <c r="P26" i="13"/>
  <c r="O28" i="13"/>
  <c r="K28" i="13"/>
  <c r="AB28" i="13"/>
  <c r="U56" i="13"/>
  <c r="P26" i="12"/>
  <c r="AP26" i="12" s="1"/>
  <c r="L28" i="12"/>
  <c r="R59" i="12"/>
  <c r="T56" i="12"/>
  <c r="I55" i="12"/>
  <c r="N25" i="1"/>
  <c r="L27" i="1"/>
  <c r="H27" i="1"/>
  <c r="J27" i="15"/>
  <c r="F27" i="15"/>
  <c r="G27" i="15" s="1"/>
  <c r="G25" i="1"/>
  <c r="E27" i="1"/>
  <c r="AD25" i="11"/>
  <c r="J27" i="1"/>
  <c r="AD59" i="13"/>
  <c r="J55" i="13"/>
  <c r="G55" i="13"/>
  <c r="AB55" i="13"/>
  <c r="F28" i="12"/>
  <c r="J27" i="11"/>
  <c r="I27" i="11"/>
  <c r="H54" i="1"/>
  <c r="N24" i="1"/>
  <c r="F26" i="15"/>
  <c r="S55" i="1"/>
  <c r="AD24" i="11"/>
  <c r="G26" i="15"/>
  <c r="G24" i="1"/>
  <c r="J26" i="15"/>
  <c r="AL59" i="13"/>
  <c r="AH59" i="13"/>
  <c r="J23" i="13"/>
  <c r="N55" i="13"/>
  <c r="L23" i="13"/>
  <c r="I23" i="13"/>
  <c r="H23" i="13"/>
  <c r="AB23" i="13"/>
  <c r="P22" i="12"/>
  <c r="AP22" i="12" s="1"/>
  <c r="M23" i="12"/>
  <c r="H23" i="12"/>
  <c r="L21" i="11"/>
  <c r="AF21" i="11" s="1"/>
  <c r="H22" i="11"/>
  <c r="AB22" i="1"/>
  <c r="L24" i="15" s="1"/>
  <c r="M24" i="15" s="1"/>
  <c r="G21" i="1"/>
  <c r="F21" i="1"/>
  <c r="K22" i="1"/>
  <c r="N21" i="1"/>
  <c r="U54" i="1"/>
  <c r="I56" i="15" s="1"/>
  <c r="AD21" i="1"/>
  <c r="AD21" i="11"/>
  <c r="U22" i="1"/>
  <c r="I24" i="15" s="1"/>
  <c r="H55" i="13"/>
  <c r="K23" i="13"/>
  <c r="G23" i="13"/>
  <c r="K55" i="13"/>
  <c r="P21" i="12"/>
  <c r="AP21" i="12" s="1"/>
  <c r="F23" i="12"/>
  <c r="AG56" i="12"/>
  <c r="O23" i="12"/>
  <c r="G23" i="12"/>
  <c r="L55" i="12"/>
  <c r="F22" i="11"/>
  <c r="S58" i="11"/>
  <c r="O58" i="11"/>
  <c r="N20" i="1"/>
  <c r="N22" i="1" s="1"/>
  <c r="L22" i="1"/>
  <c r="H22" i="1"/>
  <c r="AB54" i="1"/>
  <c r="L56" i="15" s="1"/>
  <c r="L54" i="1"/>
  <c r="AK59" i="13"/>
  <c r="AG59" i="13"/>
  <c r="AC59" i="13"/>
  <c r="AE56" i="13"/>
  <c r="P11" i="13"/>
  <c r="AN55" i="13"/>
  <c r="E55" i="13"/>
  <c r="O12" i="13"/>
  <c r="M55" i="13"/>
  <c r="I12" i="13"/>
  <c r="AL59" i="12"/>
  <c r="AH59" i="12"/>
  <c r="AD59" i="12"/>
  <c r="AK59" i="12"/>
  <c r="AG59" i="12"/>
  <c r="AC59" i="12"/>
  <c r="L12" i="12"/>
  <c r="Y59" i="12"/>
  <c r="U59" i="12"/>
  <c r="Q59" i="12"/>
  <c r="K55" i="12"/>
  <c r="M55" i="12"/>
  <c r="Y58" i="11"/>
  <c r="U58" i="11"/>
  <c r="K11" i="11"/>
  <c r="K11" i="1"/>
  <c r="E10" i="1"/>
  <c r="M11" i="1"/>
  <c r="I54" i="1"/>
  <c r="N10" i="1"/>
  <c r="AF59" i="13"/>
  <c r="AM59" i="13"/>
  <c r="AI59" i="13"/>
  <c r="AE59" i="13"/>
  <c r="X59" i="13"/>
  <c r="T59" i="13"/>
  <c r="AA59" i="13"/>
  <c r="W59" i="13"/>
  <c r="S59" i="13"/>
  <c r="K12" i="13"/>
  <c r="Z59" i="13"/>
  <c r="U59" i="13"/>
  <c r="Q59" i="13"/>
  <c r="M12" i="13"/>
  <c r="P10" i="12"/>
  <c r="AP10" i="12" s="1"/>
  <c r="AJ59" i="12"/>
  <c r="AF59" i="12"/>
  <c r="N12" i="12"/>
  <c r="J12" i="12"/>
  <c r="AM59" i="12"/>
  <c r="AI59" i="12"/>
  <c r="AE59" i="12"/>
  <c r="AK56" i="12"/>
  <c r="X59" i="12"/>
  <c r="T59" i="12"/>
  <c r="K12" i="12"/>
  <c r="AA59" i="12"/>
  <c r="W59" i="12"/>
  <c r="S59" i="12"/>
  <c r="Y56" i="12"/>
  <c r="U56" i="12"/>
  <c r="O55" i="12"/>
  <c r="G55" i="12"/>
  <c r="Z59" i="12"/>
  <c r="Z58" i="11"/>
  <c r="X58" i="11"/>
  <c r="L9" i="11"/>
  <c r="AF9" i="11" s="1"/>
  <c r="G11" i="11"/>
  <c r="AA58" i="11"/>
  <c r="W58" i="11"/>
  <c r="Q58" i="11"/>
  <c r="P58" i="11"/>
  <c r="R58" i="11"/>
  <c r="N58" i="11"/>
  <c r="M54" i="1"/>
  <c r="X57" i="1"/>
  <c r="AB11" i="1"/>
  <c r="L13" i="15" s="1"/>
  <c r="F13" i="15" s="1"/>
  <c r="F11" i="15"/>
  <c r="Y57" i="1"/>
  <c r="AA57" i="1"/>
  <c r="Z57" i="1"/>
  <c r="V57" i="1"/>
  <c r="T57" i="1"/>
  <c r="P57" i="1"/>
  <c r="S57" i="1"/>
  <c r="R57" i="1"/>
  <c r="Q57" i="1"/>
  <c r="N9" i="1"/>
  <c r="AF9" i="1" s="1"/>
  <c r="I11" i="1"/>
  <c r="N46" i="13"/>
  <c r="J46" i="13"/>
  <c r="P45" i="13"/>
  <c r="O46" i="13"/>
  <c r="G46" i="13"/>
  <c r="Q56" i="13"/>
  <c r="G46" i="12"/>
  <c r="AB46" i="12"/>
  <c r="N46" i="12"/>
  <c r="J46" i="12"/>
  <c r="E19" i="12"/>
  <c r="K45" i="11"/>
  <c r="G45" i="11"/>
  <c r="J45" i="11"/>
  <c r="L44" i="11"/>
  <c r="F43" i="1"/>
  <c r="AB45" i="1"/>
  <c r="L47" i="15" s="1"/>
  <c r="M47" i="15" s="1"/>
  <c r="G43" i="1"/>
  <c r="AF43" i="1" s="1"/>
  <c r="AE43" i="1"/>
  <c r="F45" i="15"/>
  <c r="N44" i="1"/>
  <c r="N45" i="1" s="1"/>
  <c r="M45" i="1"/>
  <c r="L45" i="1"/>
  <c r="H45" i="1"/>
  <c r="R55" i="1"/>
  <c r="U45" i="1"/>
  <c r="I47" i="15" s="1"/>
  <c r="AN19" i="13"/>
  <c r="AN54" i="13"/>
  <c r="M19" i="13"/>
  <c r="P18" i="13"/>
  <c r="N19" i="13"/>
  <c r="P18" i="12"/>
  <c r="AP18" i="12" s="1"/>
  <c r="AB19" i="12"/>
  <c r="H19" i="12"/>
  <c r="K19" i="12"/>
  <c r="F19" i="12"/>
  <c r="AB18" i="11"/>
  <c r="AE18" i="11" s="1"/>
  <c r="H18" i="11"/>
  <c r="L17" i="11"/>
  <c r="K18" i="11"/>
  <c r="I18" i="11"/>
  <c r="E18" i="11"/>
  <c r="P20" i="13"/>
  <c r="P20" i="12"/>
  <c r="AP20" i="12" s="1"/>
  <c r="AC56" i="12"/>
  <c r="F19" i="1"/>
  <c r="G19" i="1"/>
  <c r="AF19" i="1" s="1"/>
  <c r="AD19" i="1"/>
  <c r="M54" i="13"/>
  <c r="AN12" i="13"/>
  <c r="J12" i="13"/>
  <c r="AB12" i="13"/>
  <c r="H12" i="13"/>
  <c r="P9" i="13"/>
  <c r="G12" i="13"/>
  <c r="AE56" i="12"/>
  <c r="X56" i="12"/>
  <c r="P9" i="12"/>
  <c r="AP9" i="12" s="1"/>
  <c r="G12" i="12"/>
  <c r="L8" i="11"/>
  <c r="N8" i="1"/>
  <c r="N11" i="1" s="1"/>
  <c r="E8" i="1"/>
  <c r="E54" i="13"/>
  <c r="P47" i="13"/>
  <c r="F54" i="12"/>
  <c r="M53" i="12"/>
  <c r="AB52" i="11"/>
  <c r="L46" i="11"/>
  <c r="AF46" i="11" s="1"/>
  <c r="R55" i="11"/>
  <c r="AB52" i="1"/>
  <c r="L54" i="15" s="1"/>
  <c r="F46" i="1"/>
  <c r="W57" i="1"/>
  <c r="Y55" i="1"/>
  <c r="N46" i="1"/>
  <c r="E52" i="1"/>
  <c r="AD46" i="1"/>
  <c r="AD46" i="11"/>
  <c r="G46" i="1"/>
  <c r="AF46" i="1" s="1"/>
  <c r="U53" i="1"/>
  <c r="I55" i="15" s="1"/>
  <c r="U52" i="1"/>
  <c r="I54" i="15" s="1"/>
  <c r="I48" i="15"/>
  <c r="J48" i="15" s="1"/>
  <c r="P42" i="13"/>
  <c r="I54" i="13"/>
  <c r="AJ56" i="12"/>
  <c r="P42" i="12"/>
  <c r="AP42" i="12" s="1"/>
  <c r="O54" i="12"/>
  <c r="L43" i="12"/>
  <c r="AE41" i="1"/>
  <c r="F42" i="1"/>
  <c r="AB42" i="1"/>
  <c r="L44" i="15" s="1"/>
  <c r="M44" i="15" s="1"/>
  <c r="K53" i="1"/>
  <c r="F43" i="15"/>
  <c r="G43" i="15" s="1"/>
  <c r="G41" i="1"/>
  <c r="AD41" i="1"/>
  <c r="N41" i="1"/>
  <c r="N42" i="1" s="1"/>
  <c r="AD42" i="1"/>
  <c r="O16" i="13"/>
  <c r="K16" i="13"/>
  <c r="P14" i="13"/>
  <c r="P16" i="13" s="1"/>
  <c r="I16" i="13"/>
  <c r="T56" i="13"/>
  <c r="I16" i="12"/>
  <c r="E16" i="12"/>
  <c r="V59" i="12"/>
  <c r="L16" i="12"/>
  <c r="AE13" i="11"/>
  <c r="I15" i="11"/>
  <c r="E15" i="11"/>
  <c r="G13" i="1"/>
  <c r="AE13" i="1"/>
  <c r="AJ56" i="13"/>
  <c r="AH56" i="13"/>
  <c r="H54" i="13"/>
  <c r="L54" i="13"/>
  <c r="AK56" i="13"/>
  <c r="AC56" i="13"/>
  <c r="Y56" i="13"/>
  <c r="R59" i="13"/>
  <c r="AB54" i="13"/>
  <c r="J54" i="13"/>
  <c r="F54" i="13"/>
  <c r="AI56" i="12"/>
  <c r="H54" i="12"/>
  <c r="AA56" i="12"/>
  <c r="W56" i="12"/>
  <c r="Z55" i="11"/>
  <c r="K53" i="11"/>
  <c r="Q55" i="1"/>
  <c r="I53" i="1"/>
  <c r="H19" i="13"/>
  <c r="AA56" i="13"/>
  <c r="W56" i="13"/>
  <c r="P17" i="13"/>
  <c r="J19" i="13"/>
  <c r="F19" i="13"/>
  <c r="P17" i="12"/>
  <c r="L19" i="12"/>
  <c r="M19" i="12"/>
  <c r="L54" i="12"/>
  <c r="AM56" i="12"/>
  <c r="AH56" i="12"/>
  <c r="I19" i="12"/>
  <c r="O19" i="12"/>
  <c r="G54" i="12"/>
  <c r="AP17" i="12"/>
  <c r="L16" i="11"/>
  <c r="L18" i="11" s="1"/>
  <c r="V55" i="11"/>
  <c r="J53" i="11"/>
  <c r="J18" i="11"/>
  <c r="AE18" i="1"/>
  <c r="N16" i="1"/>
  <c r="N18" i="1" s="1"/>
  <c r="Z55" i="1"/>
  <c r="O57" i="1"/>
  <c r="J53" i="1"/>
  <c r="U18" i="1"/>
  <c r="I20" i="15" s="1"/>
  <c r="F20" i="15" s="1"/>
  <c r="M53" i="1"/>
  <c r="O55" i="1"/>
  <c r="E16" i="1"/>
  <c r="J18" i="1"/>
  <c r="L53" i="1"/>
  <c r="K54" i="13"/>
  <c r="AP13" i="13"/>
  <c r="O54" i="13"/>
  <c r="I54" i="12"/>
  <c r="R56" i="12"/>
  <c r="E54" i="12"/>
  <c r="AA55" i="11"/>
  <c r="F53" i="11"/>
  <c r="U55" i="11"/>
  <c r="J15" i="11"/>
  <c r="Q55" i="11"/>
  <c r="M55" i="11"/>
  <c r="N12" i="1"/>
  <c r="AB53" i="1"/>
  <c r="V55" i="1"/>
  <c r="F12" i="1"/>
  <c r="AB15" i="1"/>
  <c r="AD12" i="1"/>
  <c r="AE40" i="1"/>
  <c r="AE37" i="1"/>
  <c r="AB54" i="12"/>
  <c r="H16" i="12"/>
  <c r="P13" i="12"/>
  <c r="AP13" i="12" s="1"/>
  <c r="AF56" i="12"/>
  <c r="AN12" i="12"/>
  <c r="S56" i="12"/>
  <c r="AB12" i="12"/>
  <c r="H55" i="12"/>
  <c r="H12" i="12"/>
  <c r="AF24" i="1"/>
  <c r="AD13" i="1"/>
  <c r="E15" i="1"/>
  <c r="G15" i="11"/>
  <c r="G53" i="11"/>
  <c r="L13" i="11"/>
  <c r="AF13" i="11" s="1"/>
  <c r="T53" i="11"/>
  <c r="AD12" i="11"/>
  <c r="T15" i="11"/>
  <c r="H15" i="11"/>
  <c r="L12" i="11"/>
  <c r="H53" i="11"/>
  <c r="W55" i="11"/>
  <c r="AB11" i="11"/>
  <c r="N55" i="11"/>
  <c r="T11" i="11"/>
  <c r="L10" i="11"/>
  <c r="E54" i="11"/>
  <c r="J11" i="11"/>
  <c r="J54" i="11"/>
  <c r="F11" i="11"/>
  <c r="F54" i="11"/>
  <c r="AN53" i="12"/>
  <c r="AD56" i="12"/>
  <c r="AB53" i="12"/>
  <c r="P52" i="12"/>
  <c r="AP52" i="12" s="1"/>
  <c r="P49" i="12"/>
  <c r="AP49" i="12" s="1"/>
  <c r="E53" i="12"/>
  <c r="J53" i="12"/>
  <c r="J55" i="12"/>
  <c r="P48" i="12"/>
  <c r="AP48" i="12" s="1"/>
  <c r="F53" i="12"/>
  <c r="O53" i="12"/>
  <c r="K53" i="12"/>
  <c r="G53" i="12"/>
  <c r="P47" i="12"/>
  <c r="AP47" i="12" s="1"/>
  <c r="AF30" i="1"/>
  <c r="AB19" i="13"/>
  <c r="K54" i="15"/>
  <c r="M54" i="15" s="1"/>
  <c r="AN55" i="12"/>
  <c r="K54" i="12"/>
  <c r="AD50" i="1"/>
  <c r="G50" i="1"/>
  <c r="AF50" i="1" s="1"/>
  <c r="J52" i="1"/>
  <c r="N50" i="1"/>
  <c r="J54" i="1"/>
  <c r="N49" i="1"/>
  <c r="AF49" i="1" s="1"/>
  <c r="K54" i="1"/>
  <c r="H34" i="11"/>
  <c r="L31" i="11"/>
  <c r="AF31" i="11" s="1"/>
  <c r="AE30" i="11"/>
  <c r="AB54" i="11"/>
  <c r="I34" i="11"/>
  <c r="I54" i="11"/>
  <c r="L30" i="11"/>
  <c r="AF30" i="11" s="1"/>
  <c r="E34" i="11"/>
  <c r="F34" i="11"/>
  <c r="L29" i="11"/>
  <c r="L28" i="11"/>
  <c r="G34" i="11"/>
  <c r="L26" i="11"/>
  <c r="AF26" i="11" s="1"/>
  <c r="F27" i="11"/>
  <c r="K54" i="11"/>
  <c r="K27" i="11"/>
  <c r="L25" i="11"/>
  <c r="G27" i="11"/>
  <c r="G54" i="11"/>
  <c r="H27" i="11"/>
  <c r="L24" i="11"/>
  <c r="AF24" i="11" s="1"/>
  <c r="AB27" i="11"/>
  <c r="L23" i="11"/>
  <c r="E27" i="11"/>
  <c r="T22" i="11"/>
  <c r="T54" i="11"/>
  <c r="L20" i="11"/>
  <c r="H54" i="11"/>
  <c r="AB22" i="11"/>
  <c r="AE19" i="11"/>
  <c r="AB53" i="11"/>
  <c r="I22" i="11"/>
  <c r="I53" i="11"/>
  <c r="E53" i="11"/>
  <c r="E22" i="11"/>
  <c r="L19" i="11"/>
  <c r="X55" i="11"/>
  <c r="S55" i="11"/>
  <c r="O55" i="11"/>
  <c r="H45" i="15"/>
  <c r="H46" i="15"/>
  <c r="E46" i="15" s="1"/>
  <c r="K28" i="15"/>
  <c r="M28" i="15" s="1"/>
  <c r="H51" i="15"/>
  <c r="J10" i="15"/>
  <c r="J16" i="15"/>
  <c r="F16" i="15"/>
  <c r="G16" i="15" s="1"/>
  <c r="AN54" i="12"/>
  <c r="AN19" i="12"/>
  <c r="G16" i="12"/>
  <c r="P14" i="12"/>
  <c r="AP14" i="12" s="1"/>
  <c r="AB55" i="12"/>
  <c r="E12" i="12"/>
  <c r="E55" i="12"/>
  <c r="G19" i="15"/>
  <c r="E24" i="15"/>
  <c r="K20" i="15"/>
  <c r="M20" i="15" s="1"/>
  <c r="AD13" i="11"/>
  <c r="AF36" i="11"/>
  <c r="AE24" i="1"/>
  <c r="F27" i="1"/>
  <c r="AE27" i="1" s="1"/>
  <c r="AE24" i="11"/>
  <c r="P11" i="12"/>
  <c r="AP11" i="12" s="1"/>
  <c r="AB16" i="12"/>
  <c r="AD17" i="1"/>
  <c r="G17" i="1"/>
  <c r="H15" i="1"/>
  <c r="N13" i="1"/>
  <c r="H53" i="1"/>
  <c r="F52" i="15"/>
  <c r="J52" i="15"/>
  <c r="G35" i="1"/>
  <c r="N26" i="1"/>
  <c r="X55" i="1"/>
  <c r="V58" i="11"/>
  <c r="AB45" i="11"/>
  <c r="L33" i="11"/>
  <c r="AF33" i="11" s="1"/>
  <c r="M43" i="12"/>
  <c r="P43" i="12" s="1"/>
  <c r="AP43" i="12" s="1"/>
  <c r="M54" i="12"/>
  <c r="AN41" i="12"/>
  <c r="AB41" i="12"/>
  <c r="P39" i="12"/>
  <c r="AP39" i="12" s="1"/>
  <c r="AP38" i="12"/>
  <c r="P37" i="12"/>
  <c r="AP37" i="12" s="1"/>
  <c r="O41" i="12"/>
  <c r="AL56" i="12"/>
  <c r="AB23" i="12"/>
  <c r="Z56" i="12"/>
  <c r="V56" i="12"/>
  <c r="I35" i="13"/>
  <c r="P29" i="13"/>
  <c r="E35" i="13"/>
  <c r="I28" i="13"/>
  <c r="I55" i="13"/>
  <c r="G16" i="13"/>
  <c r="G54" i="13"/>
  <c r="K13" i="15"/>
  <c r="AF28" i="1"/>
  <c r="AE28" i="11"/>
  <c r="F34" i="1"/>
  <c r="N48" i="1"/>
  <c r="J45" i="1"/>
  <c r="AA55" i="1"/>
  <c r="W55" i="1"/>
  <c r="T55" i="1"/>
  <c r="P55" i="1"/>
  <c r="E11" i="11"/>
  <c r="E46" i="12"/>
  <c r="P44" i="12"/>
  <c r="AP44" i="12" s="1"/>
  <c r="F46" i="13"/>
  <c r="P44" i="13"/>
  <c r="AN41" i="13"/>
  <c r="AD56" i="13"/>
  <c r="P39" i="13"/>
  <c r="G41" i="13"/>
  <c r="P38" i="13"/>
  <c r="H41" i="13"/>
  <c r="E41" i="13"/>
  <c r="P37" i="13"/>
  <c r="N41" i="13"/>
  <c r="N54" i="13"/>
  <c r="J41" i="13"/>
  <c r="F41" i="13"/>
  <c r="P36" i="13"/>
  <c r="AG56" i="13"/>
  <c r="X56" i="13"/>
  <c r="P33" i="13"/>
  <c r="F35" i="13"/>
  <c r="G35" i="13"/>
  <c r="P32" i="13"/>
  <c r="L51" i="11"/>
  <c r="L50" i="11"/>
  <c r="E52" i="11"/>
  <c r="L47" i="11"/>
  <c r="J52" i="11"/>
  <c r="F52" i="11"/>
  <c r="AE44" i="11"/>
  <c r="F45" i="11"/>
  <c r="L43" i="11"/>
  <c r="P55" i="11"/>
  <c r="AB40" i="11"/>
  <c r="T40" i="11"/>
  <c r="L39" i="11"/>
  <c r="Y55" i="11"/>
  <c r="T18" i="11"/>
  <c r="AD17" i="11"/>
  <c r="Q56" i="12"/>
  <c r="AP34" i="12"/>
  <c r="P31" i="12"/>
  <c r="AP31" i="12" s="1"/>
  <c r="AN35" i="12"/>
  <c r="I35" i="12"/>
  <c r="P30" i="12"/>
  <c r="AP30" i="12" s="1"/>
  <c r="N35" i="12"/>
  <c r="N55" i="12"/>
  <c r="F55" i="12"/>
  <c r="P25" i="13"/>
  <c r="G28" i="13"/>
  <c r="F23" i="13"/>
  <c r="F55" i="13"/>
  <c r="P22" i="13"/>
  <c r="O23" i="13"/>
  <c r="O55" i="13"/>
  <c r="R56" i="13"/>
  <c r="L12" i="13"/>
  <c r="L55" i="13"/>
  <c r="F10" i="1"/>
  <c r="L12" i="15"/>
  <c r="M12" i="15" s="1"/>
  <c r="J18" i="15"/>
  <c r="F18" i="15"/>
  <c r="I22" i="15"/>
  <c r="E20" i="1"/>
  <c r="F32" i="15"/>
  <c r="H14" i="15"/>
  <c r="M21" i="15"/>
  <c r="F21" i="15"/>
  <c r="G21" i="15" s="1"/>
  <c r="F44" i="15"/>
  <c r="G44" i="15" s="1"/>
  <c r="I45" i="1"/>
  <c r="T52" i="11"/>
  <c r="L49" i="11"/>
  <c r="AF49" i="11" s="1"/>
  <c r="K52" i="11"/>
  <c r="G52" i="11"/>
  <c r="T45" i="11"/>
  <c r="H45" i="11"/>
  <c r="F42" i="11"/>
  <c r="L41" i="11"/>
  <c r="AD29" i="11"/>
  <c r="J22" i="11"/>
  <c r="H46" i="12"/>
  <c r="K35" i="12"/>
  <c r="AB35" i="12"/>
  <c r="P43" i="13"/>
  <c r="Z56" i="13"/>
  <c r="K35" i="13"/>
  <c r="N28" i="13"/>
  <c r="P21" i="13"/>
  <c r="S56" i="13"/>
  <c r="L10" i="15"/>
  <c r="F10" i="15" s="1"/>
  <c r="F8" i="1"/>
  <c r="H32" i="15"/>
  <c r="E32" i="15" s="1"/>
  <c r="I27" i="1"/>
  <c r="P51" i="12"/>
  <c r="AP51" i="12" s="1"/>
  <c r="P50" i="12"/>
  <c r="AP50" i="12" s="1"/>
  <c r="I53" i="12"/>
  <c r="P45" i="12"/>
  <c r="AP45" i="12" s="1"/>
  <c r="N54" i="12"/>
  <c r="J54" i="12"/>
  <c r="V59" i="13"/>
  <c r="AL56" i="13"/>
  <c r="AI56" i="13"/>
  <c r="M35" i="15"/>
  <c r="G11" i="15"/>
  <c r="F35" i="15"/>
  <c r="G35" i="15" s="1"/>
  <c r="F46" i="15"/>
  <c r="G46" i="15" s="1"/>
  <c r="H12" i="15"/>
  <c r="J12" i="15" s="1"/>
  <c r="H39" i="15"/>
  <c r="F38" i="15"/>
  <c r="G18" i="11"/>
  <c r="J23" i="12"/>
  <c r="K23" i="12"/>
  <c r="M12" i="12"/>
  <c r="I12" i="12"/>
  <c r="Y59" i="13"/>
  <c r="AM56" i="13"/>
  <c r="V56" i="13"/>
  <c r="N12" i="13"/>
  <c r="F40" i="15"/>
  <c r="G40" i="15" s="1"/>
  <c r="H15" i="15"/>
  <c r="H38" i="15"/>
  <c r="F15" i="15"/>
  <c r="I23" i="15"/>
  <c r="F28" i="15"/>
  <c r="I23" i="12"/>
  <c r="M16" i="12"/>
  <c r="AJ59" i="13"/>
  <c r="N35" i="13"/>
  <c r="O19" i="13"/>
  <c r="L19" i="13"/>
  <c r="AF56" i="13"/>
  <c r="H25" i="15"/>
  <c r="H50" i="15"/>
  <c r="J30" i="15"/>
  <c r="J40" i="15"/>
  <c r="F30" i="15"/>
  <c r="G30" i="15" s="1"/>
  <c r="G52" i="15" l="1"/>
  <c r="J46" i="15"/>
  <c r="G18" i="15"/>
  <c r="J32" i="15"/>
  <c r="AF25" i="1"/>
  <c r="F29" i="15"/>
  <c r="AD44" i="1"/>
  <c r="M36" i="15"/>
  <c r="G51" i="1"/>
  <c r="AF51" i="1" s="1"/>
  <c r="AE51" i="11"/>
  <c r="H59" i="13"/>
  <c r="AD52" i="11"/>
  <c r="F54" i="15"/>
  <c r="P53" i="13"/>
  <c r="AE47" i="1"/>
  <c r="G47" i="1"/>
  <c r="AF47" i="1" s="1"/>
  <c r="AE47" i="11"/>
  <c r="L56" i="12"/>
  <c r="AF14" i="1"/>
  <c r="AF14" i="11"/>
  <c r="AF23" i="1"/>
  <c r="AE23" i="11"/>
  <c r="AD27" i="1"/>
  <c r="AD23" i="11"/>
  <c r="AD23" i="1"/>
  <c r="E56" i="13"/>
  <c r="P41" i="12"/>
  <c r="AP41" i="12" s="1"/>
  <c r="L40" i="11"/>
  <c r="I55" i="11"/>
  <c r="AE37" i="11"/>
  <c r="AE40" i="11"/>
  <c r="F42" i="15"/>
  <c r="AD40" i="11"/>
  <c r="AF37" i="11"/>
  <c r="AF36" i="1"/>
  <c r="AD40" i="1"/>
  <c r="H56" i="13"/>
  <c r="AF33" i="1"/>
  <c r="AE34" i="1"/>
  <c r="G32" i="1"/>
  <c r="AD32" i="1"/>
  <c r="AD32" i="11"/>
  <c r="AD34" i="11"/>
  <c r="N34" i="1"/>
  <c r="M55" i="1"/>
  <c r="K55" i="1"/>
  <c r="M56" i="13"/>
  <c r="F36" i="15"/>
  <c r="AE29" i="11"/>
  <c r="AE29" i="1"/>
  <c r="G29" i="1"/>
  <c r="F56" i="15"/>
  <c r="I56" i="13"/>
  <c r="G59" i="13"/>
  <c r="P35" i="12"/>
  <c r="AD34" i="1"/>
  <c r="N59" i="13"/>
  <c r="G59" i="12"/>
  <c r="P28" i="12"/>
  <c r="AP28" i="12" s="1"/>
  <c r="I59" i="12"/>
  <c r="AF25" i="11"/>
  <c r="G27" i="1"/>
  <c r="AD27" i="11"/>
  <c r="H57" i="1"/>
  <c r="J59" i="13"/>
  <c r="AB59" i="13"/>
  <c r="E58" i="11"/>
  <c r="AN59" i="13"/>
  <c r="P55" i="13"/>
  <c r="E59" i="13"/>
  <c r="M59" i="12"/>
  <c r="K59" i="12"/>
  <c r="L55" i="1"/>
  <c r="AF21" i="1"/>
  <c r="F24" i="15"/>
  <c r="AE21" i="1"/>
  <c r="AE21" i="11"/>
  <c r="J24" i="15"/>
  <c r="G24" i="15"/>
  <c r="M59" i="13"/>
  <c r="K59" i="13"/>
  <c r="P23" i="12"/>
  <c r="AP23" i="12" s="1"/>
  <c r="L59" i="12"/>
  <c r="I58" i="11"/>
  <c r="L57" i="1"/>
  <c r="N54" i="1"/>
  <c r="O56" i="13"/>
  <c r="K55" i="11"/>
  <c r="F12" i="15"/>
  <c r="M57" i="1"/>
  <c r="I57" i="1"/>
  <c r="AD10" i="11"/>
  <c r="AD10" i="1"/>
  <c r="N56" i="12"/>
  <c r="J59" i="12"/>
  <c r="O59" i="12"/>
  <c r="K56" i="12"/>
  <c r="H59" i="12"/>
  <c r="P46" i="13"/>
  <c r="J56" i="12"/>
  <c r="I59" i="13"/>
  <c r="G55" i="11"/>
  <c r="U55" i="1"/>
  <c r="I57" i="15" s="1"/>
  <c r="E45" i="1"/>
  <c r="AD45" i="11" s="1"/>
  <c r="AD44" i="11"/>
  <c r="F45" i="1"/>
  <c r="AE45" i="11" s="1"/>
  <c r="AE43" i="11"/>
  <c r="F47" i="15"/>
  <c r="G45" i="1"/>
  <c r="AF45" i="1" s="1"/>
  <c r="AF44" i="1"/>
  <c r="AF44" i="11"/>
  <c r="H55" i="1"/>
  <c r="J56" i="13"/>
  <c r="P19" i="12"/>
  <c r="AP19" i="12" s="1"/>
  <c r="O56" i="12"/>
  <c r="F56" i="12"/>
  <c r="F59" i="13"/>
  <c r="F22" i="1"/>
  <c r="AE22" i="1" s="1"/>
  <c r="AE19" i="1"/>
  <c r="AN56" i="13"/>
  <c r="AB56" i="13"/>
  <c r="F59" i="12"/>
  <c r="U57" i="1"/>
  <c r="E53" i="1"/>
  <c r="AD53" i="1" s="1"/>
  <c r="AD8" i="1"/>
  <c r="AD8" i="11"/>
  <c r="E11" i="1"/>
  <c r="AD11" i="1" s="1"/>
  <c r="G56" i="12"/>
  <c r="AE46" i="1"/>
  <c r="F52" i="1"/>
  <c r="AE46" i="11"/>
  <c r="K57" i="1"/>
  <c r="F48" i="15"/>
  <c r="G48" i="15" s="1"/>
  <c r="AD52" i="1"/>
  <c r="O59" i="13"/>
  <c r="AE42" i="11"/>
  <c r="AE42" i="1"/>
  <c r="G42" i="1"/>
  <c r="AF42" i="1" s="1"/>
  <c r="AF41" i="1"/>
  <c r="K56" i="13"/>
  <c r="K58" i="11"/>
  <c r="AF13" i="1"/>
  <c r="J57" i="1"/>
  <c r="L59" i="13"/>
  <c r="P54" i="13"/>
  <c r="J58" i="11"/>
  <c r="I55" i="1"/>
  <c r="E59" i="12"/>
  <c r="F58" i="11"/>
  <c r="J55" i="1"/>
  <c r="AD16" i="1"/>
  <c r="G16" i="1"/>
  <c r="E18" i="1"/>
  <c r="AD18" i="1" s="1"/>
  <c r="AD16" i="11"/>
  <c r="L17" i="15"/>
  <c r="AB55" i="1"/>
  <c r="L57" i="15" s="1"/>
  <c r="AE12" i="1"/>
  <c r="AE12" i="11"/>
  <c r="F15" i="1"/>
  <c r="L55" i="15"/>
  <c r="AB57" i="1"/>
  <c r="G12" i="1"/>
  <c r="AF12" i="11" s="1"/>
  <c r="AP35" i="12"/>
  <c r="L45" i="11"/>
  <c r="AF43" i="11"/>
  <c r="G40" i="1"/>
  <c r="AF35" i="1"/>
  <c r="AF35" i="11"/>
  <c r="E45" i="15"/>
  <c r="G45" i="15" s="1"/>
  <c r="H47" i="15"/>
  <c r="J45" i="15"/>
  <c r="L34" i="11"/>
  <c r="AF28" i="11"/>
  <c r="P53" i="12"/>
  <c r="AP53" i="12" s="1"/>
  <c r="AD15" i="11"/>
  <c r="G58" i="11"/>
  <c r="P55" i="12"/>
  <c r="AP55" i="12" s="1"/>
  <c r="AF26" i="1"/>
  <c r="AE34" i="11"/>
  <c r="J25" i="15"/>
  <c r="E25" i="15"/>
  <c r="G25" i="15" s="1"/>
  <c r="H29" i="15"/>
  <c r="H42" i="15"/>
  <c r="E38" i="15"/>
  <c r="G38" i="15" s="1"/>
  <c r="J38" i="15"/>
  <c r="N56" i="13"/>
  <c r="I56" i="12"/>
  <c r="E39" i="15"/>
  <c r="G39" i="15" s="1"/>
  <c r="J39" i="15"/>
  <c r="M10" i="15"/>
  <c r="G10" i="15"/>
  <c r="L42" i="11"/>
  <c r="AF41" i="11"/>
  <c r="H55" i="15"/>
  <c r="H17" i="15"/>
  <c r="J14" i="15"/>
  <c r="E14" i="15"/>
  <c r="G14" i="15" s="1"/>
  <c r="AD20" i="1"/>
  <c r="E54" i="1"/>
  <c r="AD54" i="11" s="1"/>
  <c r="G20" i="1"/>
  <c r="E22" i="1"/>
  <c r="AD22" i="1" s="1"/>
  <c r="L56" i="13"/>
  <c r="P28" i="13"/>
  <c r="E55" i="11"/>
  <c r="L11" i="11"/>
  <c r="AN59" i="12"/>
  <c r="L22" i="11"/>
  <c r="AF19" i="11"/>
  <c r="AD22" i="11"/>
  <c r="AE27" i="11"/>
  <c r="J55" i="11"/>
  <c r="T55" i="11"/>
  <c r="H58" i="11"/>
  <c r="H56" i="12"/>
  <c r="AN56" i="12"/>
  <c r="E20" i="15"/>
  <c r="G20" i="15" s="1"/>
  <c r="H36" i="15"/>
  <c r="AE8" i="1"/>
  <c r="G8" i="1"/>
  <c r="F53" i="1"/>
  <c r="AE53" i="11" s="1"/>
  <c r="AE8" i="11"/>
  <c r="F11" i="1"/>
  <c r="AE11" i="11" s="1"/>
  <c r="J23" i="15"/>
  <c r="F23" i="15"/>
  <c r="G23" i="15" s="1"/>
  <c r="E15" i="15"/>
  <c r="G15" i="15" s="1"/>
  <c r="J15" i="15"/>
  <c r="M56" i="12"/>
  <c r="N59" i="12"/>
  <c r="F22" i="15"/>
  <c r="G22" i="15" s="1"/>
  <c r="J22" i="15"/>
  <c r="AE10" i="11"/>
  <c r="AE10" i="1"/>
  <c r="F54" i="1"/>
  <c r="AE54" i="1" s="1"/>
  <c r="G10" i="1"/>
  <c r="AF10" i="11" s="1"/>
  <c r="P12" i="13"/>
  <c r="L52" i="11"/>
  <c r="P35" i="13"/>
  <c r="AB58" i="11"/>
  <c r="AF20" i="11"/>
  <c r="L54" i="11"/>
  <c r="L15" i="11"/>
  <c r="L53" i="11"/>
  <c r="T58" i="11"/>
  <c r="AB59" i="12"/>
  <c r="P23" i="13"/>
  <c r="F56" i="13"/>
  <c r="P41" i="13"/>
  <c r="N15" i="1"/>
  <c r="N53" i="1"/>
  <c r="E28" i="15"/>
  <c r="G28" i="15" s="1"/>
  <c r="K29" i="15"/>
  <c r="M29" i="15" s="1"/>
  <c r="K56" i="15"/>
  <c r="M56" i="15" s="1"/>
  <c r="AD15" i="1"/>
  <c r="H54" i="15"/>
  <c r="J50" i="15"/>
  <c r="E50" i="15"/>
  <c r="G50" i="15" s="1"/>
  <c r="P19" i="13"/>
  <c r="H13" i="15"/>
  <c r="H56" i="15"/>
  <c r="E12" i="15"/>
  <c r="G12" i="15" s="1"/>
  <c r="G32" i="15"/>
  <c r="AF50" i="11"/>
  <c r="M13" i="15"/>
  <c r="P46" i="12"/>
  <c r="AP46" i="12" s="1"/>
  <c r="AF48" i="1"/>
  <c r="N52" i="1"/>
  <c r="G56" i="13"/>
  <c r="AF17" i="11"/>
  <c r="AF17" i="1"/>
  <c r="P12" i="12"/>
  <c r="AP12" i="12" s="1"/>
  <c r="E56" i="12"/>
  <c r="E51" i="15"/>
  <c r="G51" i="15" s="1"/>
  <c r="J51" i="15"/>
  <c r="AD20" i="11"/>
  <c r="L27" i="11"/>
  <c r="AF23" i="11"/>
  <c r="F55" i="11"/>
  <c r="AB55" i="11"/>
  <c r="H55" i="11"/>
  <c r="AB56" i="12"/>
  <c r="P16" i="12"/>
  <c r="AP16" i="12" s="1"/>
  <c r="P54" i="12"/>
  <c r="N27" i="1"/>
  <c r="AF51" i="11" l="1"/>
  <c r="G52" i="1"/>
  <c r="AF52" i="1" s="1"/>
  <c r="AF47" i="11"/>
  <c r="AF32" i="11"/>
  <c r="AF32" i="1"/>
  <c r="G34" i="1"/>
  <c r="AF34" i="1" s="1"/>
  <c r="AF29" i="1"/>
  <c r="AF29" i="11"/>
  <c r="AF27" i="1"/>
  <c r="AF27" i="11"/>
  <c r="P59" i="13"/>
  <c r="P59" i="12"/>
  <c r="AE54" i="11"/>
  <c r="N57" i="1"/>
  <c r="E55" i="1"/>
  <c r="AD55" i="1" s="1"/>
  <c r="F57" i="15"/>
  <c r="AD45" i="1"/>
  <c r="AE45" i="1"/>
  <c r="AF45" i="11"/>
  <c r="AE22" i="11"/>
  <c r="AD53" i="11"/>
  <c r="AD11" i="11"/>
  <c r="AE52" i="11"/>
  <c r="AE52" i="1"/>
  <c r="N55" i="1"/>
  <c r="AF42" i="11"/>
  <c r="AF16" i="11"/>
  <c r="AF16" i="1"/>
  <c r="G18" i="1"/>
  <c r="AD18" i="11"/>
  <c r="AF12" i="1"/>
  <c r="G15" i="1"/>
  <c r="AF15" i="11" s="1"/>
  <c r="M55" i="15"/>
  <c r="F55" i="15"/>
  <c r="AE15" i="1"/>
  <c r="AE15" i="11"/>
  <c r="F17" i="15"/>
  <c r="M17" i="15"/>
  <c r="E36" i="15"/>
  <c r="G36" i="15" s="1"/>
  <c r="J36" i="15"/>
  <c r="L55" i="11"/>
  <c r="E29" i="15"/>
  <c r="G29" i="15" s="1"/>
  <c r="J29" i="15"/>
  <c r="AF40" i="11"/>
  <c r="AF40" i="1"/>
  <c r="E56" i="15"/>
  <c r="G56" i="15" s="1"/>
  <c r="J56" i="15"/>
  <c r="K57" i="15"/>
  <c r="M57" i="15" s="1"/>
  <c r="AP54" i="12"/>
  <c r="P56" i="13"/>
  <c r="AE53" i="1"/>
  <c r="F57" i="1"/>
  <c r="AF20" i="1"/>
  <c r="G22" i="1"/>
  <c r="AF22" i="1" s="1"/>
  <c r="J54" i="15"/>
  <c r="E54" i="15"/>
  <c r="G54" i="15" s="1"/>
  <c r="P56" i="12"/>
  <c r="AP56" i="12" s="1"/>
  <c r="E13" i="15"/>
  <c r="G13" i="15" s="1"/>
  <c r="H57" i="15"/>
  <c r="J13" i="15"/>
  <c r="G54" i="1"/>
  <c r="AF54" i="1" s="1"/>
  <c r="AF10" i="1"/>
  <c r="G11" i="1"/>
  <c r="AF11" i="11" s="1"/>
  <c r="AF8" i="1"/>
  <c r="G53" i="1"/>
  <c r="AF8" i="11"/>
  <c r="AD54" i="1"/>
  <c r="E57" i="1"/>
  <c r="E17" i="15"/>
  <c r="J17" i="15"/>
  <c r="J42" i="15"/>
  <c r="E42" i="15"/>
  <c r="G42" i="15" s="1"/>
  <c r="L58" i="11"/>
  <c r="AE11" i="1"/>
  <c r="F55" i="1"/>
  <c r="AE55" i="1" s="1"/>
  <c r="E55" i="15"/>
  <c r="J55" i="15"/>
  <c r="E47" i="15"/>
  <c r="G47" i="15" s="1"/>
  <c r="J47" i="15"/>
  <c r="AF52" i="11" l="1"/>
  <c r="AF34" i="11"/>
  <c r="AD55" i="11"/>
  <c r="AF22" i="11"/>
  <c r="AF15" i="1"/>
  <c r="G17" i="15"/>
  <c r="AF18" i="11"/>
  <c r="AF18" i="1"/>
  <c r="AE55" i="11"/>
  <c r="G55" i="15"/>
  <c r="AF53" i="1"/>
  <c r="G57" i="1"/>
  <c r="AF53" i="11"/>
  <c r="AF54" i="11"/>
  <c r="G55" i="1"/>
  <c r="AF55" i="1" s="1"/>
  <c r="AF11" i="1"/>
  <c r="E57" i="15"/>
  <c r="G57" i="15" s="1"/>
  <c r="J57" i="15"/>
  <c r="AF55" i="11" l="1"/>
</calcChain>
</file>

<file path=xl/sharedStrings.xml><?xml version="1.0" encoding="utf-8"?>
<sst xmlns="http://schemas.openxmlformats.org/spreadsheetml/2006/main" count="503" uniqueCount="112">
  <si>
    <t>性別</t>
    <rPh sb="0" eb="2">
      <t>セイベツ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</si>
  <si>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</si>
  <si>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</si>
  <si>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計</t>
    <rPh sb="0" eb="1">
      <t>ケイ</t>
    </rPh>
    <phoneticPr fontId="2"/>
  </si>
  <si>
    <t>以上</t>
    <rPh sb="0" eb="2">
      <t>イジョウ</t>
    </rPh>
    <phoneticPr fontId="2"/>
  </si>
  <si>
    <t>不明</t>
    <rPh sb="0" eb="2">
      <t>フメイ</t>
    </rPh>
    <phoneticPr fontId="2"/>
  </si>
  <si>
    <t>前橋市</t>
    <rPh sb="0" eb="3">
      <t>マエバシシ</t>
    </rPh>
    <phoneticPr fontId="2"/>
  </si>
  <si>
    <t>小計</t>
    <rPh sb="0" eb="2">
      <t>ショウケイ</t>
    </rPh>
    <phoneticPr fontId="2"/>
  </si>
  <si>
    <t>高崎市</t>
    <rPh sb="0" eb="3">
      <t>タカサキシ</t>
    </rPh>
    <phoneticPr fontId="2"/>
  </si>
  <si>
    <t>安中市</t>
    <rPh sb="0" eb="3">
      <t>アンナカシ</t>
    </rPh>
    <phoneticPr fontId="2"/>
  </si>
  <si>
    <t>渋川市</t>
    <rPh sb="0" eb="3">
      <t>シブカワシ</t>
    </rPh>
    <phoneticPr fontId="2"/>
  </si>
  <si>
    <t>榛東村</t>
    <rPh sb="0" eb="3">
      <t>シントウムラ</t>
    </rPh>
    <phoneticPr fontId="2"/>
  </si>
  <si>
    <t>吉岡町</t>
    <rPh sb="0" eb="3">
      <t>ヨシオカマチ</t>
    </rPh>
    <phoneticPr fontId="2"/>
  </si>
  <si>
    <t>藤岡市</t>
    <rPh sb="0" eb="3">
      <t>フジオカシ</t>
    </rPh>
    <phoneticPr fontId="2"/>
  </si>
  <si>
    <t>上野村</t>
    <rPh sb="0" eb="3">
      <t>ウエノムラ</t>
    </rPh>
    <phoneticPr fontId="2"/>
  </si>
  <si>
    <t>富岡市</t>
    <rPh sb="0" eb="3">
      <t>トミオカシ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</si>
  <si>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</si>
  <si>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</si>
  <si>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</si>
  <si>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</si>
  <si>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</si>
  <si>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</si>
  <si>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</si>
  <si>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3">
      <t>タカヤマムラ</t>
    </rPh>
    <phoneticPr fontId="2"/>
  </si>
  <si>
    <t>沼田市</t>
    <rPh sb="0" eb="3">
      <t>ヌマタシ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</si>
  <si>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</si>
  <si>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</si>
  <si>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</si>
  <si>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伊勢崎市</t>
    <rPh sb="0" eb="4">
      <t>イセサキシ</t>
    </rPh>
    <phoneticPr fontId="2"/>
  </si>
  <si>
    <t>玉村町</t>
    <rPh sb="0" eb="3">
      <t>タマムラマチ</t>
    </rPh>
    <phoneticPr fontId="2"/>
  </si>
  <si>
    <t>桐生市</t>
    <rPh sb="0" eb="2">
      <t>キリュウ</t>
    </rPh>
    <rPh sb="2" eb="3">
      <t>シ</t>
    </rPh>
    <phoneticPr fontId="2"/>
  </si>
  <si>
    <t>太田市</t>
    <rPh sb="0" eb="3">
      <t>オオタシ</t>
    </rPh>
    <phoneticPr fontId="2"/>
  </si>
  <si>
    <t>館林市</t>
    <rPh sb="0" eb="3">
      <t>タテバヤシシ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</si>
  <si>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</si>
  <si>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</si>
  <si>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4">
      <t>チヨダマチ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</si>
  <si>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</si>
  <si>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</si>
  <si>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</si>
  <si>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</si>
  <si>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県計</t>
    <rPh sb="0" eb="1">
      <t>ケン</t>
    </rPh>
    <rPh sb="1" eb="2">
      <t>ケイ</t>
    </rPh>
    <phoneticPr fontId="2"/>
  </si>
  <si>
    <t>～</t>
    <phoneticPr fontId="2"/>
  </si>
  <si>
    <t>市町村名</t>
    <rPh sb="0" eb="3">
      <t>シチョウソン</t>
    </rPh>
    <rPh sb="3" eb="4">
      <t>メイ</t>
    </rPh>
    <phoneticPr fontId="2"/>
  </si>
  <si>
    <t>高崎安中</t>
    <rPh sb="0" eb="2">
      <t>タカサキ</t>
    </rPh>
    <rPh sb="2" eb="4">
      <t>アンナカ</t>
    </rPh>
    <phoneticPr fontId="2"/>
  </si>
  <si>
    <t>渋川</t>
    <rPh sb="0" eb="2">
      <t>シブカワ</t>
    </rPh>
    <phoneticPr fontId="2"/>
  </si>
  <si>
    <t>藤岡</t>
    <rPh sb="0" eb="2">
      <t>フジオカ</t>
    </rPh>
    <phoneticPr fontId="2"/>
  </si>
  <si>
    <t>富岡</t>
    <rPh sb="0" eb="2">
      <t>トミオカ</t>
    </rPh>
    <phoneticPr fontId="2"/>
  </si>
  <si>
    <t>伊勢崎</t>
    <rPh sb="0" eb="3">
      <t>イセサキ</t>
    </rPh>
    <phoneticPr fontId="2"/>
  </si>
  <si>
    <t>桐生</t>
    <rPh sb="0" eb="2">
      <t>キリュウ</t>
    </rPh>
    <phoneticPr fontId="2"/>
  </si>
  <si>
    <t>太田</t>
    <rPh sb="0" eb="2">
      <t>オオタ</t>
    </rPh>
    <phoneticPr fontId="2"/>
  </si>
  <si>
    <t>館林</t>
    <rPh sb="0" eb="2">
      <t>タテバヤシ</t>
    </rPh>
    <phoneticPr fontId="2"/>
  </si>
  <si>
    <t>対象者の年齢（男性）</t>
    <rPh sb="0" eb="3">
      <t>タイショウシャ</t>
    </rPh>
    <rPh sb="4" eb="6">
      <t>ネンレイ</t>
    </rPh>
    <rPh sb="7" eb="9">
      <t>ダンセイ</t>
    </rPh>
    <phoneticPr fontId="2"/>
  </si>
  <si>
    <t>対象者の年齢（女性）</t>
    <rPh sb="0" eb="3">
      <t>タイショウシャ</t>
    </rPh>
    <rPh sb="4" eb="6">
      <t>ネンレイ</t>
    </rPh>
    <rPh sb="7" eb="9">
      <t>ジョセイ</t>
    </rPh>
    <phoneticPr fontId="2"/>
  </si>
  <si>
    <t>合計</t>
    <rPh sb="0" eb="2">
      <t>ゴウケイ</t>
    </rPh>
    <phoneticPr fontId="2"/>
  </si>
  <si>
    <t>全体</t>
    <rPh sb="0" eb="2">
      <t>ゼンタイ</t>
    </rPh>
    <phoneticPr fontId="2"/>
  </si>
  <si>
    <t>ほとんど病気もなく健康である。</t>
    <rPh sb="4" eb="6">
      <t>ビョウキ</t>
    </rPh>
    <rPh sb="9" eb="11">
      <t>ケンコウ</t>
    </rPh>
    <phoneticPr fontId="2"/>
  </si>
  <si>
    <t>何らかの障害や慢性の病気はあるが、日常生活に支障はなく、交通機関等を利用してひとりで外出する。</t>
    <rPh sb="0" eb="1">
      <t>ナン</t>
    </rPh>
    <rPh sb="4" eb="6">
      <t>ショウガイ</t>
    </rPh>
    <rPh sb="7" eb="9">
      <t>マンセイ</t>
    </rPh>
    <rPh sb="10" eb="12">
      <t>ビョウキ</t>
    </rPh>
    <rPh sb="17" eb="19">
      <t>ニチジョウ</t>
    </rPh>
    <rPh sb="19" eb="21">
      <t>セイカツ</t>
    </rPh>
    <rPh sb="22" eb="24">
      <t>シショウ</t>
    </rPh>
    <rPh sb="28" eb="30">
      <t>コウツウ</t>
    </rPh>
    <rPh sb="30" eb="32">
      <t>キカン</t>
    </rPh>
    <rPh sb="32" eb="33">
      <t>トウ</t>
    </rPh>
    <rPh sb="34" eb="36">
      <t>リヨウ</t>
    </rPh>
    <rPh sb="42" eb="44">
      <t>ガイシュツ</t>
    </rPh>
    <phoneticPr fontId="2"/>
  </si>
  <si>
    <t>何らかの障害や慢性の病気はあるが、日常生活に支障はなく、隣近所へなら外出する。</t>
    <rPh sb="0" eb="1">
      <t>ナン</t>
    </rPh>
    <rPh sb="4" eb="6">
      <t>ショウガイ</t>
    </rPh>
    <rPh sb="7" eb="9">
      <t>マンセイ</t>
    </rPh>
    <rPh sb="10" eb="12">
      <t>ビョウキ</t>
    </rPh>
    <rPh sb="17" eb="19">
      <t>ニチジョウ</t>
    </rPh>
    <rPh sb="19" eb="21">
      <t>セイカツ</t>
    </rPh>
    <rPh sb="22" eb="24">
      <t>シショウ</t>
    </rPh>
    <rPh sb="28" eb="29">
      <t>トナリ</t>
    </rPh>
    <rPh sb="29" eb="31">
      <t>キンジョ</t>
    </rPh>
    <rPh sb="34" eb="36">
      <t>ガイシュツ</t>
    </rPh>
    <phoneticPr fontId="2"/>
  </si>
  <si>
    <t>家の中での生活はおおむね支障はないが、介助により外出する。</t>
    <rPh sb="0" eb="1">
      <t>イエ</t>
    </rPh>
    <rPh sb="2" eb="3">
      <t>ナカ</t>
    </rPh>
    <rPh sb="5" eb="7">
      <t>セイカツ</t>
    </rPh>
    <rPh sb="12" eb="14">
      <t>シショウ</t>
    </rPh>
    <rPh sb="19" eb="21">
      <t>カイジョ</t>
    </rPh>
    <rPh sb="24" eb="26">
      <t>ガイシュツ</t>
    </rPh>
    <phoneticPr fontId="2"/>
  </si>
  <si>
    <t>家の中での生活はおおむね支障はないが、寝たり起きたりで、介助なしには外出できず外出頻度も少ない。</t>
    <rPh sb="0" eb="1">
      <t>イエ</t>
    </rPh>
    <rPh sb="2" eb="3">
      <t>ナカ</t>
    </rPh>
    <rPh sb="5" eb="7">
      <t>セイカツ</t>
    </rPh>
    <rPh sb="12" eb="14">
      <t>シショウ</t>
    </rPh>
    <rPh sb="19" eb="20">
      <t>ネ</t>
    </rPh>
    <rPh sb="22" eb="23">
      <t>オ</t>
    </rPh>
    <rPh sb="28" eb="30">
      <t>カイジョ</t>
    </rPh>
    <rPh sb="34" eb="36">
      <t>ガイシュツ</t>
    </rPh>
    <rPh sb="39" eb="41">
      <t>ガイシュツ</t>
    </rPh>
    <rPh sb="41" eb="43">
      <t>ヒンド</t>
    </rPh>
    <rPh sb="44" eb="45">
      <t>スク</t>
    </rPh>
    <phoneticPr fontId="2"/>
  </si>
  <si>
    <t>家の中での生活にも何らかの介助が必要で、寝ていることが多い。</t>
    <rPh sb="0" eb="1">
      <t>イエ</t>
    </rPh>
    <rPh sb="2" eb="3">
      <t>ナカ</t>
    </rPh>
    <rPh sb="5" eb="7">
      <t>セイカツ</t>
    </rPh>
    <rPh sb="9" eb="10">
      <t>ナン</t>
    </rPh>
    <rPh sb="13" eb="15">
      <t>カイジョ</t>
    </rPh>
    <rPh sb="16" eb="18">
      <t>ヒツヨウ</t>
    </rPh>
    <rPh sb="20" eb="21">
      <t>ネ</t>
    </rPh>
    <rPh sb="27" eb="28">
      <t>オオ</t>
    </rPh>
    <phoneticPr fontId="2"/>
  </si>
  <si>
    <t>健康状態（全体）</t>
    <rPh sb="0" eb="2">
      <t>ケンコウ</t>
    </rPh>
    <rPh sb="2" eb="4">
      <t>ジョウタイ</t>
    </rPh>
    <rPh sb="5" eb="7">
      <t>ゼンタイ</t>
    </rPh>
    <phoneticPr fontId="2"/>
  </si>
  <si>
    <t>健康状態（男性）</t>
    <rPh sb="0" eb="2">
      <t>ケンコウ</t>
    </rPh>
    <rPh sb="2" eb="4">
      <t>ジョウタイ</t>
    </rPh>
    <rPh sb="5" eb="7">
      <t>ダンセイ</t>
    </rPh>
    <phoneticPr fontId="2"/>
  </si>
  <si>
    <t>健康状態（女性）</t>
    <rPh sb="0" eb="2">
      <t>ケンコウ</t>
    </rPh>
    <rPh sb="2" eb="4">
      <t>ジョウタイ</t>
    </rPh>
    <rPh sb="5" eb="7">
      <t>ジョセイ</t>
    </rPh>
    <phoneticPr fontId="2"/>
  </si>
  <si>
    <t>神流町</t>
    <rPh sb="0" eb="2">
      <t>カンナ</t>
    </rPh>
    <rPh sb="2" eb="3">
      <t>マチ</t>
    </rPh>
    <phoneticPr fontId="2"/>
  </si>
  <si>
    <t xml:space="preserve">        </t>
    <phoneticPr fontId="2"/>
  </si>
  <si>
    <t>東吾妻町</t>
    <rPh sb="0" eb="1">
      <t>ヒガシ</t>
    </rPh>
    <rPh sb="1" eb="4">
      <t>アガツママチ</t>
    </rPh>
    <phoneticPr fontId="2"/>
  </si>
  <si>
    <t>みなかみ町</t>
    <rPh sb="4" eb="5">
      <t>マチ</t>
    </rPh>
    <phoneticPr fontId="2"/>
  </si>
  <si>
    <t>みどり市</t>
    <rPh sb="3" eb="4">
      <t>シ</t>
    </rPh>
    <phoneticPr fontId="2"/>
  </si>
  <si>
    <t>日常生活や地域のことで不安に感じることはありますか（全体）</t>
    <rPh sb="0" eb="2">
      <t>ニチジョウ</t>
    </rPh>
    <rPh sb="2" eb="4">
      <t>セイカツ</t>
    </rPh>
    <rPh sb="5" eb="7">
      <t>チイキ</t>
    </rPh>
    <rPh sb="11" eb="13">
      <t>フアン</t>
    </rPh>
    <rPh sb="14" eb="15">
      <t>カン</t>
    </rPh>
    <rPh sb="26" eb="28">
      <t>ゼンタイ</t>
    </rPh>
    <phoneticPr fontId="2"/>
  </si>
  <si>
    <t>日常生活や地域のことで不安に感じることはありますか（男性）</t>
    <rPh sb="0" eb="2">
      <t>ニチジョウ</t>
    </rPh>
    <rPh sb="2" eb="4">
      <t>セイカツ</t>
    </rPh>
    <rPh sb="5" eb="7">
      <t>チイキ</t>
    </rPh>
    <rPh sb="11" eb="13">
      <t>フアン</t>
    </rPh>
    <rPh sb="14" eb="15">
      <t>カン</t>
    </rPh>
    <rPh sb="26" eb="28">
      <t>ダンセイ</t>
    </rPh>
    <phoneticPr fontId="2"/>
  </si>
  <si>
    <t>日常生活や地域のことで不安に感じることはありますか（女性）</t>
    <rPh sb="0" eb="2">
      <t>ニチジョウ</t>
    </rPh>
    <rPh sb="2" eb="4">
      <t>セイカツ</t>
    </rPh>
    <rPh sb="5" eb="7">
      <t>チイキ</t>
    </rPh>
    <rPh sb="11" eb="13">
      <t>フアン</t>
    </rPh>
    <rPh sb="14" eb="15">
      <t>カン</t>
    </rPh>
    <rPh sb="26" eb="28">
      <t>ジョセイ</t>
    </rPh>
    <phoneticPr fontId="2"/>
  </si>
  <si>
    <t>健康に関すること</t>
    <rPh sb="0" eb="2">
      <t>ケンコウ</t>
    </rPh>
    <rPh sb="3" eb="4">
      <t>カン</t>
    </rPh>
    <phoneticPr fontId="2"/>
  </si>
  <si>
    <t>体調をくずした時の身の回りのこと</t>
    <rPh sb="0" eb="2">
      <t>タイチョウ</t>
    </rPh>
    <rPh sb="7" eb="8">
      <t>トキ</t>
    </rPh>
    <rPh sb="9" eb="10">
      <t>ミ</t>
    </rPh>
    <rPh sb="11" eb="12">
      <t>マワ</t>
    </rPh>
    <phoneticPr fontId="2"/>
  </si>
  <si>
    <t>出かける時の交通手段のこと</t>
    <rPh sb="0" eb="1">
      <t>デ</t>
    </rPh>
    <rPh sb="4" eb="5">
      <t>トキ</t>
    </rPh>
    <rPh sb="6" eb="8">
      <t>コウツウ</t>
    </rPh>
    <rPh sb="8" eb="10">
      <t>シュダン</t>
    </rPh>
    <phoneticPr fontId="2"/>
  </si>
  <si>
    <t>災害時のこと</t>
    <rPh sb="0" eb="2">
      <t>サイガイ</t>
    </rPh>
    <rPh sb="2" eb="3">
      <t>ジ</t>
    </rPh>
    <phoneticPr fontId="2"/>
  </si>
  <si>
    <t>防犯についてのこと</t>
    <rPh sb="0" eb="2">
      <t>ボウハン</t>
    </rPh>
    <phoneticPr fontId="2"/>
  </si>
  <si>
    <t>金銭面でのこと</t>
    <rPh sb="0" eb="2">
      <t>キンセン</t>
    </rPh>
    <rPh sb="2" eb="3">
      <t>メン</t>
    </rPh>
    <phoneticPr fontId="2"/>
  </si>
  <si>
    <t>身近に相談相手がいないこと</t>
    <rPh sb="0" eb="2">
      <t>ミジカ</t>
    </rPh>
    <rPh sb="3" eb="5">
      <t>ソウダン</t>
    </rPh>
    <rPh sb="5" eb="7">
      <t>アイテ</t>
    </rPh>
    <phoneticPr fontId="2"/>
  </si>
  <si>
    <t>人との付き合いがうまくいっていないこと</t>
    <rPh sb="0" eb="1">
      <t>ヒト</t>
    </rPh>
    <rPh sb="3" eb="4">
      <t>ツ</t>
    </rPh>
    <rPh sb="5" eb="6">
      <t>ア</t>
    </rPh>
    <phoneticPr fontId="2"/>
  </si>
  <si>
    <t>特にない</t>
    <rPh sb="0" eb="1">
      <t>トク</t>
    </rPh>
    <phoneticPr fontId="2"/>
  </si>
  <si>
    <t>その他</t>
    <rPh sb="2" eb="3">
      <t>タ</t>
    </rPh>
    <phoneticPr fontId="2"/>
  </si>
  <si>
    <t>無回答</t>
    <rPh sb="0" eb="1">
      <t>ム</t>
    </rPh>
    <rPh sb="1" eb="3">
      <t>カイトウ</t>
    </rPh>
    <phoneticPr fontId="2"/>
  </si>
  <si>
    <t>相談できる人はいますか（全体）</t>
    <rPh sb="0" eb="2">
      <t>ソウダン</t>
    </rPh>
    <rPh sb="5" eb="6">
      <t>ヒト</t>
    </rPh>
    <rPh sb="12" eb="14">
      <t>ゼンタイ</t>
    </rPh>
    <phoneticPr fontId="2"/>
  </si>
  <si>
    <t>相談できる人はいますか（男性）</t>
    <rPh sb="0" eb="2">
      <t>ソウダン</t>
    </rPh>
    <rPh sb="5" eb="6">
      <t>ヒト</t>
    </rPh>
    <rPh sb="12" eb="14">
      <t>ダンセイ</t>
    </rPh>
    <phoneticPr fontId="2"/>
  </si>
  <si>
    <t>相談できる人はいますか（女性）</t>
    <rPh sb="0" eb="2">
      <t>ソウダン</t>
    </rPh>
    <rPh sb="5" eb="6">
      <t>ヒト</t>
    </rPh>
    <rPh sb="12" eb="14">
      <t>ジョセイ</t>
    </rPh>
    <phoneticPr fontId="2"/>
  </si>
  <si>
    <t>子ども</t>
    <rPh sb="0" eb="1">
      <t>コ</t>
    </rPh>
    <phoneticPr fontId="2"/>
  </si>
  <si>
    <t>兄弟・姉妹</t>
    <rPh sb="0" eb="2">
      <t>キョウダイ</t>
    </rPh>
    <rPh sb="3" eb="5">
      <t>シマイ</t>
    </rPh>
    <phoneticPr fontId="2"/>
  </si>
  <si>
    <t>親族</t>
    <rPh sb="0" eb="2">
      <t>シンゾク</t>
    </rPh>
    <phoneticPr fontId="2"/>
  </si>
  <si>
    <t>隣近所の人</t>
    <rPh sb="0" eb="1">
      <t>トナリ</t>
    </rPh>
    <rPh sb="1" eb="3">
      <t>キンジョ</t>
    </rPh>
    <rPh sb="4" eb="5">
      <t>ヒト</t>
    </rPh>
    <phoneticPr fontId="2"/>
  </si>
  <si>
    <t>友人・知人</t>
    <rPh sb="0" eb="2">
      <t>ユウジン</t>
    </rPh>
    <rPh sb="3" eb="5">
      <t>チジン</t>
    </rPh>
    <phoneticPr fontId="2"/>
  </si>
  <si>
    <t>民生委員など地区の委員</t>
    <rPh sb="0" eb="2">
      <t>ミンセイ</t>
    </rPh>
    <rPh sb="2" eb="4">
      <t>イイン</t>
    </rPh>
    <rPh sb="6" eb="8">
      <t>チク</t>
    </rPh>
    <rPh sb="9" eb="11">
      <t>イイン</t>
    </rPh>
    <phoneticPr fontId="2"/>
  </si>
  <si>
    <t>市町村担当職員</t>
    <rPh sb="0" eb="3">
      <t>シチョウソン</t>
    </rPh>
    <rPh sb="3" eb="5">
      <t>タントウ</t>
    </rPh>
    <rPh sb="5" eb="7">
      <t>ショクイン</t>
    </rPh>
    <phoneticPr fontId="2"/>
  </si>
  <si>
    <t>地域包括支援センター・高齢者総合相談センター</t>
    <rPh sb="0" eb="2">
      <t>チイキ</t>
    </rPh>
    <rPh sb="2" eb="4">
      <t>ホウカツ</t>
    </rPh>
    <rPh sb="4" eb="6">
      <t>シエン</t>
    </rPh>
    <rPh sb="11" eb="14">
      <t>コウレイシャ</t>
    </rPh>
    <rPh sb="14" eb="16">
      <t>ソウゴウ</t>
    </rPh>
    <rPh sb="16" eb="18">
      <t>ソウダン</t>
    </rPh>
    <phoneticPr fontId="2"/>
  </si>
  <si>
    <t>相談できる人はいない</t>
    <rPh sb="0" eb="2">
      <t>ソウダン</t>
    </rPh>
    <rPh sb="5" eb="6">
      <t>ヒト</t>
    </rPh>
    <phoneticPr fontId="2"/>
  </si>
  <si>
    <t>地域</t>
    <rPh sb="0" eb="2">
      <t>チイキ</t>
    </rPh>
    <phoneticPr fontId="2"/>
  </si>
  <si>
    <t>吾妻</t>
    <rPh sb="0" eb="2">
      <t>アガツマ</t>
    </rPh>
    <phoneticPr fontId="2"/>
  </si>
  <si>
    <t>利根
沼田</t>
    <rPh sb="0" eb="2">
      <t>トネ</t>
    </rPh>
    <rPh sb="3" eb="5">
      <t>ヌマタ</t>
    </rPh>
    <phoneticPr fontId="2"/>
  </si>
  <si>
    <t>男</t>
    <rPh sb="0" eb="1">
      <t>オトコ</t>
    </rPh>
    <phoneticPr fontId="11"/>
  </si>
  <si>
    <t>女</t>
    <rPh sb="0" eb="1">
      <t>オンナ</t>
    </rPh>
    <phoneticPr fontId="11"/>
  </si>
  <si>
    <t>７０歳以上
人口</t>
    <rPh sb="2" eb="3">
      <t>サイ</t>
    </rPh>
    <rPh sb="3" eb="5">
      <t>イジョウ</t>
    </rPh>
    <rPh sb="6" eb="8">
      <t>ジンコウ</t>
    </rPh>
    <phoneticPr fontId="2"/>
  </si>
  <si>
    <t>７０歳以上
ひとり暮らし人口</t>
    <rPh sb="2" eb="3">
      <t>サイ</t>
    </rPh>
    <rPh sb="3" eb="5">
      <t>イジョウ</t>
    </rPh>
    <rPh sb="9" eb="10">
      <t>ク</t>
    </rPh>
    <rPh sb="12" eb="14">
      <t>ジンコウ</t>
    </rPh>
    <phoneticPr fontId="2"/>
  </si>
  <si>
    <t>７０歳以上
ひとり暮らし人口割合</t>
    <rPh sb="2" eb="3">
      <t>サイ</t>
    </rPh>
    <rPh sb="3" eb="5">
      <t>イジョウ</t>
    </rPh>
    <rPh sb="9" eb="10">
      <t>ク</t>
    </rPh>
    <rPh sb="12" eb="14">
      <t>ジンコウ</t>
    </rPh>
    <rPh sb="14" eb="16">
      <t>ワリアイ</t>
    </rPh>
    <phoneticPr fontId="2"/>
  </si>
  <si>
    <t>（※複数回答あり）</t>
    <rPh sb="2" eb="4">
      <t>フクスウ</t>
    </rPh>
    <rPh sb="4" eb="6">
      <t>カイトウ</t>
    </rPh>
    <phoneticPr fontId="11"/>
  </si>
  <si>
    <t>平成３０年度ひとり暮らし高齢者基礎調査集計表（性別・年齢別対象者数）</t>
    <rPh sb="4" eb="6">
      <t>ネンド</t>
    </rPh>
    <rPh sb="9" eb="10">
      <t>ク</t>
    </rPh>
    <rPh sb="12" eb="15">
      <t>コウレイシャ</t>
    </rPh>
    <rPh sb="15" eb="17">
      <t>キソ</t>
    </rPh>
    <rPh sb="17" eb="19">
      <t>チョウサ</t>
    </rPh>
    <rPh sb="19" eb="22">
      <t>シュウケイヒョウ</t>
    </rPh>
    <rPh sb="23" eb="25">
      <t>セイベツ</t>
    </rPh>
    <rPh sb="26" eb="29">
      <t>ネンレイベツ</t>
    </rPh>
    <rPh sb="29" eb="32">
      <t>タイショウシャ</t>
    </rPh>
    <rPh sb="32" eb="33">
      <t>スウ</t>
    </rPh>
    <phoneticPr fontId="2"/>
  </si>
  <si>
    <t>平成３０年度ひとり暮らし高齢者基礎調査集計表（対７０歳以上人口比率）</t>
    <rPh sb="4" eb="6">
      <t>ネンド</t>
    </rPh>
    <rPh sb="9" eb="10">
      <t>ク</t>
    </rPh>
    <rPh sb="12" eb="15">
      <t>コウレイシャ</t>
    </rPh>
    <rPh sb="15" eb="17">
      <t>キソ</t>
    </rPh>
    <rPh sb="17" eb="19">
      <t>チョウサ</t>
    </rPh>
    <rPh sb="19" eb="22">
      <t>シュウケイヒョウ</t>
    </rPh>
    <rPh sb="23" eb="24">
      <t>タイ</t>
    </rPh>
    <rPh sb="26" eb="27">
      <t>サイ</t>
    </rPh>
    <rPh sb="27" eb="29">
      <t>イジョウ</t>
    </rPh>
    <rPh sb="29" eb="31">
      <t>ジンコウ</t>
    </rPh>
    <rPh sb="31" eb="33">
      <t>ヒリツ</t>
    </rPh>
    <phoneticPr fontId="2"/>
  </si>
  <si>
    <t>注）７０歳以上人口は「群馬県年齢別人口統計調査」（平成３０年１０月１日現在）</t>
    <rPh sb="0" eb="1">
      <t>チュウ</t>
    </rPh>
    <rPh sb="4" eb="5">
      <t>サイ</t>
    </rPh>
    <rPh sb="5" eb="7">
      <t>イジョウ</t>
    </rPh>
    <rPh sb="7" eb="9">
      <t>ジンコウ</t>
    </rPh>
    <rPh sb="11" eb="14">
      <t>グンマケン</t>
    </rPh>
    <rPh sb="14" eb="17">
      <t>ネンレイベツ</t>
    </rPh>
    <rPh sb="17" eb="19">
      <t>ジンコウ</t>
    </rPh>
    <rPh sb="19" eb="21">
      <t>トウケイ</t>
    </rPh>
    <rPh sb="21" eb="23">
      <t>チョウサ</t>
    </rPh>
    <rPh sb="29" eb="30">
      <t>ネン</t>
    </rPh>
    <rPh sb="32" eb="33">
      <t>ガツ</t>
    </rPh>
    <rPh sb="34" eb="35">
      <t>ヒ</t>
    </rPh>
    <rPh sb="35" eb="37">
      <t>ゲンザイ</t>
    </rPh>
    <phoneticPr fontId="2"/>
  </si>
  <si>
    <t>平成３０年度ひとり暮らし高齢者基礎調査集計表（健康状態）</t>
    <rPh sb="4" eb="6">
      <t>ネンド</t>
    </rPh>
    <rPh sb="9" eb="10">
      <t>ク</t>
    </rPh>
    <rPh sb="12" eb="15">
      <t>コウレイシャ</t>
    </rPh>
    <rPh sb="15" eb="17">
      <t>キソ</t>
    </rPh>
    <rPh sb="17" eb="19">
      <t>チョウサ</t>
    </rPh>
    <rPh sb="19" eb="22">
      <t>シュウケイヒョウ</t>
    </rPh>
    <rPh sb="23" eb="25">
      <t>ケンコウ</t>
    </rPh>
    <rPh sb="25" eb="27">
      <t>ジョウタイ</t>
    </rPh>
    <phoneticPr fontId="2"/>
  </si>
  <si>
    <t>平成３０年度ひとり暮らし高齢者基礎調査集計表（日常生活や地域のことで不安に感じることはありますか）</t>
    <rPh sb="4" eb="6">
      <t>ネンド</t>
    </rPh>
    <rPh sb="9" eb="10">
      <t>ク</t>
    </rPh>
    <rPh sb="12" eb="15">
      <t>コウレイシャ</t>
    </rPh>
    <rPh sb="15" eb="17">
      <t>キソ</t>
    </rPh>
    <rPh sb="17" eb="19">
      <t>チョウサ</t>
    </rPh>
    <rPh sb="19" eb="21">
      <t>シュウケイ</t>
    </rPh>
    <rPh sb="21" eb="22">
      <t>オモテ</t>
    </rPh>
    <rPh sb="23" eb="25">
      <t>ニチジョウ</t>
    </rPh>
    <rPh sb="25" eb="27">
      <t>セイカツ</t>
    </rPh>
    <rPh sb="28" eb="30">
      <t>チイキ</t>
    </rPh>
    <rPh sb="34" eb="36">
      <t>フアン</t>
    </rPh>
    <rPh sb="37" eb="38">
      <t>カン</t>
    </rPh>
    <phoneticPr fontId="2"/>
  </si>
  <si>
    <t>平成３０年度ひとり暮らし高齢者基礎調査集計表（相談できる人はいますか）</t>
    <rPh sb="4" eb="6">
      <t>ネンド</t>
    </rPh>
    <rPh sb="9" eb="10">
      <t>ク</t>
    </rPh>
    <rPh sb="12" eb="15">
      <t>コウレイシャ</t>
    </rPh>
    <rPh sb="15" eb="17">
      <t>キソ</t>
    </rPh>
    <rPh sb="17" eb="19">
      <t>チョウサ</t>
    </rPh>
    <rPh sb="19" eb="21">
      <t>シュウケイ</t>
    </rPh>
    <rPh sb="21" eb="22">
      <t>オモテ</t>
    </rPh>
    <rPh sb="23" eb="25">
      <t>ソウダン</t>
    </rPh>
    <rPh sb="28" eb="29">
      <t>ヒト</t>
    </rPh>
    <phoneticPr fontId="2"/>
  </si>
  <si>
    <t>７０歳～</t>
    <rPh sb="2" eb="3">
      <t>サイ</t>
    </rPh>
    <phoneticPr fontId="11"/>
  </si>
  <si>
    <t>演算（男＋女）</t>
    <rPh sb="0" eb="2">
      <t>エンザン</t>
    </rPh>
    <rPh sb="3" eb="4">
      <t>オトコ</t>
    </rPh>
    <rPh sb="5" eb="6">
      <t>オンナ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</si>
</sst>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#,##0_ "/>
    <numFmt numFmtId="178" formatCode="#,##0.0_ "/>
    <numFmt numFmtId="179" formatCode="#,##0_);[Red]\(#,##0\)"/>
  </numFmts>
  <fonts count="19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0" fontId="15" fillId="0" borderId="0"/>
  </cellStyleXfs>
  <cellXfs count="912">
    <xf numFmtId="0" fontId="0" fillId="0" borderId="0" xfId="0" applyFont="1"/>
    <xf numFmtId="177" fontId="4" fillId="0" borderId="0" xfId="2" applyNumberFormat="1" applyFont="1" applyBorder="1" applyAlignment="1">
      <alignment horizontal="center" vertical="center"/>
    </xf>
    <xf numFmtId="177" fontId="4" fillId="0" borderId="0" xfId="2" applyNumberFormat="1" applyFont="1" applyBorder="1" applyAlignment="1">
      <alignment horizontal="distributed" vertical="center"/>
    </xf>
    <xf numFmtId="177" fontId="4" fillId="0" borderId="0" xfId="2" applyNumberFormat="1" applyFont="1" applyBorder="1" applyAlignment="1">
      <alignment horizontal="left" vertical="center"/>
    </xf>
    <xf numFmtId="177" fontId="4" fillId="0" borderId="0" xfId="2" applyNumberFormat="1" applyFont="1" applyBorder="1" applyAlignment="1">
      <alignment vertical="center"/>
    </xf>
    <xf numFmtId="177" fontId="4" fillId="0" borderId="0" xfId="2" applyNumberFormat="1" applyFont="1" applyBorder="1" applyAlignment="1">
      <alignment horizontal="left"/>
    </xf>
    <xf numFmtId="177" fontId="4" fillId="0" borderId="0" xfId="2" applyNumberFormat="1" applyFont="1" applyBorder="1"/>
    <xf numFmtId="177" fontId="4" fillId="0" borderId="0" xfId="2" applyNumberFormat="1" applyFont="1" applyFill="1" applyBorder="1"/>
    <xf numFmtId="177" fontId="4" fillId="0" borderId="0" xfId="2" applyNumberFormat="1" applyFont="1" applyBorder="1" applyAlignment="1">
      <alignment shrinkToFit="1"/>
    </xf>
    <xf numFmtId="177" fontId="4" fillId="0" borderId="0" xfId="2" applyNumberFormat="1" applyFont="1" applyFill="1" applyBorder="1" applyAlignment="1">
      <alignment shrinkToFit="1"/>
    </xf>
    <xf numFmtId="38" fontId="8" fillId="0" borderId="1" xfId="2" applyFont="1" applyBorder="1" applyAlignment="1">
      <alignment horizontal="right" vertical="center" shrinkToFit="1"/>
    </xf>
    <xf numFmtId="38" fontId="8" fillId="0" borderId="2" xfId="2" applyFont="1" applyBorder="1" applyAlignment="1">
      <alignment vertical="center" shrinkToFit="1"/>
    </xf>
    <xf numFmtId="38" fontId="8" fillId="0" borderId="2" xfId="2" applyFont="1" applyBorder="1" applyAlignment="1" applyProtection="1">
      <alignment vertical="center" shrinkToFit="1"/>
      <protection locked="0"/>
    </xf>
    <xf numFmtId="38" fontId="8" fillId="0" borderId="3" xfId="2" applyFont="1" applyBorder="1" applyAlignment="1" applyProtection="1">
      <alignment vertical="center" shrinkToFit="1"/>
      <protection locked="0"/>
    </xf>
    <xf numFmtId="38" fontId="8" fillId="0" borderId="4" xfId="2" applyFont="1" applyBorder="1" applyAlignment="1" applyProtection="1">
      <alignment vertical="center" shrinkToFit="1"/>
      <protection locked="0"/>
    </xf>
    <xf numFmtId="177" fontId="4" fillId="0" borderId="0" xfId="2" applyNumberFormat="1" applyFont="1" applyBorder="1" applyAlignment="1">
      <alignment horizontal="center" vertical="center" shrinkToFit="1"/>
    </xf>
    <xf numFmtId="177" fontId="4" fillId="0" borderId="0" xfId="2" applyNumberFormat="1" applyFont="1" applyBorder="1" applyAlignment="1">
      <alignment vertical="center" shrinkToFit="1"/>
    </xf>
    <xf numFmtId="38" fontId="8" fillId="0" borderId="2" xfId="2" applyFont="1" applyBorder="1" applyAlignment="1">
      <alignment horizontal="right" vertical="center" shrinkToFit="1"/>
    </xf>
    <xf numFmtId="38" fontId="8" fillId="0" borderId="5" xfId="2" applyFont="1" applyBorder="1" applyAlignment="1">
      <alignment horizontal="right" vertical="center" shrinkToFit="1"/>
    </xf>
    <xf numFmtId="0" fontId="4" fillId="0" borderId="6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0" fontId="4" fillId="0" borderId="9" xfId="2" applyNumberFormat="1" applyFont="1" applyBorder="1" applyAlignment="1">
      <alignment horizontal="center" vertical="center"/>
    </xf>
    <xf numFmtId="177" fontId="6" fillId="0" borderId="0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horizontal="distributed" vertical="center"/>
    </xf>
    <xf numFmtId="177" fontId="7" fillId="0" borderId="0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horizontal="left"/>
    </xf>
    <xf numFmtId="177" fontId="3" fillId="0" borderId="0" xfId="2" applyNumberFormat="1" applyFont="1" applyFill="1" applyBorder="1" applyAlignment="1">
      <alignment horizontal="left" vertical="center"/>
    </xf>
    <xf numFmtId="0" fontId="8" fillId="0" borderId="10" xfId="2" applyNumberFormat="1" applyFont="1" applyFill="1" applyBorder="1" applyAlignment="1">
      <alignment horizontal="center" vertical="center"/>
    </xf>
    <xf numFmtId="0" fontId="8" fillId="0" borderId="6" xfId="2" applyNumberFormat="1" applyFont="1" applyFill="1" applyBorder="1" applyAlignment="1">
      <alignment horizontal="center" vertical="center"/>
    </xf>
    <xf numFmtId="0" fontId="8" fillId="0" borderId="11" xfId="2" applyNumberFormat="1" applyFont="1" applyFill="1" applyBorder="1" applyAlignment="1">
      <alignment horizontal="center" vertical="center"/>
    </xf>
    <xf numFmtId="0" fontId="8" fillId="0" borderId="8" xfId="2" applyNumberFormat="1" applyFont="1" applyFill="1" applyBorder="1" applyAlignment="1">
      <alignment horizontal="center" vertical="center"/>
    </xf>
    <xf numFmtId="0" fontId="8" fillId="0" borderId="12" xfId="2" applyNumberFormat="1" applyFont="1" applyFill="1" applyBorder="1" applyAlignment="1">
      <alignment horizontal="center" vertical="center"/>
    </xf>
    <xf numFmtId="0" fontId="4" fillId="0" borderId="13" xfId="2" applyNumberFormat="1" applyFont="1" applyFill="1" applyBorder="1" applyAlignment="1">
      <alignment horizontal="center" vertical="center"/>
    </xf>
    <xf numFmtId="0" fontId="4" fillId="0" borderId="6" xfId="2" applyNumberFormat="1" applyFont="1" applyFill="1" applyBorder="1" applyAlignment="1">
      <alignment horizontal="center" vertical="center"/>
    </xf>
    <xf numFmtId="0" fontId="4" fillId="0" borderId="7" xfId="2" applyNumberFormat="1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center" vertical="center"/>
    </xf>
    <xf numFmtId="0" fontId="4" fillId="0" borderId="11" xfId="2" applyNumberFormat="1" applyFont="1" applyFill="1" applyBorder="1" applyAlignment="1">
      <alignment horizontal="center" vertical="center"/>
    </xf>
    <xf numFmtId="38" fontId="8" fillId="0" borderId="14" xfId="2" applyFont="1" applyFill="1" applyBorder="1" applyAlignment="1">
      <alignment vertical="center" shrinkToFit="1"/>
    </xf>
    <xf numFmtId="38" fontId="8" fillId="0" borderId="15" xfId="2" applyFont="1" applyFill="1" applyBorder="1" applyAlignment="1">
      <alignment vertical="center" shrinkToFit="1"/>
    </xf>
    <xf numFmtId="38" fontId="8" fillId="0" borderId="16" xfId="2" applyFont="1" applyFill="1" applyBorder="1" applyAlignment="1">
      <alignment vertical="center" shrinkToFit="1"/>
    </xf>
    <xf numFmtId="38" fontId="8" fillId="0" borderId="15" xfId="2" applyFont="1" applyFill="1" applyBorder="1" applyAlignment="1" applyProtection="1">
      <alignment vertical="center" shrinkToFit="1"/>
      <protection locked="0"/>
    </xf>
    <xf numFmtId="38" fontId="8" fillId="0" borderId="17" xfId="2" applyFont="1" applyFill="1" applyBorder="1" applyAlignment="1" applyProtection="1">
      <alignment vertical="center" shrinkToFit="1"/>
      <protection locked="0"/>
    </xf>
    <xf numFmtId="38" fontId="8" fillId="0" borderId="18" xfId="2" applyFont="1" applyFill="1" applyBorder="1" applyAlignment="1" applyProtection="1">
      <alignment vertical="center" shrinkToFit="1"/>
      <protection locked="0"/>
    </xf>
    <xf numFmtId="38" fontId="8" fillId="0" borderId="19" xfId="2" applyFont="1" applyFill="1" applyBorder="1" applyAlignment="1">
      <alignment vertical="center" shrinkToFit="1"/>
    </xf>
    <xf numFmtId="38" fontId="8" fillId="0" borderId="20" xfId="2" applyFont="1" applyFill="1" applyBorder="1" applyAlignment="1">
      <alignment vertical="center" shrinkToFit="1"/>
    </xf>
    <xf numFmtId="38" fontId="8" fillId="0" borderId="21" xfId="2" applyFont="1" applyFill="1" applyBorder="1" applyAlignment="1">
      <alignment vertical="center" shrinkToFit="1"/>
    </xf>
    <xf numFmtId="38" fontId="8" fillId="0" borderId="20" xfId="2" applyFont="1" applyFill="1" applyBorder="1" applyAlignment="1" applyProtection="1">
      <alignment vertical="center" shrinkToFit="1"/>
      <protection locked="0"/>
    </xf>
    <xf numFmtId="38" fontId="8" fillId="0" borderId="22" xfId="2" applyFont="1" applyFill="1" applyBorder="1" applyAlignment="1" applyProtection="1">
      <alignment vertical="center" shrinkToFit="1"/>
      <protection locked="0"/>
    </xf>
    <xf numFmtId="38" fontId="8" fillId="0" borderId="23" xfId="2" applyFont="1" applyFill="1" applyBorder="1" applyAlignment="1">
      <alignment vertical="center" shrinkToFit="1"/>
    </xf>
    <xf numFmtId="38" fontId="8" fillId="0" borderId="24" xfId="2" applyFont="1" applyFill="1" applyBorder="1" applyAlignment="1">
      <alignment vertical="center" shrinkToFit="1"/>
    </xf>
    <xf numFmtId="38" fontId="8" fillId="0" borderId="23" xfId="2" applyFont="1" applyFill="1" applyBorder="1" applyAlignment="1" applyProtection="1">
      <alignment vertical="center" shrinkToFit="1"/>
      <protection locked="0"/>
    </xf>
    <xf numFmtId="38" fontId="8" fillId="0" borderId="25" xfId="2" applyFont="1" applyFill="1" applyBorder="1" applyAlignment="1" applyProtection="1">
      <alignment vertical="center" shrinkToFit="1"/>
      <protection locked="0"/>
    </xf>
    <xf numFmtId="38" fontId="8" fillId="0" borderId="26" xfId="2" applyFont="1" applyFill="1" applyBorder="1" applyAlignment="1" applyProtection="1">
      <alignment vertical="center" shrinkToFit="1"/>
      <protection locked="0"/>
    </xf>
    <xf numFmtId="38" fontId="8" fillId="0" borderId="27" xfId="2" applyFont="1" applyFill="1" applyBorder="1" applyAlignment="1" applyProtection="1">
      <alignment vertical="center" shrinkToFit="1"/>
      <protection locked="0"/>
    </xf>
    <xf numFmtId="38" fontId="8" fillId="0" borderId="28" xfId="2" applyFont="1" applyFill="1" applyBorder="1" applyAlignment="1">
      <alignment vertical="center" shrinkToFit="1"/>
    </xf>
    <xf numFmtId="38" fontId="8" fillId="0" borderId="29" xfId="2" applyFont="1" applyFill="1" applyBorder="1" applyAlignment="1">
      <alignment vertical="center" shrinkToFit="1"/>
    </xf>
    <xf numFmtId="38" fontId="8" fillId="0" borderId="30" xfId="2" applyFont="1" applyFill="1" applyBorder="1" applyAlignment="1">
      <alignment vertical="center" shrinkToFit="1"/>
    </xf>
    <xf numFmtId="38" fontId="8" fillId="0" borderId="29" xfId="2" applyFont="1" applyFill="1" applyBorder="1" applyAlignment="1" applyProtection="1">
      <alignment vertical="center" shrinkToFit="1"/>
      <protection locked="0"/>
    </xf>
    <xf numFmtId="38" fontId="8" fillId="0" borderId="31" xfId="2" applyFont="1" applyFill="1" applyBorder="1" applyAlignment="1" applyProtection="1">
      <alignment vertical="center" shrinkToFit="1"/>
      <protection locked="0"/>
    </xf>
    <xf numFmtId="38" fontId="8" fillId="0" borderId="32" xfId="2" applyFont="1" applyFill="1" applyBorder="1" applyAlignment="1">
      <alignment vertical="center" shrinkToFit="1"/>
    </xf>
    <xf numFmtId="38" fontId="8" fillId="0" borderId="25" xfId="2" applyFont="1" applyFill="1" applyBorder="1" applyAlignment="1">
      <alignment vertical="center" shrinkToFit="1"/>
    </xf>
    <xf numFmtId="38" fontId="8" fillId="0" borderId="33" xfId="2" applyFont="1" applyFill="1" applyBorder="1" applyAlignment="1">
      <alignment vertical="center" shrinkToFit="1"/>
    </xf>
    <xf numFmtId="38" fontId="8" fillId="0" borderId="34" xfId="2" applyFont="1" applyFill="1" applyBorder="1" applyAlignment="1" applyProtection="1">
      <alignment vertical="center" shrinkToFit="1"/>
      <protection locked="0"/>
    </xf>
    <xf numFmtId="38" fontId="8" fillId="0" borderId="35" xfId="2" applyFont="1" applyFill="1" applyBorder="1" applyAlignment="1" applyProtection="1">
      <alignment vertical="center" shrinkToFit="1"/>
      <protection locked="0"/>
    </xf>
    <xf numFmtId="38" fontId="8" fillId="0" borderId="36" xfId="2" applyFont="1" applyFill="1" applyBorder="1" applyAlignment="1">
      <alignment vertical="center" shrinkToFit="1"/>
    </xf>
    <xf numFmtId="38" fontId="8" fillId="0" borderId="37" xfId="2" applyFont="1" applyFill="1" applyBorder="1" applyAlignment="1">
      <alignment vertical="center" shrinkToFit="1"/>
    </xf>
    <xf numFmtId="38" fontId="8" fillId="0" borderId="38" xfId="2" applyFont="1" applyFill="1" applyBorder="1" applyAlignment="1">
      <alignment vertical="center" shrinkToFit="1"/>
    </xf>
    <xf numFmtId="38" fontId="8" fillId="0" borderId="39" xfId="2" applyFont="1" applyFill="1" applyBorder="1" applyAlignment="1">
      <alignment vertical="center" shrinkToFit="1"/>
    </xf>
    <xf numFmtId="38" fontId="8" fillId="0" borderId="40" xfId="2" applyFont="1" applyFill="1" applyBorder="1" applyAlignment="1">
      <alignment vertical="center" shrinkToFit="1"/>
    </xf>
    <xf numFmtId="38" fontId="8" fillId="0" borderId="41" xfId="2" applyFont="1" applyFill="1" applyBorder="1" applyAlignment="1" applyProtection="1">
      <alignment vertical="center" shrinkToFit="1"/>
      <protection locked="0"/>
    </xf>
    <xf numFmtId="38" fontId="8" fillId="0" borderId="22" xfId="2" applyFont="1" applyFill="1" applyBorder="1" applyAlignment="1">
      <alignment vertical="center" shrinkToFit="1"/>
    </xf>
    <xf numFmtId="38" fontId="8" fillId="0" borderId="37" xfId="2" applyFont="1" applyFill="1" applyBorder="1" applyAlignment="1" applyProtection="1">
      <alignment vertical="center" shrinkToFit="1"/>
      <protection locked="0"/>
    </xf>
    <xf numFmtId="38" fontId="8" fillId="0" borderId="39" xfId="2" applyFont="1" applyFill="1" applyBorder="1" applyAlignment="1" applyProtection="1">
      <alignment vertical="center" shrinkToFit="1"/>
      <protection locked="0"/>
    </xf>
    <xf numFmtId="38" fontId="8" fillId="0" borderId="40" xfId="2" applyFont="1" applyFill="1" applyBorder="1" applyAlignment="1" applyProtection="1">
      <alignment vertical="center" shrinkToFit="1"/>
      <protection locked="0"/>
    </xf>
    <xf numFmtId="38" fontId="8" fillId="0" borderId="42" xfId="2" applyFont="1" applyFill="1" applyBorder="1" applyAlignment="1">
      <alignment vertical="center" shrinkToFit="1"/>
    </xf>
    <xf numFmtId="38" fontId="8" fillId="0" borderId="43" xfId="2" applyFont="1" applyFill="1" applyBorder="1" applyAlignment="1">
      <alignment vertical="center" shrinkToFit="1"/>
    </xf>
    <xf numFmtId="38" fontId="8" fillId="0" borderId="44" xfId="2" applyFont="1" applyFill="1" applyBorder="1" applyAlignment="1">
      <alignment vertical="center" shrinkToFit="1"/>
    </xf>
    <xf numFmtId="38" fontId="8" fillId="0" borderId="45" xfId="2" applyFont="1" applyFill="1" applyBorder="1" applyAlignment="1" applyProtection="1">
      <alignment vertical="center" shrinkToFit="1"/>
      <protection locked="0"/>
    </xf>
    <xf numFmtId="38" fontId="8" fillId="0" borderId="46" xfId="2" applyFont="1" applyFill="1" applyBorder="1" applyAlignment="1" applyProtection="1">
      <alignment vertical="center" shrinkToFit="1"/>
      <protection locked="0"/>
    </xf>
    <xf numFmtId="38" fontId="8" fillId="0" borderId="47" xfId="2" applyFont="1" applyFill="1" applyBorder="1" applyAlignment="1">
      <alignment vertical="center" shrinkToFit="1"/>
    </xf>
    <xf numFmtId="38" fontId="8" fillId="0" borderId="48" xfId="2" applyFont="1" applyFill="1" applyBorder="1" applyAlignment="1">
      <alignment vertical="center" shrinkToFit="1"/>
    </xf>
    <xf numFmtId="38" fontId="8" fillId="0" borderId="49" xfId="2" applyFont="1" applyFill="1" applyBorder="1" applyAlignment="1">
      <alignment vertical="center" shrinkToFit="1"/>
    </xf>
    <xf numFmtId="38" fontId="8" fillId="0" borderId="50" xfId="2" applyFont="1" applyFill="1" applyBorder="1" applyAlignment="1">
      <alignment vertical="center" shrinkToFit="1"/>
    </xf>
    <xf numFmtId="38" fontId="8" fillId="0" borderId="49" xfId="2" applyFont="1" applyFill="1" applyBorder="1" applyAlignment="1" applyProtection="1">
      <alignment vertical="center" shrinkToFit="1"/>
      <protection locked="0"/>
    </xf>
    <xf numFmtId="38" fontId="8" fillId="0" borderId="51" xfId="2" applyFont="1" applyFill="1" applyBorder="1" applyAlignment="1" applyProtection="1">
      <alignment vertical="center" shrinkToFit="1"/>
      <protection locked="0"/>
    </xf>
    <xf numFmtId="38" fontId="8" fillId="0" borderId="52" xfId="2" applyFont="1" applyFill="1" applyBorder="1" applyAlignment="1" applyProtection="1">
      <alignment vertical="center" shrinkToFit="1"/>
      <protection locked="0"/>
    </xf>
    <xf numFmtId="38" fontId="8" fillId="0" borderId="47" xfId="2" applyFont="1" applyFill="1" applyBorder="1" applyAlignment="1" applyProtection="1">
      <alignment vertical="center" shrinkToFit="1"/>
      <protection locked="0"/>
    </xf>
    <xf numFmtId="38" fontId="8" fillId="0" borderId="14" xfId="2" applyFont="1" applyFill="1" applyBorder="1" applyAlignment="1">
      <alignment horizontal="right" vertical="center" shrinkToFit="1"/>
    </xf>
    <xf numFmtId="38" fontId="8" fillId="0" borderId="23" xfId="2" applyFont="1" applyFill="1" applyBorder="1" applyAlignment="1">
      <alignment horizontal="right" vertical="center" shrinkToFit="1"/>
    </xf>
    <xf numFmtId="38" fontId="8" fillId="0" borderId="53" xfId="2" applyFont="1" applyFill="1" applyBorder="1" applyAlignment="1">
      <alignment horizontal="right" vertical="center" shrinkToFit="1"/>
    </xf>
    <xf numFmtId="38" fontId="8" fillId="0" borderId="15" xfId="2" applyFont="1" applyFill="1" applyBorder="1" applyAlignment="1">
      <alignment horizontal="right" vertical="center" shrinkToFit="1"/>
    </xf>
    <xf numFmtId="38" fontId="8" fillId="0" borderId="54" xfId="2" applyFont="1" applyFill="1" applyBorder="1" applyAlignment="1">
      <alignment horizontal="right" vertical="center" shrinkToFit="1"/>
    </xf>
    <xf numFmtId="38" fontId="8" fillId="0" borderId="27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right" vertical="center" shrinkToFit="1"/>
    </xf>
    <xf numFmtId="38" fontId="8" fillId="0" borderId="29" xfId="2" applyFont="1" applyFill="1" applyBorder="1" applyAlignment="1">
      <alignment horizontal="right" vertical="center" shrinkToFit="1"/>
    </xf>
    <xf numFmtId="38" fontId="8" fillId="0" borderId="55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right" vertical="center" shrinkToFit="1"/>
    </xf>
    <xf numFmtId="38" fontId="8" fillId="0" borderId="31" xfId="2" applyFont="1" applyFill="1" applyBorder="1" applyAlignment="1">
      <alignment horizontal="right" vertical="center" shrinkToFit="1"/>
    </xf>
    <xf numFmtId="177" fontId="7" fillId="0" borderId="0" xfId="2" applyNumberFormat="1" applyFont="1" applyFill="1" applyBorder="1" applyAlignment="1">
      <alignment horizontal="left"/>
    </xf>
    <xf numFmtId="177" fontId="7" fillId="0" borderId="0" xfId="2" applyNumberFormat="1" applyFont="1" applyFill="1" applyBorder="1" applyAlignment="1">
      <alignment vertical="center"/>
    </xf>
    <xf numFmtId="0" fontId="8" fillId="0" borderId="13" xfId="2" applyNumberFormat="1" applyFont="1" applyFill="1" applyBorder="1" applyAlignment="1">
      <alignment horizontal="center" vertical="center"/>
    </xf>
    <xf numFmtId="38" fontId="8" fillId="0" borderId="56" xfId="2" applyFont="1" applyFill="1" applyBorder="1" applyAlignment="1">
      <alignment vertical="center" shrinkToFit="1"/>
    </xf>
    <xf numFmtId="38" fontId="8" fillId="0" borderId="57" xfId="2" applyFont="1" applyFill="1" applyBorder="1" applyAlignment="1">
      <alignment vertical="center" shrinkToFit="1"/>
    </xf>
    <xf numFmtId="38" fontId="8" fillId="0" borderId="58" xfId="2" applyFont="1" applyFill="1" applyBorder="1" applyAlignment="1">
      <alignment vertical="center" shrinkToFit="1"/>
    </xf>
    <xf numFmtId="38" fontId="8" fillId="0" borderId="59" xfId="2" applyFont="1" applyFill="1" applyBorder="1" applyAlignment="1" applyProtection="1">
      <alignment vertical="center" shrinkToFit="1"/>
      <protection locked="0"/>
    </xf>
    <xf numFmtId="38" fontId="8" fillId="0" borderId="60" xfId="2" applyFont="1" applyFill="1" applyBorder="1" applyAlignment="1">
      <alignment vertical="center" shrinkToFit="1"/>
    </xf>
    <xf numFmtId="38" fontId="8" fillId="0" borderId="61" xfId="2" applyFont="1" applyFill="1" applyBorder="1" applyAlignment="1">
      <alignment vertical="center" shrinkToFit="1"/>
    </xf>
    <xf numFmtId="38" fontId="8" fillId="0" borderId="62" xfId="2" applyFont="1" applyFill="1" applyBorder="1" applyAlignment="1" applyProtection="1">
      <alignment vertical="center" shrinkToFit="1"/>
      <protection locked="0"/>
    </xf>
    <xf numFmtId="38" fontId="8" fillId="0" borderId="63" xfId="2" applyFont="1" applyFill="1" applyBorder="1" applyAlignment="1">
      <alignment vertical="center" shrinkToFit="1"/>
    </xf>
    <xf numFmtId="38" fontId="8" fillId="0" borderId="54" xfId="2" applyFont="1" applyFill="1" applyBorder="1" applyAlignment="1" applyProtection="1">
      <alignment vertical="center" shrinkToFit="1"/>
      <protection locked="0"/>
    </xf>
    <xf numFmtId="38" fontId="8" fillId="0" borderId="64" xfId="2" applyFont="1" applyFill="1" applyBorder="1" applyAlignment="1">
      <alignment vertical="center" shrinkToFit="1"/>
    </xf>
    <xf numFmtId="38" fontId="8" fillId="0" borderId="65" xfId="2" applyFont="1" applyFill="1" applyBorder="1" applyAlignment="1">
      <alignment vertical="center" shrinkToFit="1"/>
    </xf>
    <xf numFmtId="3" fontId="4" fillId="0" borderId="66" xfId="2" applyNumberFormat="1" applyFont="1" applyFill="1" applyBorder="1" applyAlignment="1" applyProtection="1">
      <alignment vertical="center" shrinkToFit="1"/>
      <protection locked="0"/>
    </xf>
    <xf numFmtId="3" fontId="4" fillId="0" borderId="15" xfId="2" applyNumberFormat="1" applyFont="1" applyFill="1" applyBorder="1" applyAlignment="1" applyProtection="1">
      <alignment vertical="center" shrinkToFit="1"/>
      <protection locked="0"/>
    </xf>
    <xf numFmtId="3" fontId="4" fillId="0" borderId="23" xfId="2" applyNumberFormat="1" applyFont="1" applyFill="1" applyBorder="1" applyAlignment="1" applyProtection="1">
      <alignment vertical="center" shrinkToFit="1"/>
      <protection locked="0"/>
    </xf>
    <xf numFmtId="3" fontId="4" fillId="0" borderId="67" xfId="2" applyNumberFormat="1" applyFont="1" applyFill="1" applyBorder="1" applyAlignment="1" applyProtection="1">
      <alignment vertical="center" shrinkToFit="1"/>
      <protection locked="0"/>
    </xf>
    <xf numFmtId="3" fontId="4" fillId="0" borderId="19" xfId="2" applyNumberFormat="1" applyFont="1" applyFill="1" applyBorder="1" applyAlignment="1" applyProtection="1">
      <alignment vertical="center" shrinkToFit="1"/>
      <protection locked="0"/>
    </xf>
    <xf numFmtId="3" fontId="4" fillId="0" borderId="68" xfId="2" applyNumberFormat="1" applyFont="1" applyFill="1" applyBorder="1" applyAlignment="1" applyProtection="1">
      <alignment vertical="center" shrinkToFit="1"/>
      <protection locked="0"/>
    </xf>
    <xf numFmtId="3" fontId="4" fillId="0" borderId="69" xfId="2" applyNumberFormat="1" applyFont="1" applyFill="1" applyBorder="1" applyAlignment="1" applyProtection="1">
      <alignment vertical="center" shrinkToFit="1"/>
      <protection locked="0"/>
    </xf>
    <xf numFmtId="3" fontId="4" fillId="0" borderId="20" xfId="2" applyNumberFormat="1" applyFont="1" applyFill="1" applyBorder="1" applyAlignment="1" applyProtection="1">
      <alignment vertical="center" shrinkToFit="1"/>
      <protection locked="0"/>
    </xf>
    <xf numFmtId="3" fontId="4" fillId="0" borderId="70" xfId="2" applyNumberFormat="1" applyFont="1" applyFill="1" applyBorder="1" applyAlignment="1" applyProtection="1">
      <alignment vertical="center" shrinkToFit="1"/>
      <protection locked="0"/>
    </xf>
    <xf numFmtId="3" fontId="4" fillId="0" borderId="21" xfId="2" applyNumberFormat="1" applyFont="1" applyFill="1" applyBorder="1" applyAlignment="1" applyProtection="1">
      <alignment vertical="center" shrinkToFit="1"/>
      <protection locked="0"/>
    </xf>
    <xf numFmtId="3" fontId="4" fillId="0" borderId="71" xfId="2" applyNumberFormat="1" applyFont="1" applyFill="1" applyBorder="1" applyAlignment="1" applyProtection="1">
      <alignment vertical="center" shrinkToFit="1"/>
      <protection locked="0"/>
    </xf>
    <xf numFmtId="3" fontId="4" fillId="0" borderId="72" xfId="2" applyNumberFormat="1" applyFont="1" applyFill="1" applyBorder="1" applyAlignment="1" applyProtection="1">
      <alignment vertical="center" shrinkToFit="1"/>
      <protection locked="0"/>
    </xf>
    <xf numFmtId="3" fontId="4" fillId="0" borderId="73" xfId="2" applyNumberFormat="1" applyFont="1" applyFill="1" applyBorder="1" applyAlignment="1" applyProtection="1">
      <alignment vertical="center" shrinkToFit="1"/>
      <protection locked="0"/>
    </xf>
    <xf numFmtId="3" fontId="4" fillId="0" borderId="29" xfId="2" applyNumberFormat="1" applyFont="1" applyFill="1" applyBorder="1" applyAlignment="1" applyProtection="1">
      <alignment vertical="center" shrinkToFit="1"/>
      <protection locked="0"/>
    </xf>
    <xf numFmtId="3" fontId="4" fillId="0" borderId="55" xfId="2" applyNumberFormat="1" applyFont="1" applyFill="1" applyBorder="1" applyAlignment="1" applyProtection="1">
      <alignment vertical="center" shrinkToFit="1"/>
      <protection locked="0"/>
    </xf>
    <xf numFmtId="3" fontId="4" fillId="0" borderId="74" xfId="2" applyNumberFormat="1" applyFont="1" applyFill="1" applyBorder="1" applyAlignment="1" applyProtection="1">
      <alignment vertical="center" shrinkToFit="1"/>
      <protection locked="0"/>
    </xf>
    <xf numFmtId="3" fontId="4" fillId="0" borderId="39" xfId="2" applyNumberFormat="1" applyFont="1" applyFill="1" applyBorder="1" applyAlignment="1" applyProtection="1">
      <alignment vertical="center" shrinkToFit="1"/>
      <protection locked="0"/>
    </xf>
    <xf numFmtId="3" fontId="4" fillId="0" borderId="75" xfId="2" applyNumberFormat="1" applyFont="1" applyFill="1" applyBorder="1" applyAlignment="1" applyProtection="1">
      <alignment vertical="center" shrinkToFit="1"/>
      <protection locked="0"/>
    </xf>
    <xf numFmtId="3" fontId="4" fillId="0" borderId="76" xfId="2" applyNumberFormat="1" applyFont="1" applyFill="1" applyBorder="1" applyAlignment="1" applyProtection="1">
      <alignment vertical="center" shrinkToFit="1"/>
      <protection locked="0"/>
    </xf>
    <xf numFmtId="3" fontId="4" fillId="0" borderId="77" xfId="2" applyNumberFormat="1" applyFont="1" applyFill="1" applyBorder="1" applyAlignment="1" applyProtection="1">
      <alignment vertical="center" shrinkToFit="1"/>
      <protection locked="0"/>
    </xf>
    <xf numFmtId="3" fontId="4" fillId="0" borderId="78" xfId="2" applyNumberFormat="1" applyFont="1" applyFill="1" applyBorder="1" applyAlignment="1" applyProtection="1">
      <alignment vertical="center" shrinkToFit="1"/>
      <protection locked="0"/>
    </xf>
    <xf numFmtId="3" fontId="4" fillId="0" borderId="79" xfId="2" applyNumberFormat="1" applyFont="1" applyFill="1" applyBorder="1" applyAlignment="1" applyProtection="1">
      <alignment vertical="center" shrinkToFit="1"/>
      <protection locked="0"/>
    </xf>
    <xf numFmtId="3" fontId="4" fillId="0" borderId="80" xfId="2" applyNumberFormat="1" applyFont="1" applyFill="1" applyBorder="1" applyAlignment="1" applyProtection="1">
      <alignment vertical="center" shrinkToFit="1"/>
      <protection locked="0"/>
    </xf>
    <xf numFmtId="3" fontId="4" fillId="0" borderId="10" xfId="2" applyNumberFormat="1" applyFont="1" applyFill="1" applyBorder="1" applyAlignment="1" applyProtection="1">
      <alignment vertical="center" shrinkToFit="1"/>
      <protection locked="0"/>
    </xf>
    <xf numFmtId="3" fontId="4" fillId="0" borderId="81" xfId="2" applyNumberFormat="1" applyFont="1" applyFill="1" applyBorder="1" applyAlignment="1" applyProtection="1">
      <alignment vertical="center" shrinkToFit="1"/>
      <protection locked="0"/>
    </xf>
    <xf numFmtId="3" fontId="4" fillId="0" borderId="82" xfId="2" applyNumberFormat="1" applyFont="1" applyFill="1" applyBorder="1" applyAlignment="1" applyProtection="1">
      <alignment vertical="center" shrinkToFit="1"/>
      <protection locked="0"/>
    </xf>
    <xf numFmtId="3" fontId="4" fillId="0" borderId="83" xfId="2" applyNumberFormat="1" applyFont="1" applyFill="1" applyBorder="1" applyAlignment="1" applyProtection="1">
      <alignment vertical="center" shrinkToFit="1"/>
      <protection locked="0"/>
    </xf>
    <xf numFmtId="3" fontId="4" fillId="0" borderId="25" xfId="2" applyNumberFormat="1" applyFont="1" applyFill="1" applyBorder="1" applyAlignment="1" applyProtection="1">
      <alignment vertical="center" shrinkToFit="1"/>
      <protection locked="0"/>
    </xf>
    <xf numFmtId="3" fontId="4" fillId="0" borderId="84" xfId="2" applyNumberFormat="1" applyFont="1" applyFill="1" applyBorder="1" applyAlignment="1" applyProtection="1">
      <alignment vertical="center" shrinkToFit="1"/>
      <protection locked="0"/>
    </xf>
    <xf numFmtId="3" fontId="4" fillId="0" borderId="85" xfId="2" applyNumberFormat="1" applyFont="1" applyFill="1" applyBorder="1" applyAlignment="1" applyProtection="1">
      <alignment vertical="center" shrinkToFit="1"/>
      <protection locked="0"/>
    </xf>
    <xf numFmtId="3" fontId="4" fillId="0" borderId="86" xfId="2" applyNumberFormat="1" applyFont="1" applyFill="1" applyBorder="1" applyAlignment="1" applyProtection="1">
      <alignment vertical="center" shrinkToFit="1"/>
      <protection locked="0"/>
    </xf>
    <xf numFmtId="3" fontId="4" fillId="0" borderId="53" xfId="2" applyNumberFormat="1" applyFont="1" applyFill="1" applyBorder="1" applyAlignment="1" applyProtection="1">
      <alignment vertical="center" shrinkToFit="1"/>
      <protection locked="0"/>
    </xf>
    <xf numFmtId="3" fontId="4" fillId="0" borderId="87" xfId="2" applyNumberFormat="1" applyFont="1" applyFill="1" applyBorder="1" applyAlignment="1" applyProtection="1">
      <alignment vertical="center" shrinkToFit="1"/>
      <protection locked="0"/>
    </xf>
    <xf numFmtId="3" fontId="4" fillId="0" borderId="46" xfId="2" applyNumberFormat="1" applyFont="1" applyFill="1" applyBorder="1" applyAlignment="1" applyProtection="1">
      <alignment vertical="center" shrinkToFit="1"/>
      <protection locked="0"/>
    </xf>
    <xf numFmtId="3" fontId="4" fillId="0" borderId="16" xfId="2" applyNumberFormat="1" applyFont="1" applyFill="1" applyBorder="1" applyAlignment="1" applyProtection="1">
      <alignment vertical="center" shrinkToFit="1"/>
      <protection locked="0"/>
    </xf>
    <xf numFmtId="3" fontId="4" fillId="0" borderId="2" xfId="2" applyNumberFormat="1" applyFont="1" applyFill="1" applyBorder="1" applyAlignment="1" applyProtection="1">
      <alignment vertical="center" shrinkToFit="1"/>
      <protection locked="0"/>
    </xf>
    <xf numFmtId="3" fontId="4" fillId="0" borderId="5" xfId="2" applyNumberFormat="1" applyFont="1" applyFill="1" applyBorder="1" applyAlignment="1" applyProtection="1">
      <alignment vertical="center" shrinkToFit="1"/>
      <protection locked="0"/>
    </xf>
    <xf numFmtId="3" fontId="4" fillId="0" borderId="88" xfId="2" applyNumberFormat="1" applyFont="1" applyFill="1" applyBorder="1" applyAlignment="1" applyProtection="1">
      <alignment vertical="center" shrinkToFit="1"/>
      <protection locked="0"/>
    </xf>
    <xf numFmtId="3" fontId="4" fillId="0" borderId="89" xfId="2" applyNumberFormat="1" applyFont="1" applyFill="1" applyBorder="1" applyAlignment="1" applyProtection="1">
      <alignment vertical="center" shrinkToFit="1"/>
      <protection locked="0"/>
    </xf>
    <xf numFmtId="0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90" xfId="2" applyNumberFormat="1" applyFont="1" applyFill="1" applyBorder="1" applyAlignment="1">
      <alignment horizontal="center" vertical="center"/>
    </xf>
    <xf numFmtId="0" fontId="4" fillId="0" borderId="25" xfId="2" applyNumberFormat="1" applyFont="1" applyFill="1" applyBorder="1" applyAlignment="1" applyProtection="1">
      <alignment horizontal="center" vertical="center"/>
      <protection locked="0"/>
    </xf>
    <xf numFmtId="0" fontId="4" fillId="0" borderId="37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NumberFormat="1" applyFont="1" applyFill="1" applyBorder="1" applyAlignment="1">
      <alignment horizontal="center" vertical="center" textRotation="255"/>
    </xf>
    <xf numFmtId="0" fontId="4" fillId="0" borderId="37" xfId="2" applyNumberFormat="1" applyFont="1" applyFill="1" applyBorder="1" applyAlignment="1">
      <alignment horizontal="center" vertical="center" textRotation="255"/>
    </xf>
    <xf numFmtId="0" fontId="4" fillId="0" borderId="0" xfId="2" applyNumberFormat="1" applyFont="1" applyFill="1" applyBorder="1" applyAlignment="1">
      <alignment horizontal="center" vertical="center"/>
    </xf>
    <xf numFmtId="0" fontId="4" fillId="0" borderId="37" xfId="2" applyNumberFormat="1" applyFont="1" applyFill="1" applyBorder="1" applyAlignment="1">
      <alignment horizontal="center" vertical="center"/>
    </xf>
    <xf numFmtId="0" fontId="4" fillId="0" borderId="78" xfId="2" applyNumberFormat="1" applyFont="1" applyFill="1" applyBorder="1" applyAlignment="1">
      <alignment horizontal="center" vertical="center"/>
    </xf>
    <xf numFmtId="3" fontId="8" fillId="0" borderId="56" xfId="2" applyNumberFormat="1" applyFont="1" applyFill="1" applyBorder="1" applyAlignment="1">
      <alignment vertical="center"/>
    </xf>
    <xf numFmtId="3" fontId="8" fillId="0" borderId="15" xfId="2" applyNumberFormat="1" applyFont="1" applyFill="1" applyBorder="1" applyAlignment="1">
      <alignment vertical="center"/>
    </xf>
    <xf numFmtId="3" fontId="8" fillId="0" borderId="15" xfId="2" applyNumberFormat="1" applyFont="1" applyFill="1" applyBorder="1" applyAlignment="1" applyProtection="1">
      <alignment vertical="center"/>
      <protection locked="0"/>
    </xf>
    <xf numFmtId="3" fontId="8" fillId="0" borderId="18" xfId="2" applyNumberFormat="1" applyFont="1" applyFill="1" applyBorder="1" applyAlignment="1" applyProtection="1">
      <alignment vertical="center"/>
      <protection locked="0"/>
    </xf>
    <xf numFmtId="3" fontId="8" fillId="0" borderId="35" xfId="2" applyNumberFormat="1" applyFont="1" applyFill="1" applyBorder="1" applyAlignment="1" applyProtection="1">
      <alignment vertical="center"/>
      <protection locked="0"/>
    </xf>
    <xf numFmtId="3" fontId="4" fillId="0" borderId="91" xfId="2" applyNumberFormat="1" applyFont="1" applyFill="1" applyBorder="1" applyAlignment="1" applyProtection="1">
      <alignment vertical="center"/>
      <protection locked="0"/>
    </xf>
    <xf numFmtId="3" fontId="8" fillId="0" borderId="57" xfId="2" applyNumberFormat="1" applyFont="1" applyFill="1" applyBorder="1" applyAlignment="1">
      <alignment vertical="center"/>
    </xf>
    <xf numFmtId="3" fontId="8" fillId="0" borderId="20" xfId="2" applyNumberFormat="1" applyFont="1" applyFill="1" applyBorder="1" applyAlignment="1">
      <alignment vertical="center"/>
    </xf>
    <xf numFmtId="3" fontId="8" fillId="0" borderId="20" xfId="2" applyNumberFormat="1" applyFont="1" applyFill="1" applyBorder="1" applyAlignment="1" applyProtection="1">
      <alignment vertical="center"/>
      <protection locked="0"/>
    </xf>
    <xf numFmtId="3" fontId="8" fillId="0" borderId="22" xfId="2" applyNumberFormat="1" applyFont="1" applyFill="1" applyBorder="1" applyAlignment="1" applyProtection="1">
      <alignment vertical="center"/>
      <protection locked="0"/>
    </xf>
    <xf numFmtId="3" fontId="8" fillId="0" borderId="46" xfId="2" applyNumberFormat="1" applyFont="1" applyFill="1" applyBorder="1" applyAlignment="1" applyProtection="1">
      <alignment vertical="center"/>
      <protection locked="0"/>
    </xf>
    <xf numFmtId="3" fontId="4" fillId="0" borderId="57" xfId="2" applyNumberFormat="1" applyFont="1" applyFill="1" applyBorder="1" applyAlignment="1">
      <alignment vertical="center"/>
    </xf>
    <xf numFmtId="3" fontId="4" fillId="0" borderId="20" xfId="2" applyNumberFormat="1" applyFont="1" applyFill="1" applyBorder="1" applyAlignment="1">
      <alignment vertical="center"/>
    </xf>
    <xf numFmtId="3" fontId="4" fillId="0" borderId="20" xfId="2" applyNumberFormat="1" applyFont="1" applyFill="1" applyBorder="1" applyAlignment="1" applyProtection="1">
      <alignment vertical="center"/>
      <protection locked="0"/>
    </xf>
    <xf numFmtId="3" fontId="4" fillId="0" borderId="68" xfId="2" applyNumberFormat="1" applyFont="1" applyFill="1" applyBorder="1" applyAlignment="1" applyProtection="1">
      <alignment vertical="center"/>
      <protection locked="0"/>
    </xf>
    <xf numFmtId="3" fontId="4" fillId="0" borderId="92" xfId="2" applyNumberFormat="1" applyFont="1" applyFill="1" applyBorder="1" applyAlignment="1" applyProtection="1">
      <alignment vertical="center"/>
      <protection locked="0"/>
    </xf>
    <xf numFmtId="3" fontId="8" fillId="0" borderId="58" xfId="2" applyNumberFormat="1" applyFont="1" applyFill="1" applyBorder="1" applyAlignment="1">
      <alignment vertical="center"/>
    </xf>
    <xf numFmtId="3" fontId="8" fillId="0" borderId="23" xfId="2" applyNumberFormat="1" applyFont="1" applyFill="1" applyBorder="1" applyAlignment="1">
      <alignment vertical="center"/>
    </xf>
    <xf numFmtId="3" fontId="8" fillId="0" borderId="23" xfId="2" applyNumberFormat="1" applyFont="1" applyFill="1" applyBorder="1" applyAlignment="1" applyProtection="1">
      <alignment vertical="center"/>
      <protection locked="0"/>
    </xf>
    <xf numFmtId="3" fontId="8" fillId="0" borderId="54" xfId="2" applyNumberFormat="1" applyFont="1" applyFill="1" applyBorder="1" applyAlignment="1" applyProtection="1">
      <alignment vertical="center"/>
      <protection locked="0"/>
    </xf>
    <xf numFmtId="3" fontId="8" fillId="0" borderId="27" xfId="2" applyNumberFormat="1" applyFont="1" applyFill="1" applyBorder="1" applyAlignment="1" applyProtection="1">
      <alignment vertical="center"/>
      <protection locked="0"/>
    </xf>
    <xf numFmtId="3" fontId="8" fillId="0" borderId="60" xfId="2" applyNumberFormat="1" applyFont="1" applyFill="1" applyBorder="1" applyAlignment="1">
      <alignment vertical="center"/>
    </xf>
    <xf numFmtId="3" fontId="8" fillId="0" borderId="29" xfId="2" applyNumberFormat="1" applyFont="1" applyFill="1" applyBorder="1" applyAlignment="1">
      <alignment vertical="center"/>
    </xf>
    <xf numFmtId="3" fontId="8" fillId="0" borderId="29" xfId="2" applyNumberFormat="1" applyFont="1" applyFill="1" applyBorder="1" applyAlignment="1" applyProtection="1">
      <alignment vertical="center"/>
      <protection locked="0"/>
    </xf>
    <xf numFmtId="3" fontId="8" fillId="0" borderId="41" xfId="2" applyNumberFormat="1" applyFont="1" applyFill="1" applyBorder="1" applyAlignment="1" applyProtection="1">
      <alignment vertical="center"/>
      <protection locked="0"/>
    </xf>
    <xf numFmtId="3" fontId="8" fillId="0" borderId="31" xfId="2" applyNumberFormat="1" applyFont="1" applyFill="1" applyBorder="1" applyAlignment="1" applyProtection="1">
      <alignment vertical="center"/>
      <protection locked="0"/>
    </xf>
    <xf numFmtId="3" fontId="4" fillId="0" borderId="59" xfId="2" applyNumberFormat="1" applyFont="1" applyFill="1" applyBorder="1" applyAlignment="1" applyProtection="1">
      <alignment vertical="center"/>
      <protection locked="0"/>
    </xf>
    <xf numFmtId="3" fontId="8" fillId="0" borderId="61" xfId="2" applyNumberFormat="1" applyFont="1" applyFill="1" applyBorder="1" applyAlignment="1">
      <alignment vertical="center"/>
    </xf>
    <xf numFmtId="3" fontId="8" fillId="0" borderId="25" xfId="2" applyNumberFormat="1" applyFont="1" applyFill="1" applyBorder="1" applyAlignment="1">
      <alignment vertical="center"/>
    </xf>
    <xf numFmtId="3" fontId="8" fillId="0" borderId="25" xfId="2" applyNumberFormat="1" applyFont="1" applyFill="1" applyBorder="1" applyAlignment="1" applyProtection="1">
      <alignment vertical="center"/>
      <protection locked="0"/>
    </xf>
    <xf numFmtId="3" fontId="8" fillId="0" borderId="26" xfId="2" applyNumberFormat="1" applyFont="1" applyFill="1" applyBorder="1" applyAlignment="1" applyProtection="1">
      <alignment vertical="center"/>
      <protection locked="0"/>
    </xf>
    <xf numFmtId="3" fontId="8" fillId="0" borderId="45" xfId="2" applyNumberFormat="1" applyFont="1" applyFill="1" applyBorder="1" applyAlignment="1" applyProtection="1">
      <alignment vertical="center"/>
      <protection locked="0"/>
    </xf>
    <xf numFmtId="3" fontId="4" fillId="0" borderId="93" xfId="2" applyNumberFormat="1" applyFont="1" applyFill="1" applyBorder="1" applyAlignment="1" applyProtection="1">
      <alignment vertical="center"/>
      <protection locked="0"/>
    </xf>
    <xf numFmtId="3" fontId="8" fillId="0" borderId="63" xfId="2" applyNumberFormat="1" applyFont="1" applyFill="1" applyBorder="1" applyAlignment="1">
      <alignment vertical="center"/>
    </xf>
    <xf numFmtId="3" fontId="8" fillId="0" borderId="37" xfId="2" applyNumberFormat="1" applyFont="1" applyFill="1" applyBorder="1" applyAlignment="1">
      <alignment vertical="center"/>
    </xf>
    <xf numFmtId="3" fontId="8" fillId="0" borderId="47" xfId="2" applyNumberFormat="1" applyFont="1" applyFill="1" applyBorder="1" applyAlignment="1">
      <alignment vertical="center"/>
    </xf>
    <xf numFmtId="3" fontId="8" fillId="0" borderId="94" xfId="2" applyNumberFormat="1" applyFont="1" applyFill="1" applyBorder="1" applyAlignment="1">
      <alignment vertical="center"/>
    </xf>
    <xf numFmtId="3" fontId="4" fillId="0" borderId="95" xfId="2" applyNumberFormat="1" applyFont="1" applyFill="1" applyBorder="1" applyAlignment="1" applyProtection="1">
      <alignment vertical="center"/>
      <protection locked="0"/>
    </xf>
    <xf numFmtId="3" fontId="8" fillId="0" borderId="19" xfId="2" applyNumberFormat="1" applyFont="1" applyFill="1" applyBorder="1" applyAlignment="1">
      <alignment vertical="center"/>
    </xf>
    <xf numFmtId="3" fontId="8" fillId="0" borderId="81" xfId="2" applyNumberFormat="1" applyFont="1" applyFill="1" applyBorder="1" applyAlignment="1">
      <alignment vertical="center"/>
    </xf>
    <xf numFmtId="3" fontId="8" fillId="0" borderId="92" xfId="2" applyNumberFormat="1" applyFont="1" applyFill="1" applyBorder="1" applyAlignment="1">
      <alignment vertical="center"/>
    </xf>
    <xf numFmtId="3" fontId="4" fillId="0" borderId="19" xfId="2" applyNumberFormat="1" applyFont="1" applyFill="1" applyBorder="1" applyAlignment="1">
      <alignment vertical="center"/>
    </xf>
    <xf numFmtId="3" fontId="4" fillId="0" borderId="81" xfId="2" applyNumberFormat="1" applyFont="1" applyFill="1" applyBorder="1" applyAlignment="1">
      <alignment vertical="center"/>
    </xf>
    <xf numFmtId="3" fontId="4" fillId="0" borderId="92" xfId="2" applyNumberFormat="1" applyFont="1" applyFill="1" applyBorder="1" applyAlignment="1">
      <alignment vertical="center"/>
    </xf>
    <xf numFmtId="3" fontId="8" fillId="0" borderId="37" xfId="2" applyNumberFormat="1" applyFont="1" applyFill="1" applyBorder="1" applyAlignment="1" applyProtection="1">
      <alignment vertical="center"/>
      <protection locked="0"/>
    </xf>
    <xf numFmtId="3" fontId="8" fillId="0" borderId="47" xfId="2" applyNumberFormat="1" applyFont="1" applyFill="1" applyBorder="1" applyAlignment="1" applyProtection="1">
      <alignment vertical="center"/>
      <protection locked="0"/>
    </xf>
    <xf numFmtId="3" fontId="8" fillId="0" borderId="34" xfId="2" applyNumberFormat="1" applyFont="1" applyFill="1" applyBorder="1" applyAlignment="1" applyProtection="1">
      <alignment vertical="center"/>
      <protection locked="0"/>
    </xf>
    <xf numFmtId="3" fontId="8" fillId="0" borderId="22" xfId="2" applyNumberFormat="1" applyFont="1" applyFill="1" applyBorder="1" applyAlignment="1">
      <alignment vertical="center"/>
    </xf>
    <xf numFmtId="3" fontId="4" fillId="0" borderId="21" xfId="2" applyNumberFormat="1" applyFont="1" applyFill="1" applyBorder="1" applyAlignment="1">
      <alignment vertical="center"/>
    </xf>
    <xf numFmtId="3" fontId="8" fillId="0" borderId="64" xfId="2" applyNumberFormat="1" applyFont="1" applyFill="1" applyBorder="1" applyAlignment="1">
      <alignment vertical="center"/>
    </xf>
    <xf numFmtId="3" fontId="8" fillId="0" borderId="39" xfId="2" applyNumberFormat="1" applyFont="1" applyFill="1" applyBorder="1" applyAlignment="1">
      <alignment vertical="center"/>
    </xf>
    <xf numFmtId="3" fontId="8" fillId="0" borderId="39" xfId="2" applyNumberFormat="1" applyFont="1" applyFill="1" applyBorder="1" applyAlignment="1" applyProtection="1">
      <alignment vertical="center"/>
      <protection locked="0"/>
    </xf>
    <xf numFmtId="3" fontId="8" fillId="0" borderId="40" xfId="2" applyNumberFormat="1" applyFont="1" applyFill="1" applyBorder="1" applyAlignment="1" applyProtection="1">
      <alignment vertical="center"/>
      <protection locked="0"/>
    </xf>
    <xf numFmtId="3" fontId="8" fillId="0" borderId="46" xfId="2" applyNumberFormat="1" applyFont="1" applyFill="1" applyBorder="1" applyAlignment="1">
      <alignment vertical="center"/>
    </xf>
    <xf numFmtId="3" fontId="4" fillId="0" borderId="62" xfId="2" applyNumberFormat="1" applyFont="1" applyFill="1" applyBorder="1" applyAlignment="1" applyProtection="1">
      <alignment vertical="center"/>
      <protection locked="0"/>
    </xf>
    <xf numFmtId="3" fontId="4" fillId="0" borderId="77" xfId="2" applyNumberFormat="1" applyFont="1" applyFill="1" applyBorder="1" applyAlignment="1">
      <alignment vertical="center"/>
    </xf>
    <xf numFmtId="3" fontId="4" fillId="0" borderId="80" xfId="2" applyNumberFormat="1" applyFont="1" applyFill="1" applyBorder="1" applyAlignment="1">
      <alignment vertical="center"/>
    </xf>
    <xf numFmtId="3" fontId="4" fillId="0" borderId="96" xfId="2" applyNumberFormat="1" applyFont="1" applyFill="1" applyBorder="1" applyAlignment="1" applyProtection="1">
      <alignment vertical="center"/>
      <protection locked="0"/>
    </xf>
    <xf numFmtId="3" fontId="8" fillId="0" borderId="65" xfId="2" applyNumberFormat="1" applyFont="1" applyFill="1" applyBorder="1" applyAlignment="1">
      <alignment vertical="center"/>
    </xf>
    <xf numFmtId="3" fontId="8" fillId="0" borderId="49" xfId="2" applyNumberFormat="1" applyFont="1" applyFill="1" applyBorder="1" applyAlignment="1">
      <alignment vertical="center"/>
    </xf>
    <xf numFmtId="3" fontId="8" fillId="0" borderId="49" xfId="2" applyNumberFormat="1" applyFont="1" applyFill="1" applyBorder="1" applyAlignment="1" applyProtection="1">
      <alignment vertical="center"/>
      <protection locked="0"/>
    </xf>
    <xf numFmtId="3" fontId="8" fillId="0" borderId="51" xfId="2" applyNumberFormat="1" applyFont="1" applyFill="1" applyBorder="1" applyAlignment="1" applyProtection="1">
      <alignment vertical="center"/>
      <protection locked="0"/>
    </xf>
    <xf numFmtId="3" fontId="8" fillId="0" borderId="94" xfId="2" applyNumberFormat="1" applyFont="1" applyFill="1" applyBorder="1" applyAlignment="1" applyProtection="1">
      <alignment vertical="center"/>
      <protection locked="0"/>
    </xf>
    <xf numFmtId="3" fontId="8" fillId="0" borderId="14" xfId="2" applyNumberFormat="1" applyFont="1" applyFill="1" applyBorder="1" applyAlignment="1">
      <alignment horizontal="right" vertical="center" shrinkToFit="1"/>
    </xf>
    <xf numFmtId="3" fontId="8" fillId="0" borderId="15" xfId="2" applyNumberFormat="1" applyFont="1" applyFill="1" applyBorder="1" applyAlignment="1">
      <alignment horizontal="right" vertical="center" shrinkToFit="1"/>
    </xf>
    <xf numFmtId="3" fontId="8" fillId="0" borderId="53" xfId="2" applyNumberFormat="1" applyFont="1" applyFill="1" applyBorder="1" applyAlignment="1">
      <alignment horizontal="right" vertical="center" shrinkToFit="1"/>
    </xf>
    <xf numFmtId="3" fontId="8" fillId="0" borderId="97" xfId="2" applyNumberFormat="1" applyFont="1" applyFill="1" applyBorder="1" applyAlignment="1">
      <alignment horizontal="right" vertical="center" shrinkToFit="1"/>
    </xf>
    <xf numFmtId="3" fontId="4" fillId="0" borderId="14" xfId="2" applyNumberFormat="1" applyFont="1" applyFill="1" applyBorder="1" applyAlignment="1">
      <alignment horizontal="right" vertical="center" shrinkToFit="1"/>
    </xf>
    <xf numFmtId="3" fontId="4" fillId="0" borderId="15" xfId="2" applyNumberFormat="1" applyFont="1" applyFill="1" applyBorder="1" applyAlignment="1">
      <alignment horizontal="right" vertical="center" shrinkToFit="1"/>
    </xf>
    <xf numFmtId="3" fontId="4" fillId="0" borderId="18" xfId="2" applyNumberFormat="1" applyFont="1" applyFill="1" applyBorder="1" applyAlignment="1">
      <alignment horizontal="right" vertical="center" shrinkToFit="1"/>
    </xf>
    <xf numFmtId="3" fontId="4" fillId="0" borderId="53" xfId="2" applyNumberFormat="1" applyFont="1" applyFill="1" applyBorder="1" applyAlignment="1">
      <alignment horizontal="right" vertical="center" shrinkToFit="1"/>
    </xf>
    <xf numFmtId="3" fontId="4" fillId="0" borderId="56" xfId="2" applyNumberFormat="1" applyFont="1" applyFill="1" applyBorder="1" applyAlignment="1">
      <alignment horizontal="right" vertical="center" shrinkToFit="1"/>
    </xf>
    <xf numFmtId="3" fontId="4" fillId="0" borderId="97" xfId="2" applyNumberFormat="1" applyFont="1" applyFill="1" applyBorder="1" applyAlignment="1">
      <alignment horizontal="right" vertical="center" shrinkToFit="1"/>
    </xf>
    <xf numFmtId="3" fontId="8" fillId="0" borderId="28" xfId="2" applyNumberFormat="1" applyFont="1" applyFill="1" applyBorder="1" applyAlignment="1">
      <alignment horizontal="right" vertical="center" shrinkToFit="1"/>
    </xf>
    <xf numFmtId="3" fontId="8" fillId="0" borderId="29" xfId="2" applyNumberFormat="1" applyFont="1" applyFill="1" applyBorder="1" applyAlignment="1">
      <alignment horizontal="right" vertical="center" shrinkToFit="1"/>
    </xf>
    <xf numFmtId="3" fontId="8" fillId="0" borderId="55" xfId="2" applyNumberFormat="1" applyFont="1" applyFill="1" applyBorder="1" applyAlignment="1">
      <alignment horizontal="right" vertical="center" shrinkToFit="1"/>
    </xf>
    <xf numFmtId="3" fontId="8" fillId="0" borderId="59" xfId="2" applyNumberFormat="1" applyFont="1" applyFill="1" applyBorder="1" applyAlignment="1">
      <alignment horizontal="right" vertical="center" shrinkToFit="1"/>
    </xf>
    <xf numFmtId="3" fontId="4" fillId="0" borderId="28" xfId="2" applyNumberFormat="1" applyFont="1" applyFill="1" applyBorder="1" applyAlignment="1">
      <alignment horizontal="right" vertical="center" shrinkToFit="1"/>
    </xf>
    <xf numFmtId="3" fontId="4" fillId="0" borderId="29" xfId="2" applyNumberFormat="1" applyFont="1" applyFill="1" applyBorder="1" applyAlignment="1">
      <alignment horizontal="right" vertical="center" shrinkToFit="1"/>
    </xf>
    <xf numFmtId="3" fontId="4" fillId="0" borderId="55" xfId="2" applyNumberFormat="1" applyFont="1" applyFill="1" applyBorder="1" applyAlignment="1">
      <alignment horizontal="right" vertical="center" shrinkToFit="1"/>
    </xf>
    <xf numFmtId="3" fontId="4" fillId="0" borderId="59" xfId="2" applyNumberFormat="1" applyFont="1" applyFill="1" applyBorder="1" applyAlignment="1">
      <alignment horizontal="right" vertical="center" shrinkToFit="1"/>
    </xf>
    <xf numFmtId="3" fontId="8" fillId="0" borderId="1" xfId="2" applyNumberFormat="1" applyFont="1" applyFill="1" applyBorder="1" applyAlignment="1">
      <alignment horizontal="right" vertical="center" shrinkToFit="1"/>
    </xf>
    <xf numFmtId="3" fontId="8" fillId="0" borderId="2" xfId="2" applyNumberFormat="1" applyFont="1" applyFill="1" applyBorder="1" applyAlignment="1">
      <alignment vertical="center"/>
    </xf>
    <xf numFmtId="3" fontId="8" fillId="0" borderId="2" xfId="2" applyNumberFormat="1" applyFont="1" applyFill="1" applyBorder="1" applyAlignment="1" applyProtection="1">
      <alignment vertical="center"/>
      <protection locked="0"/>
    </xf>
    <xf numFmtId="3" fontId="8" fillId="0" borderId="3" xfId="2" applyNumberFormat="1" applyFont="1" applyFill="1" applyBorder="1" applyAlignment="1" applyProtection="1">
      <alignment vertical="center"/>
      <protection locked="0"/>
    </xf>
    <xf numFmtId="3" fontId="8" fillId="0" borderId="4" xfId="2" applyNumberFormat="1" applyFont="1" applyFill="1" applyBorder="1" applyAlignment="1" applyProtection="1">
      <alignment vertical="center"/>
      <protection locked="0"/>
    </xf>
    <xf numFmtId="3" fontId="4" fillId="0" borderId="98" xfId="2" applyNumberFormat="1" applyFont="1" applyFill="1" applyBorder="1" applyAlignment="1">
      <alignment vertical="center"/>
    </xf>
    <xf numFmtId="3" fontId="4" fillId="0" borderId="2" xfId="2" applyNumberFormat="1" applyFont="1" applyFill="1" applyBorder="1" applyAlignment="1">
      <alignment vertical="center"/>
    </xf>
    <xf numFmtId="3" fontId="4" fillId="0" borderId="2" xfId="2" applyNumberFormat="1" applyFont="1" applyFill="1" applyBorder="1" applyAlignment="1" applyProtection="1">
      <alignment vertical="center"/>
      <protection locked="0"/>
    </xf>
    <xf numFmtId="3" fontId="4" fillId="0" borderId="99" xfId="2" applyNumberFormat="1" applyFont="1" applyFill="1" applyBorder="1" applyAlignment="1" applyProtection="1">
      <alignment vertical="center"/>
      <protection locked="0"/>
    </xf>
    <xf numFmtId="3" fontId="4" fillId="0" borderId="100" xfId="2" applyNumberFormat="1" applyFont="1" applyFill="1" applyBorder="1" applyAlignment="1" applyProtection="1">
      <alignment vertical="center"/>
      <protection locked="0"/>
    </xf>
    <xf numFmtId="38" fontId="8" fillId="0" borderId="54" xfId="2" applyFont="1" applyFill="1" applyBorder="1" applyAlignment="1">
      <alignment vertical="center" shrinkToFit="1"/>
    </xf>
    <xf numFmtId="38" fontId="8" fillId="0" borderId="27" xfId="2" applyFont="1" applyFill="1" applyBorder="1" applyAlignment="1">
      <alignment vertical="center" shrinkToFit="1"/>
    </xf>
    <xf numFmtId="38" fontId="8" fillId="0" borderId="41" xfId="2" applyFont="1" applyFill="1" applyBorder="1" applyAlignment="1">
      <alignment vertical="center" shrinkToFit="1"/>
    </xf>
    <xf numFmtId="38" fontId="8" fillId="0" borderId="31" xfId="2" applyFont="1" applyFill="1" applyBorder="1" applyAlignment="1">
      <alignment vertical="center" shrinkToFit="1"/>
    </xf>
    <xf numFmtId="38" fontId="8" fillId="0" borderId="1" xfId="2" applyFont="1" applyBorder="1" applyAlignment="1">
      <alignment vertical="center" shrinkToFit="1"/>
    </xf>
    <xf numFmtId="38" fontId="12" fillId="0" borderId="56" xfId="2" applyFont="1" applyFill="1" applyBorder="1" applyAlignment="1">
      <alignment vertical="center" shrinkToFit="1"/>
    </xf>
    <xf numFmtId="38" fontId="12" fillId="0" borderId="15" xfId="2" applyFont="1" applyFill="1" applyBorder="1" applyAlignment="1">
      <alignment vertical="center" shrinkToFit="1"/>
    </xf>
    <xf numFmtId="38" fontId="12" fillId="0" borderId="97" xfId="2" applyFont="1" applyFill="1" applyBorder="1" applyAlignment="1" applyProtection="1">
      <alignment vertical="center" shrinkToFit="1"/>
      <protection locked="0"/>
    </xf>
    <xf numFmtId="38" fontId="12" fillId="0" borderId="91" xfId="2" applyFont="1" applyBorder="1" applyAlignment="1" applyProtection="1">
      <alignment vertical="center" shrinkToFit="1"/>
      <protection locked="0"/>
    </xf>
    <xf numFmtId="38" fontId="12" fillId="0" borderId="57" xfId="2" applyFont="1" applyFill="1" applyBorder="1" applyAlignment="1">
      <alignment vertical="center" shrinkToFit="1"/>
    </xf>
    <xf numFmtId="38" fontId="12" fillId="0" borderId="20" xfId="2" applyFont="1" applyFill="1" applyBorder="1" applyAlignment="1">
      <alignment vertical="center" shrinkToFit="1"/>
    </xf>
    <xf numFmtId="38" fontId="12" fillId="0" borderId="20" xfId="2" applyFont="1" applyFill="1" applyBorder="1" applyAlignment="1" applyProtection="1">
      <alignment vertical="center" shrinkToFit="1"/>
      <protection locked="0"/>
    </xf>
    <xf numFmtId="38" fontId="12" fillId="0" borderId="68" xfId="2" applyFont="1" applyFill="1" applyBorder="1" applyAlignment="1" applyProtection="1">
      <alignment vertical="center" shrinkToFit="1"/>
      <protection locked="0"/>
    </xf>
    <xf numFmtId="38" fontId="12" fillId="0" borderId="92" xfId="2" applyFont="1" applyFill="1" applyBorder="1" applyAlignment="1" applyProtection="1">
      <alignment vertical="center" shrinkToFit="1"/>
      <protection locked="0"/>
    </xf>
    <xf numFmtId="38" fontId="12" fillId="0" borderId="92" xfId="2" applyFont="1" applyBorder="1" applyAlignment="1" applyProtection="1">
      <alignment vertical="center" shrinkToFit="1"/>
      <protection locked="0"/>
    </xf>
    <xf numFmtId="38" fontId="12" fillId="0" borderId="91" xfId="2" applyFont="1" applyFill="1" applyBorder="1" applyAlignment="1" applyProtection="1">
      <alignment vertical="center" shrinkToFit="1"/>
      <protection locked="0"/>
    </xf>
    <xf numFmtId="38" fontId="12" fillId="0" borderId="29" xfId="2" applyFont="1" applyFill="1" applyBorder="1" applyAlignment="1">
      <alignment vertical="center" shrinkToFit="1"/>
    </xf>
    <xf numFmtId="38" fontId="12" fillId="0" borderId="59" xfId="2" applyFont="1" applyFill="1" applyBorder="1" applyAlignment="1" applyProtection="1">
      <alignment vertical="center" shrinkToFit="1"/>
      <protection locked="0"/>
    </xf>
    <xf numFmtId="38" fontId="12" fillId="0" borderId="93" xfId="2" applyFont="1" applyFill="1" applyBorder="1" applyAlignment="1" applyProtection="1">
      <alignment vertical="center" shrinkToFit="1"/>
      <protection locked="0"/>
    </xf>
    <xf numFmtId="38" fontId="12" fillId="0" borderId="93" xfId="2" applyFont="1" applyBorder="1" applyAlignment="1" applyProtection="1">
      <alignment vertical="center" shrinkToFit="1"/>
      <protection locked="0"/>
    </xf>
    <xf numFmtId="38" fontId="12" fillId="0" borderId="95" xfId="2" applyFont="1" applyFill="1" applyBorder="1" applyAlignment="1" applyProtection="1">
      <alignment vertical="center" shrinkToFit="1"/>
      <protection locked="0"/>
    </xf>
    <xf numFmtId="38" fontId="12" fillId="0" borderId="95" xfId="2" applyFont="1" applyBorder="1" applyAlignment="1" applyProtection="1">
      <alignment vertical="center" shrinkToFit="1"/>
      <protection locked="0"/>
    </xf>
    <xf numFmtId="38" fontId="12" fillId="0" borderId="18" xfId="2" applyFont="1" applyFill="1" applyBorder="1" applyAlignment="1">
      <alignment vertical="center" shrinkToFit="1"/>
    </xf>
    <xf numFmtId="38" fontId="12" fillId="0" borderId="19" xfId="2" applyFont="1" applyFill="1" applyBorder="1" applyAlignment="1">
      <alignment vertical="center" shrinkToFit="1"/>
    </xf>
    <xf numFmtId="38" fontId="12" fillId="0" borderId="92" xfId="2" applyFont="1" applyFill="1" applyBorder="1" applyAlignment="1">
      <alignment vertical="center" shrinkToFit="1"/>
    </xf>
    <xf numFmtId="38" fontId="12" fillId="0" borderId="92" xfId="2" applyFont="1" applyBorder="1" applyAlignment="1">
      <alignment vertical="center" shrinkToFit="1"/>
    </xf>
    <xf numFmtId="38" fontId="12" fillId="0" borderId="21" xfId="2" applyFont="1" applyFill="1" applyBorder="1" applyAlignment="1">
      <alignment vertical="center" shrinkToFit="1"/>
    </xf>
    <xf numFmtId="38" fontId="12" fillId="0" borderId="62" xfId="2" applyFont="1" applyFill="1" applyBorder="1" applyAlignment="1" applyProtection="1">
      <alignment vertical="center" shrinkToFit="1"/>
      <protection locked="0"/>
    </xf>
    <xf numFmtId="38" fontId="12" fillId="0" borderId="62" xfId="2" applyFont="1" applyBorder="1" applyAlignment="1" applyProtection="1">
      <alignment vertical="center" shrinkToFit="1"/>
      <protection locked="0"/>
    </xf>
    <xf numFmtId="38" fontId="12" fillId="0" borderId="77" xfId="2" applyFont="1" applyFill="1" applyBorder="1" applyAlignment="1">
      <alignment vertical="center" shrinkToFit="1"/>
    </xf>
    <xf numFmtId="38" fontId="12" fillId="0" borderId="80" xfId="2" applyFont="1" applyFill="1" applyBorder="1" applyAlignment="1">
      <alignment vertical="center" shrinkToFit="1"/>
    </xf>
    <xf numFmtId="38" fontId="12" fillId="0" borderId="96" xfId="2" applyFont="1" applyFill="1" applyBorder="1" applyAlignment="1" applyProtection="1">
      <alignment vertical="center" shrinkToFit="1"/>
      <protection locked="0"/>
    </xf>
    <xf numFmtId="38" fontId="12" fillId="0" borderId="96" xfId="2" applyFont="1" applyBorder="1" applyAlignment="1" applyProtection="1">
      <alignment vertical="center" shrinkToFit="1"/>
      <protection locked="0"/>
    </xf>
    <xf numFmtId="38" fontId="12" fillId="0" borderId="59" xfId="2" applyFont="1" applyBorder="1" applyAlignment="1" applyProtection="1">
      <alignment vertical="center" shrinkToFit="1"/>
      <protection locked="0"/>
    </xf>
    <xf numFmtId="38" fontId="12" fillId="0" borderId="85" xfId="2" applyFont="1" applyFill="1" applyBorder="1" applyAlignment="1">
      <alignment vertical="center" shrinkToFit="1"/>
    </xf>
    <xf numFmtId="38" fontId="12" fillId="0" borderId="20" xfId="2" applyFont="1" applyBorder="1" applyAlignment="1" applyProtection="1">
      <alignment vertical="center" shrinkToFit="1"/>
      <protection locked="0"/>
    </xf>
    <xf numFmtId="38" fontId="12" fillId="0" borderId="81" xfId="2" applyFont="1" applyBorder="1" applyAlignment="1" applyProtection="1">
      <alignment vertical="center" shrinkToFit="1"/>
      <protection locked="0"/>
    </xf>
    <xf numFmtId="38" fontId="12" fillId="0" borderId="14" xfId="2" applyFont="1" applyFill="1" applyBorder="1" applyAlignment="1">
      <alignment vertical="center" shrinkToFit="1"/>
    </xf>
    <xf numFmtId="38" fontId="12" fillId="0" borderId="53" xfId="2" applyFont="1" applyFill="1" applyBorder="1" applyAlignment="1">
      <alignment vertical="center" shrinkToFit="1"/>
    </xf>
    <xf numFmtId="38" fontId="12" fillId="0" borderId="15" xfId="2" applyFont="1" applyBorder="1" applyAlignment="1">
      <alignment vertical="center" shrinkToFit="1"/>
    </xf>
    <xf numFmtId="38" fontId="12" fillId="0" borderId="97" xfId="2" applyFont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38" fontId="12" fillId="0" borderId="59" xfId="2" applyFont="1" applyFill="1" applyBorder="1" applyAlignment="1">
      <alignment vertical="center" shrinkToFit="1"/>
    </xf>
    <xf numFmtId="38" fontId="12" fillId="0" borderId="29" xfId="2" applyFont="1" applyBorder="1" applyAlignment="1">
      <alignment vertical="center" shrinkToFit="1"/>
    </xf>
    <xf numFmtId="38" fontId="12" fillId="0" borderId="30" xfId="2" applyFont="1" applyBorder="1" applyAlignment="1">
      <alignment vertical="center" shrinkToFit="1"/>
    </xf>
    <xf numFmtId="38" fontId="12" fillId="0" borderId="59" xfId="2" applyFont="1" applyBorder="1" applyAlignment="1">
      <alignment vertical="center" shrinkToFit="1"/>
    </xf>
    <xf numFmtId="38" fontId="12" fillId="0" borderId="98" xfId="2" applyFont="1" applyBorder="1" applyAlignment="1">
      <alignment vertical="center" shrinkToFit="1"/>
    </xf>
    <xf numFmtId="38" fontId="12" fillId="0" borderId="2" xfId="2" applyFont="1" applyBorder="1" applyAlignment="1">
      <alignment vertical="center" shrinkToFit="1"/>
    </xf>
    <xf numFmtId="38" fontId="12" fillId="0" borderId="2" xfId="2" applyFont="1" applyBorder="1" applyAlignment="1" applyProtection="1">
      <alignment vertical="center" shrinkToFit="1"/>
      <protection locked="0"/>
    </xf>
    <xf numFmtId="38" fontId="12" fillId="0" borderId="100" xfId="2" applyFont="1" applyBorder="1" applyAlignment="1" applyProtection="1">
      <alignment vertical="center" shrinkToFit="1"/>
      <protection locked="0"/>
    </xf>
    <xf numFmtId="38" fontId="12" fillId="0" borderId="89" xfId="2" applyFont="1" applyBorder="1" applyAlignment="1" applyProtection="1">
      <alignment vertical="center" shrinkToFit="1"/>
      <protection locked="0"/>
    </xf>
    <xf numFmtId="177" fontId="4" fillId="0" borderId="12" xfId="2" applyNumberFormat="1" applyFont="1" applyFill="1" applyBorder="1" applyAlignment="1">
      <alignment horizontal="center" vertical="center"/>
    </xf>
    <xf numFmtId="38" fontId="12" fillId="0" borderId="81" xfId="2" applyFont="1" applyFill="1" applyBorder="1" applyAlignment="1">
      <alignment vertical="center" shrinkToFit="1"/>
    </xf>
    <xf numFmtId="38" fontId="12" fillId="0" borderId="20" xfId="2" applyFont="1" applyBorder="1" applyAlignment="1">
      <alignment vertical="center" shrinkToFit="1"/>
    </xf>
    <xf numFmtId="38" fontId="12" fillId="0" borderId="14" xfId="2" applyFont="1" applyFill="1" applyBorder="1" applyAlignment="1">
      <alignment horizontal="right" vertical="center" shrinkToFit="1"/>
    </xf>
    <xf numFmtId="38" fontId="12" fillId="0" borderId="15" xfId="2" applyFont="1" applyFill="1" applyBorder="1" applyAlignment="1">
      <alignment horizontal="right" vertical="center" shrinkToFit="1"/>
    </xf>
    <xf numFmtId="38" fontId="12" fillId="0" borderId="53" xfId="2" applyFont="1" applyFill="1" applyBorder="1" applyAlignment="1">
      <alignment horizontal="right" vertical="center" shrinkToFit="1"/>
    </xf>
    <xf numFmtId="38" fontId="12" fillId="0" borderId="18" xfId="2" applyFont="1" applyFill="1" applyBorder="1" applyAlignment="1">
      <alignment horizontal="right" vertical="center" shrinkToFit="1"/>
    </xf>
    <xf numFmtId="38" fontId="12" fillId="0" borderId="56" xfId="2" applyFont="1" applyFill="1" applyBorder="1" applyAlignment="1">
      <alignment horizontal="right" vertical="center" shrinkToFit="1"/>
    </xf>
    <xf numFmtId="38" fontId="12" fillId="0" borderId="16" xfId="2" applyFont="1" applyFill="1" applyBorder="1" applyAlignment="1">
      <alignment horizontal="right" vertical="center" shrinkToFit="1"/>
    </xf>
    <xf numFmtId="38" fontId="12" fillId="0" borderId="15" xfId="2" applyFont="1" applyBorder="1" applyAlignment="1">
      <alignment horizontal="right" vertical="center" shrinkToFit="1"/>
    </xf>
    <xf numFmtId="38" fontId="12" fillId="0" borderId="97" xfId="2" applyFont="1" applyBorder="1" applyAlignment="1">
      <alignment horizontal="right" vertical="center" shrinkToFit="1"/>
    </xf>
    <xf numFmtId="38" fontId="12" fillId="0" borderId="28" xfId="2" applyFont="1" applyFill="1" applyBorder="1" applyAlignment="1">
      <alignment horizontal="right" vertical="center" shrinkToFit="1"/>
    </xf>
    <xf numFmtId="38" fontId="12" fillId="0" borderId="29" xfId="2" applyFont="1" applyFill="1" applyBorder="1" applyAlignment="1">
      <alignment horizontal="right" vertical="center" shrinkToFit="1"/>
    </xf>
    <xf numFmtId="38" fontId="12" fillId="0" borderId="55" xfId="2" applyFont="1" applyFill="1" applyBorder="1" applyAlignment="1">
      <alignment horizontal="right" vertical="center" shrinkToFit="1"/>
    </xf>
    <xf numFmtId="38" fontId="12" fillId="0" borderId="59" xfId="2" applyFont="1" applyFill="1" applyBorder="1" applyAlignment="1">
      <alignment horizontal="right" vertical="center" shrinkToFit="1"/>
    </xf>
    <xf numFmtId="38" fontId="12" fillId="0" borderId="60" xfId="2" applyFont="1" applyFill="1" applyBorder="1" applyAlignment="1">
      <alignment horizontal="right" vertical="center" shrinkToFit="1"/>
    </xf>
    <xf numFmtId="38" fontId="12" fillId="0" borderId="29" xfId="2" applyFont="1" applyBorder="1" applyAlignment="1">
      <alignment horizontal="right" vertical="center" shrinkToFit="1"/>
    </xf>
    <xf numFmtId="38" fontId="12" fillId="0" borderId="30" xfId="2" applyFont="1" applyBorder="1" applyAlignment="1">
      <alignment horizontal="right" vertical="center" shrinkToFit="1"/>
    </xf>
    <xf numFmtId="38" fontId="12" fillId="0" borderId="59" xfId="2" applyFont="1" applyBorder="1" applyAlignment="1">
      <alignment horizontal="right" vertical="center" shrinkToFit="1"/>
    </xf>
    <xf numFmtId="38" fontId="12" fillId="0" borderId="89" xfId="2" applyFont="1" applyBorder="1" applyAlignment="1">
      <alignment vertical="center" shrinkToFit="1"/>
    </xf>
    <xf numFmtId="3" fontId="4" fillId="4" borderId="23" xfId="2" applyNumberFormat="1" applyFont="1" applyFill="1" applyBorder="1" applyAlignment="1" applyProtection="1">
      <alignment vertical="center" shrinkToFit="1"/>
      <protection locked="0"/>
    </xf>
    <xf numFmtId="3" fontId="4" fillId="4" borderId="101" xfId="2" applyNumberFormat="1" applyFont="1" applyFill="1" applyBorder="1" applyAlignment="1" applyProtection="1">
      <alignment vertical="center" shrinkToFit="1"/>
      <protection locked="0"/>
    </xf>
    <xf numFmtId="3" fontId="4" fillId="4" borderId="15" xfId="2" applyNumberFormat="1" applyFont="1" applyFill="1" applyBorder="1" applyAlignment="1" applyProtection="1">
      <alignment vertical="center" shrinkToFit="1"/>
      <protection locked="0"/>
    </xf>
    <xf numFmtId="3" fontId="4" fillId="4" borderId="6" xfId="2" applyNumberFormat="1" applyFont="1" applyFill="1" applyBorder="1" applyAlignment="1" applyProtection="1">
      <alignment vertical="center" shrinkToFit="1"/>
      <protection locked="0"/>
    </xf>
    <xf numFmtId="3" fontId="4" fillId="4" borderId="17" xfId="2" applyNumberFormat="1" applyFont="1" applyFill="1" applyBorder="1" applyAlignment="1" applyProtection="1">
      <alignment vertical="center" shrinkToFit="1"/>
      <protection locked="0"/>
    </xf>
    <xf numFmtId="3" fontId="4" fillId="4" borderId="102" xfId="2" applyNumberFormat="1" applyFont="1" applyFill="1" applyBorder="1" applyAlignment="1" applyProtection="1">
      <alignment vertical="center" shrinkToFit="1"/>
      <protection locked="0"/>
    </xf>
    <xf numFmtId="3" fontId="4" fillId="4" borderId="103" xfId="2" applyNumberFormat="1" applyFont="1" applyFill="1" applyBorder="1" applyAlignment="1" applyProtection="1">
      <alignment vertical="center" shrinkToFit="1"/>
      <protection locked="0"/>
    </xf>
    <xf numFmtId="3" fontId="4" fillId="4" borderId="104" xfId="2" applyNumberFormat="1" applyFont="1" applyFill="1" applyBorder="1" applyAlignment="1" applyProtection="1">
      <alignment vertical="center" shrinkToFit="1"/>
      <protection locked="0"/>
    </xf>
    <xf numFmtId="3" fontId="4" fillId="4" borderId="29" xfId="2" applyNumberFormat="1" applyFont="1" applyFill="1" applyBorder="1" applyAlignment="1" applyProtection="1">
      <alignment vertical="center" shrinkToFit="1"/>
      <protection locked="0"/>
    </xf>
    <xf numFmtId="3" fontId="4" fillId="4" borderId="39" xfId="2" applyNumberFormat="1" applyFont="1" applyFill="1" applyBorder="1" applyAlignment="1" applyProtection="1">
      <alignment vertical="center" shrinkToFit="1"/>
      <protection locked="0"/>
    </xf>
    <xf numFmtId="3" fontId="4" fillId="4" borderId="105" xfId="2" applyNumberFormat="1" applyFont="1" applyFill="1" applyBorder="1" applyAlignment="1" applyProtection="1">
      <alignment vertical="center" shrinkToFit="1"/>
      <protection locked="0"/>
    </xf>
    <xf numFmtId="3" fontId="4" fillId="4" borderId="106" xfId="2" applyNumberFormat="1" applyFont="1" applyFill="1" applyBorder="1" applyAlignment="1" applyProtection="1">
      <alignment vertical="center" shrinkToFit="1"/>
      <protection locked="0"/>
    </xf>
    <xf numFmtId="3" fontId="4" fillId="4" borderId="107" xfId="2" applyNumberFormat="1" applyFont="1" applyFill="1" applyBorder="1" applyAlignment="1" applyProtection="1">
      <alignment vertical="center" shrinkToFit="1"/>
      <protection locked="0"/>
    </xf>
    <xf numFmtId="3" fontId="4" fillId="4" borderId="82" xfId="2" applyNumberFormat="1" applyFont="1" applyFill="1" applyBorder="1" applyAlignment="1" applyProtection="1">
      <alignment vertical="center" shrinkToFit="1"/>
      <protection locked="0"/>
    </xf>
    <xf numFmtId="3" fontId="4" fillId="4" borderId="25" xfId="2" applyNumberFormat="1" applyFont="1" applyFill="1" applyBorder="1" applyAlignment="1" applyProtection="1">
      <alignment vertical="center" shrinkToFit="1"/>
      <protection locked="0"/>
    </xf>
    <xf numFmtId="3" fontId="4" fillId="4" borderId="108" xfId="2" applyNumberFormat="1" applyFont="1" applyFill="1" applyBorder="1" applyAlignment="1" applyProtection="1">
      <alignment vertical="center" shrinkToFit="1"/>
      <protection locked="0"/>
    </xf>
    <xf numFmtId="3" fontId="4" fillId="4" borderId="44" xfId="2" applyNumberFormat="1" applyFont="1" applyFill="1" applyBorder="1" applyAlignment="1" applyProtection="1">
      <alignment vertical="center" shrinkToFit="1"/>
      <protection locked="0"/>
    </xf>
    <xf numFmtId="3" fontId="4" fillId="4" borderId="75" xfId="2" applyNumberFormat="1" applyFont="1" applyFill="1" applyBorder="1" applyAlignment="1" applyProtection="1">
      <alignment vertical="center" shrinkToFit="1"/>
      <protection locked="0"/>
    </xf>
    <xf numFmtId="3" fontId="4" fillId="4" borderId="58" xfId="2" applyNumberFormat="1" applyFont="1" applyFill="1" applyBorder="1" applyAlignment="1">
      <alignment vertical="center"/>
    </xf>
    <xf numFmtId="3" fontId="4" fillId="4" borderId="23" xfId="2" applyNumberFormat="1" applyFont="1" applyFill="1" applyBorder="1" applyAlignment="1">
      <alignment vertical="center"/>
    </xf>
    <xf numFmtId="3" fontId="4" fillId="4" borderId="37" xfId="2" applyNumberFormat="1" applyFont="1" applyFill="1" applyBorder="1" applyAlignment="1">
      <alignment vertical="center"/>
    </xf>
    <xf numFmtId="3" fontId="4" fillId="4" borderId="23" xfId="2" applyNumberFormat="1" applyFont="1" applyFill="1" applyBorder="1" applyAlignment="1" applyProtection="1">
      <alignment vertical="center"/>
      <protection locked="0"/>
    </xf>
    <xf numFmtId="3" fontId="4" fillId="4" borderId="101" xfId="2" applyNumberFormat="1" applyFont="1" applyFill="1" applyBorder="1" applyAlignment="1" applyProtection="1">
      <alignment vertical="center"/>
      <protection locked="0"/>
    </xf>
    <xf numFmtId="3" fontId="4" fillId="4" borderId="60" xfId="2" applyNumberFormat="1" applyFont="1" applyFill="1" applyBorder="1" applyAlignment="1">
      <alignment vertical="center"/>
    </xf>
    <xf numFmtId="3" fontId="4" fillId="4" borderId="29" xfId="2" applyNumberFormat="1" applyFont="1" applyFill="1" applyBorder="1" applyAlignment="1">
      <alignment vertical="center"/>
    </xf>
    <xf numFmtId="3" fontId="4" fillId="4" borderId="29" xfId="2" applyNumberFormat="1" applyFont="1" applyFill="1" applyBorder="1" applyAlignment="1" applyProtection="1">
      <alignment vertical="center"/>
      <protection locked="0"/>
    </xf>
    <xf numFmtId="3" fontId="4" fillId="4" borderId="102" xfId="2" applyNumberFormat="1" applyFont="1" applyFill="1" applyBorder="1" applyAlignment="1" applyProtection="1">
      <alignment vertical="center"/>
      <protection locked="0"/>
    </xf>
    <xf numFmtId="3" fontId="4" fillId="4" borderId="61" xfId="2" applyNumberFormat="1" applyFont="1" applyFill="1" applyBorder="1" applyAlignment="1">
      <alignment vertical="center"/>
    </xf>
    <xf numFmtId="3" fontId="4" fillId="4" borderId="25" xfId="2" applyNumberFormat="1" applyFont="1" applyFill="1" applyBorder="1" applyAlignment="1">
      <alignment vertical="center"/>
    </xf>
    <xf numFmtId="3" fontId="4" fillId="4" borderId="25" xfId="2" applyNumberFormat="1" applyFont="1" applyFill="1" applyBorder="1" applyAlignment="1" applyProtection="1">
      <alignment vertical="center"/>
      <protection locked="0"/>
    </xf>
    <xf numFmtId="3" fontId="4" fillId="4" borderId="103" xfId="2" applyNumberFormat="1" applyFont="1" applyFill="1" applyBorder="1" applyAlignment="1" applyProtection="1">
      <alignment vertical="center"/>
      <protection locked="0"/>
    </xf>
    <xf numFmtId="3" fontId="4" fillId="4" borderId="63" xfId="2" applyNumberFormat="1" applyFont="1" applyFill="1" applyBorder="1" applyAlignment="1">
      <alignment vertical="center"/>
    </xf>
    <xf numFmtId="3" fontId="4" fillId="4" borderId="38" xfId="2" applyNumberFormat="1" applyFont="1" applyFill="1" applyBorder="1" applyAlignment="1">
      <alignment vertical="center"/>
    </xf>
    <xf numFmtId="3" fontId="4" fillId="4" borderId="36" xfId="2" applyNumberFormat="1" applyFont="1" applyFill="1" applyBorder="1" applyAlignment="1">
      <alignment vertical="center"/>
    </xf>
    <xf numFmtId="3" fontId="4" fillId="4" borderId="109" xfId="2" applyNumberFormat="1" applyFont="1" applyFill="1" applyBorder="1" applyAlignment="1">
      <alignment vertical="center"/>
    </xf>
    <xf numFmtId="3" fontId="4" fillId="4" borderId="0" xfId="2" applyNumberFormat="1" applyFont="1" applyFill="1" applyBorder="1" applyAlignment="1">
      <alignment vertical="center"/>
    </xf>
    <xf numFmtId="3" fontId="4" fillId="4" borderId="56" xfId="2" applyNumberFormat="1" applyFont="1" applyFill="1" applyBorder="1" applyAlignment="1">
      <alignment vertical="center"/>
    </xf>
    <xf numFmtId="3" fontId="4" fillId="4" borderId="15" xfId="2" applyNumberFormat="1" applyFont="1" applyFill="1" applyBorder="1" applyAlignment="1">
      <alignment vertical="center"/>
    </xf>
    <xf numFmtId="3" fontId="4" fillId="4" borderId="15" xfId="2" applyNumberFormat="1" applyFont="1" applyFill="1" applyBorder="1" applyAlignment="1" applyProtection="1">
      <alignment vertical="center"/>
      <protection locked="0"/>
    </xf>
    <xf numFmtId="3" fontId="4" fillId="4" borderId="17" xfId="2" applyNumberFormat="1" applyFont="1" applyFill="1" applyBorder="1" applyAlignment="1" applyProtection="1">
      <alignment vertical="center"/>
      <protection locked="0"/>
    </xf>
    <xf numFmtId="3" fontId="4" fillId="4" borderId="39" xfId="2" applyNumberFormat="1" applyFont="1" applyFill="1" applyBorder="1" applyAlignment="1" applyProtection="1">
      <alignment vertical="center"/>
      <protection locked="0"/>
    </xf>
    <xf numFmtId="3" fontId="4" fillId="4" borderId="104" xfId="2" applyNumberFormat="1" applyFont="1" applyFill="1" applyBorder="1" applyAlignment="1" applyProtection="1">
      <alignment vertical="center"/>
      <protection locked="0"/>
    </xf>
    <xf numFmtId="3" fontId="4" fillId="4" borderId="64" xfId="2" applyNumberFormat="1" applyFont="1" applyFill="1" applyBorder="1" applyAlignment="1">
      <alignment vertical="center"/>
    </xf>
    <xf numFmtId="3" fontId="4" fillId="4" borderId="44" xfId="2" applyNumberFormat="1" applyFont="1" applyFill="1" applyBorder="1" applyAlignment="1">
      <alignment vertical="center"/>
    </xf>
    <xf numFmtId="3" fontId="4" fillId="4" borderId="44" xfId="2" applyNumberFormat="1" applyFont="1" applyFill="1" applyBorder="1" applyAlignment="1" applyProtection="1">
      <alignment vertical="center"/>
      <protection locked="0"/>
    </xf>
    <xf numFmtId="3" fontId="4" fillId="4" borderId="75" xfId="2" applyNumberFormat="1" applyFont="1" applyFill="1" applyBorder="1" applyAlignment="1" applyProtection="1">
      <alignment vertical="center"/>
      <protection locked="0"/>
    </xf>
    <xf numFmtId="3" fontId="4" fillId="4" borderId="49" xfId="2" applyNumberFormat="1" applyFont="1" applyFill="1" applyBorder="1" applyAlignment="1" applyProtection="1">
      <alignment vertical="center"/>
      <protection locked="0"/>
    </xf>
    <xf numFmtId="3" fontId="4" fillId="4" borderId="110" xfId="2" applyNumberFormat="1" applyFont="1" applyFill="1" applyBorder="1" applyAlignment="1" applyProtection="1">
      <alignment vertical="center"/>
      <protection locked="0"/>
    </xf>
    <xf numFmtId="38" fontId="12" fillId="4" borderId="56" xfId="2" applyFont="1" applyFill="1" applyBorder="1" applyAlignment="1">
      <alignment vertical="center" shrinkToFit="1"/>
    </xf>
    <xf numFmtId="38" fontId="12" fillId="4" borderId="15" xfId="2" applyFont="1" applyFill="1" applyBorder="1" applyAlignment="1">
      <alignment vertical="center" shrinkToFit="1"/>
    </xf>
    <xf numFmtId="38" fontId="12" fillId="4" borderId="15" xfId="2" applyFont="1" applyFill="1" applyBorder="1" applyAlignment="1" applyProtection="1">
      <alignment vertical="center" shrinkToFit="1"/>
      <protection locked="0"/>
    </xf>
    <xf numFmtId="38" fontId="12" fillId="4" borderId="17" xfId="2" applyFont="1" applyFill="1" applyBorder="1" applyAlignment="1" applyProtection="1">
      <alignment vertical="center" shrinkToFit="1"/>
      <protection locked="0"/>
    </xf>
    <xf numFmtId="38" fontId="12" fillId="4" borderId="111" xfId="2" applyFont="1" applyFill="1" applyBorder="1" applyAlignment="1" applyProtection="1">
      <alignment vertical="center" shrinkToFit="1"/>
      <protection locked="0"/>
    </xf>
    <xf numFmtId="38" fontId="12" fillId="4" borderId="58" xfId="2" applyFont="1" applyFill="1" applyBorder="1" applyAlignment="1">
      <alignment vertical="center" shrinkToFit="1"/>
    </xf>
    <xf numFmtId="38" fontId="12" fillId="4" borderId="23" xfId="2" applyFont="1" applyFill="1" applyBorder="1" applyAlignment="1">
      <alignment vertical="center" shrinkToFit="1"/>
    </xf>
    <xf numFmtId="38" fontId="12" fillId="4" borderId="23" xfId="2" applyFont="1" applyFill="1" applyBorder="1" applyAlignment="1" applyProtection="1">
      <alignment vertical="center" shrinkToFit="1"/>
      <protection locked="0"/>
    </xf>
    <xf numFmtId="38" fontId="12" fillId="4" borderId="101" xfId="2" applyFont="1" applyFill="1" applyBorder="1" applyAlignment="1" applyProtection="1">
      <alignment vertical="center" shrinkToFit="1"/>
      <protection locked="0"/>
    </xf>
    <xf numFmtId="38" fontId="12" fillId="4" borderId="60" xfId="2" applyFont="1" applyFill="1" applyBorder="1" applyAlignment="1">
      <alignment vertical="center" shrinkToFit="1"/>
    </xf>
    <xf numFmtId="38" fontId="12" fillId="4" borderId="29" xfId="2" applyFont="1" applyFill="1" applyBorder="1" applyAlignment="1">
      <alignment vertical="center" shrinkToFit="1"/>
    </xf>
    <xf numFmtId="38" fontId="12" fillId="4" borderId="29" xfId="2" applyFont="1" applyFill="1" applyBorder="1" applyAlignment="1" applyProtection="1">
      <alignment vertical="center" shrinkToFit="1"/>
      <protection locked="0"/>
    </xf>
    <xf numFmtId="38" fontId="12" fillId="4" borderId="102" xfId="2" applyFont="1" applyFill="1" applyBorder="1" applyAlignment="1" applyProtection="1">
      <alignment vertical="center" shrinkToFit="1"/>
      <protection locked="0"/>
    </xf>
    <xf numFmtId="38" fontId="12" fillId="4" borderId="61" xfId="2" applyFont="1" applyFill="1" applyBorder="1" applyAlignment="1">
      <alignment vertical="center" shrinkToFit="1"/>
    </xf>
    <xf numFmtId="38" fontId="12" fillId="4" borderId="25" xfId="2" applyFont="1" applyFill="1" applyBorder="1" applyAlignment="1">
      <alignment vertical="center" shrinkToFit="1"/>
    </xf>
    <xf numFmtId="38" fontId="12" fillId="4" borderId="25" xfId="2" applyFont="1" applyFill="1" applyBorder="1" applyAlignment="1" applyProtection="1">
      <alignment vertical="center" shrinkToFit="1"/>
      <protection locked="0"/>
    </xf>
    <xf numFmtId="38" fontId="12" fillId="4" borderId="103" xfId="2" applyFont="1" applyFill="1" applyBorder="1" applyAlignment="1" applyProtection="1">
      <alignment vertical="center" shrinkToFit="1"/>
      <protection locked="0"/>
    </xf>
    <xf numFmtId="38" fontId="12" fillId="4" borderId="53" xfId="2" applyFont="1" applyFill="1" applyBorder="1" applyAlignment="1" applyProtection="1">
      <alignment vertical="center" shrinkToFit="1"/>
      <protection locked="0"/>
    </xf>
    <xf numFmtId="38" fontId="12" fillId="4" borderId="55" xfId="2" applyFont="1" applyFill="1" applyBorder="1" applyAlignment="1" applyProtection="1">
      <alignment vertical="center" shrinkToFit="1"/>
      <protection locked="0"/>
    </xf>
    <xf numFmtId="38" fontId="12" fillId="4" borderId="86" xfId="2" applyFont="1" applyFill="1" applyBorder="1" applyAlignment="1" applyProtection="1">
      <alignment vertical="center" shrinkToFit="1"/>
      <protection locked="0"/>
    </xf>
    <xf numFmtId="38" fontId="12" fillId="4" borderId="63" xfId="2" applyFont="1" applyFill="1" applyBorder="1" applyAlignment="1">
      <alignment vertical="center" shrinkToFit="1"/>
    </xf>
    <xf numFmtId="38" fontId="12" fillId="4" borderId="38" xfId="2" applyFont="1" applyFill="1" applyBorder="1" applyAlignment="1">
      <alignment vertical="center" shrinkToFit="1"/>
    </xf>
    <xf numFmtId="38" fontId="12" fillId="4" borderId="37" xfId="2" applyFont="1" applyFill="1" applyBorder="1" applyAlignment="1">
      <alignment vertical="center" shrinkToFit="1"/>
    </xf>
    <xf numFmtId="38" fontId="12" fillId="4" borderId="36" xfId="2" applyFont="1" applyFill="1" applyBorder="1" applyAlignment="1">
      <alignment vertical="center" shrinkToFit="1"/>
    </xf>
    <xf numFmtId="38" fontId="12" fillId="4" borderId="109" xfId="2" applyFont="1" applyFill="1" applyBorder="1" applyAlignment="1">
      <alignment vertical="center" shrinkToFit="1"/>
    </xf>
    <xf numFmtId="38" fontId="12" fillId="4" borderId="18" xfId="2" applyFont="1" applyFill="1" applyBorder="1" applyAlignment="1">
      <alignment vertical="center" shrinkToFit="1"/>
    </xf>
    <xf numFmtId="0" fontId="13" fillId="4" borderId="29" xfId="0" applyFont="1" applyFill="1" applyBorder="1" applyAlignment="1">
      <alignment vertical="center"/>
    </xf>
    <xf numFmtId="0" fontId="13" fillId="4" borderId="102" xfId="0" applyFont="1" applyFill="1" applyBorder="1" applyAlignment="1">
      <alignment vertical="center"/>
    </xf>
    <xf numFmtId="0" fontId="13" fillId="4" borderId="41" xfId="0" applyFont="1" applyFill="1" applyBorder="1" applyAlignment="1">
      <alignment vertical="center"/>
    </xf>
    <xf numFmtId="38" fontId="12" fillId="4" borderId="0" xfId="2" applyFont="1" applyFill="1" applyBorder="1" applyAlignment="1">
      <alignment vertical="center" shrinkToFit="1"/>
    </xf>
    <xf numFmtId="38" fontId="12" fillId="4" borderId="39" xfId="2" applyFont="1" applyFill="1" applyBorder="1" applyAlignment="1" applyProtection="1">
      <alignment vertical="center" shrinkToFit="1"/>
      <protection locked="0"/>
    </xf>
    <xf numFmtId="38" fontId="12" fillId="4" borderId="104" xfId="2" applyFont="1" applyFill="1" applyBorder="1" applyAlignment="1" applyProtection="1">
      <alignment vertical="center" shrinkToFit="1"/>
      <protection locked="0"/>
    </xf>
    <xf numFmtId="38" fontId="12" fillId="4" borderId="72" xfId="2" applyFont="1" applyFill="1" applyBorder="1" applyAlignment="1" applyProtection="1">
      <alignment vertical="center" shrinkToFit="1"/>
      <protection locked="0"/>
    </xf>
    <xf numFmtId="38" fontId="12" fillId="4" borderId="75" xfId="2" applyFont="1" applyFill="1" applyBorder="1" applyAlignment="1" applyProtection="1">
      <alignment vertical="center" shrinkToFit="1"/>
      <protection locked="0"/>
    </xf>
    <xf numFmtId="38" fontId="12" fillId="4" borderId="64" xfId="2" applyFont="1" applyFill="1" applyBorder="1" applyAlignment="1">
      <alignment vertical="center" shrinkToFit="1"/>
    </xf>
    <xf numFmtId="38" fontId="12" fillId="4" borderId="44" xfId="2" applyFont="1" applyFill="1" applyBorder="1" applyAlignment="1">
      <alignment vertical="center" shrinkToFit="1"/>
    </xf>
    <xf numFmtId="38" fontId="12" fillId="4" borderId="44" xfId="2" applyFont="1" applyFill="1" applyBorder="1" applyAlignment="1" applyProtection="1">
      <alignment vertical="center" shrinkToFit="1"/>
      <protection locked="0"/>
    </xf>
    <xf numFmtId="38" fontId="12" fillId="4" borderId="49" xfId="2" applyFont="1" applyFill="1" applyBorder="1" applyAlignment="1" applyProtection="1">
      <alignment vertical="center" shrinkToFit="1"/>
      <protection locked="0"/>
    </xf>
    <xf numFmtId="38" fontId="12" fillId="4" borderId="110" xfId="2" applyFont="1" applyFill="1" applyBorder="1" applyAlignment="1" applyProtection="1">
      <alignment vertical="center" shrinkToFit="1"/>
      <protection locked="0"/>
    </xf>
    <xf numFmtId="38" fontId="12" fillId="4" borderId="112" xfId="2" applyFont="1" applyFill="1" applyBorder="1" applyAlignment="1" applyProtection="1">
      <alignment vertical="center" shrinkToFit="1"/>
      <protection locked="0"/>
    </xf>
    <xf numFmtId="38" fontId="12" fillId="4" borderId="39" xfId="2" applyFont="1" applyFill="1" applyBorder="1" applyAlignment="1">
      <alignment vertical="center" shrinkToFit="1"/>
    </xf>
    <xf numFmtId="38" fontId="12" fillId="4" borderId="16" xfId="2" applyFont="1" applyFill="1" applyBorder="1" applyAlignment="1">
      <alignment vertical="center" shrinkToFit="1"/>
    </xf>
    <xf numFmtId="38" fontId="12" fillId="4" borderId="24" xfId="2" applyFont="1" applyFill="1" applyBorder="1" applyAlignment="1">
      <alignment vertical="center" shrinkToFit="1"/>
    </xf>
    <xf numFmtId="38" fontId="12" fillId="4" borderId="30" xfId="2" applyFont="1" applyFill="1" applyBorder="1" applyAlignment="1">
      <alignment vertical="center" shrinkToFit="1"/>
    </xf>
    <xf numFmtId="38" fontId="12" fillId="4" borderId="33" xfId="2" applyFont="1" applyFill="1" applyBorder="1" applyAlignment="1">
      <alignment vertical="center" shrinkToFit="1"/>
    </xf>
    <xf numFmtId="38" fontId="12" fillId="4" borderId="13" xfId="2" applyFont="1" applyFill="1" applyBorder="1" applyAlignment="1">
      <alignment vertical="center" shrinkToFit="1"/>
    </xf>
    <xf numFmtId="38" fontId="12" fillId="4" borderId="6" xfId="2" applyFont="1" applyFill="1" applyBorder="1" applyAlignment="1">
      <alignment vertical="center" shrinkToFit="1"/>
    </xf>
    <xf numFmtId="177" fontId="14" fillId="0" borderId="0" xfId="2" applyNumberFormat="1" applyFont="1" applyFill="1" applyBorder="1" applyAlignment="1">
      <alignment horizontal="left" vertical="center"/>
    </xf>
    <xf numFmtId="177" fontId="9" fillId="0" borderId="0" xfId="2" applyNumberFormat="1" applyFont="1" applyFill="1" applyBorder="1" applyAlignment="1">
      <alignment horizontal="left" vertical="center"/>
    </xf>
    <xf numFmtId="3" fontId="9" fillId="0" borderId="19" xfId="2" applyNumberFormat="1" applyFont="1" applyFill="1" applyBorder="1" applyAlignment="1" applyProtection="1">
      <alignment vertical="center" shrinkToFit="1"/>
      <protection locked="0"/>
    </xf>
    <xf numFmtId="3" fontId="9" fillId="0" borderId="68" xfId="2" applyNumberFormat="1" applyFont="1" applyFill="1" applyBorder="1" applyAlignment="1" applyProtection="1">
      <alignment vertical="center" shrinkToFit="1"/>
      <protection locked="0"/>
    </xf>
    <xf numFmtId="3" fontId="9" fillId="0" borderId="113" xfId="2" applyNumberFormat="1" applyFont="1" applyFill="1" applyBorder="1" applyAlignment="1" applyProtection="1">
      <alignment vertical="center" shrinkToFit="1"/>
      <protection locked="0"/>
    </xf>
    <xf numFmtId="3" fontId="9" fillId="0" borderId="114" xfId="2" applyNumberFormat="1" applyFont="1" applyFill="1" applyBorder="1" applyAlignment="1" applyProtection="1">
      <alignment vertical="center" shrinkToFit="1"/>
      <protection locked="0"/>
    </xf>
    <xf numFmtId="3" fontId="9" fillId="0" borderId="70" xfId="2" applyNumberFormat="1" applyFont="1" applyFill="1" applyBorder="1" applyAlignment="1" applyProtection="1">
      <alignment vertical="center" shrinkToFit="1"/>
      <protection locked="0"/>
    </xf>
    <xf numFmtId="3" fontId="9" fillId="0" borderId="14" xfId="2" applyNumberFormat="1" applyFont="1" applyFill="1" applyBorder="1" applyAlignment="1" applyProtection="1">
      <alignment vertical="center" shrinkToFit="1"/>
      <protection locked="0"/>
    </xf>
    <xf numFmtId="3" fontId="9" fillId="0" borderId="105" xfId="2" applyNumberFormat="1" applyFont="1" applyFill="1" applyBorder="1" applyAlignment="1" applyProtection="1">
      <alignment vertical="center" shrinkToFit="1"/>
      <protection locked="0"/>
    </xf>
    <xf numFmtId="3" fontId="9" fillId="0" borderId="28" xfId="2" applyNumberFormat="1" applyFont="1" applyFill="1" applyBorder="1" applyAlignment="1" applyProtection="1">
      <alignment vertical="center" shrinkToFit="1"/>
      <protection locked="0"/>
    </xf>
    <xf numFmtId="3" fontId="9" fillId="0" borderId="82" xfId="2" applyNumberFormat="1" applyFont="1" applyFill="1" applyBorder="1" applyAlignment="1" applyProtection="1">
      <alignment vertical="center" shrinkToFit="1"/>
      <protection locked="0"/>
    </xf>
    <xf numFmtId="3" fontId="9" fillId="0" borderId="1" xfId="2" applyNumberFormat="1" applyFont="1" applyFill="1" applyBorder="1" applyAlignment="1" applyProtection="1">
      <alignment vertical="center" shrinkToFit="1"/>
      <protection locked="0"/>
    </xf>
    <xf numFmtId="3" fontId="9" fillId="0" borderId="115" xfId="2" applyNumberFormat="1" applyFont="1" applyFill="1" applyBorder="1" applyAlignment="1" applyProtection="1">
      <alignment vertical="center" shrinkToFit="1"/>
      <protection locked="0"/>
    </xf>
    <xf numFmtId="3" fontId="9" fillId="0" borderId="42" xfId="2" applyNumberFormat="1" applyFont="1" applyFill="1" applyBorder="1" applyAlignment="1" applyProtection="1">
      <alignment vertical="center" shrinkToFit="1"/>
      <protection locked="0"/>
    </xf>
    <xf numFmtId="3" fontId="9" fillId="0" borderId="17" xfId="2" applyNumberFormat="1" applyFont="1" applyFill="1" applyBorder="1" applyAlignment="1" applyProtection="1">
      <alignment vertical="center" shrinkToFit="1"/>
      <protection locked="0"/>
    </xf>
    <xf numFmtId="3" fontId="9" fillId="0" borderId="102" xfId="2" applyNumberFormat="1" applyFont="1" applyFill="1" applyBorder="1" applyAlignment="1" applyProtection="1">
      <alignment vertical="center" shrinkToFit="1"/>
      <protection locked="0"/>
    </xf>
    <xf numFmtId="3" fontId="9" fillId="0" borderId="43" xfId="2" applyNumberFormat="1" applyFont="1" applyFill="1" applyBorder="1" applyAlignment="1" applyProtection="1">
      <alignment vertical="center" shrinkToFit="1"/>
      <protection locked="0"/>
    </xf>
    <xf numFmtId="3" fontId="9" fillId="0" borderId="104" xfId="2" applyNumberFormat="1" applyFont="1" applyFill="1" applyBorder="1" applyAlignment="1" applyProtection="1">
      <alignment vertical="center" shrinkToFit="1"/>
      <protection locked="0"/>
    </xf>
    <xf numFmtId="3" fontId="9" fillId="0" borderId="32" xfId="2" applyNumberFormat="1" applyFont="1" applyFill="1" applyBorder="1" applyAlignment="1" applyProtection="1">
      <alignment vertical="center" shrinkToFit="1"/>
      <protection locked="0"/>
    </xf>
    <xf numFmtId="3" fontId="9" fillId="0" borderId="103" xfId="2" applyNumberFormat="1" applyFont="1" applyFill="1" applyBorder="1" applyAlignment="1" applyProtection="1">
      <alignment vertical="center" shrinkToFit="1"/>
      <protection locked="0"/>
    </xf>
    <xf numFmtId="3" fontId="9" fillId="0" borderId="10" xfId="2" applyNumberFormat="1" applyFont="1" applyFill="1" applyBorder="1" applyAlignment="1" applyProtection="1">
      <alignment vertical="center" shrinkToFit="1"/>
      <protection locked="0"/>
    </xf>
    <xf numFmtId="3" fontId="9" fillId="0" borderId="7" xfId="2" applyNumberFormat="1" applyFont="1" applyFill="1" applyBorder="1" applyAlignment="1" applyProtection="1">
      <alignment vertical="center" shrinkToFit="1"/>
      <protection locked="0"/>
    </xf>
    <xf numFmtId="177" fontId="9" fillId="0" borderId="0" xfId="2" applyNumberFormat="1" applyFont="1" applyFill="1" applyBorder="1" applyAlignment="1">
      <alignment vertical="center"/>
    </xf>
    <xf numFmtId="177" fontId="9" fillId="0" borderId="0" xfId="2" applyNumberFormat="1" applyFont="1" applyFill="1" applyBorder="1"/>
    <xf numFmtId="38" fontId="4" fillId="0" borderId="0" xfId="2" applyFont="1" applyBorder="1"/>
    <xf numFmtId="177" fontId="4" fillId="0" borderId="0" xfId="2" quotePrefix="1" applyNumberFormat="1" applyFont="1" applyFill="1" applyBorder="1"/>
    <xf numFmtId="177" fontId="4" fillId="0" borderId="28" xfId="2" applyNumberFormat="1" applyFont="1" applyFill="1" applyBorder="1" applyAlignment="1">
      <alignment horizontal="center" vertical="center"/>
    </xf>
    <xf numFmtId="177" fontId="4" fillId="0" borderId="55" xfId="2" applyNumberFormat="1" applyFont="1" applyFill="1" applyBorder="1" applyAlignment="1">
      <alignment horizontal="center" vertical="center"/>
    </xf>
    <xf numFmtId="177" fontId="4" fillId="0" borderId="31" xfId="2" applyNumberFormat="1" applyFont="1" applyFill="1" applyBorder="1" applyAlignment="1">
      <alignment horizontal="center" vertical="center"/>
    </xf>
    <xf numFmtId="177" fontId="4" fillId="0" borderId="1" xfId="2" applyNumberFormat="1" applyFont="1" applyFill="1" applyBorder="1" applyAlignment="1">
      <alignment horizontal="center" vertical="center"/>
    </xf>
    <xf numFmtId="177" fontId="4" fillId="0" borderId="5" xfId="2" applyNumberFormat="1" applyFont="1" applyFill="1" applyBorder="1" applyAlignment="1">
      <alignment horizontal="center" vertical="center"/>
    </xf>
    <xf numFmtId="177" fontId="4" fillId="0" borderId="4" xfId="2" applyNumberFormat="1" applyFont="1" applyFill="1" applyBorder="1" applyAlignment="1">
      <alignment horizontal="center" vertical="center"/>
    </xf>
    <xf numFmtId="177" fontId="4" fillId="0" borderId="42" xfId="2" applyNumberFormat="1" applyFont="1" applyFill="1" applyBorder="1" applyAlignment="1">
      <alignment horizontal="center" vertical="center"/>
    </xf>
    <xf numFmtId="177" fontId="8" fillId="0" borderId="1" xfId="2" applyNumberFormat="1" applyFont="1" applyFill="1" applyBorder="1" applyAlignment="1">
      <alignment horizontal="center" vertical="center"/>
    </xf>
    <xf numFmtId="177" fontId="8" fillId="0" borderId="5" xfId="2" applyNumberFormat="1" applyFont="1" applyFill="1" applyBorder="1" applyAlignment="1">
      <alignment horizontal="center" vertical="center"/>
    </xf>
    <xf numFmtId="177" fontId="8" fillId="0" borderId="4" xfId="2" applyNumberFormat="1" applyFont="1" applyFill="1" applyBorder="1" applyAlignment="1">
      <alignment horizontal="center" vertical="center"/>
    </xf>
    <xf numFmtId="177" fontId="8" fillId="0" borderId="14" xfId="2" applyNumberFormat="1" applyFont="1" applyFill="1" applyBorder="1" applyAlignment="1">
      <alignment horizontal="center" vertical="center"/>
    </xf>
    <xf numFmtId="177" fontId="8" fillId="0" borderId="53" xfId="2" applyNumberFormat="1" applyFont="1" applyFill="1" applyBorder="1" applyAlignment="1">
      <alignment horizontal="center" vertical="center"/>
    </xf>
    <xf numFmtId="177" fontId="8" fillId="0" borderId="27" xfId="2" applyNumberFormat="1" applyFont="1" applyFill="1" applyBorder="1" applyAlignment="1">
      <alignment horizontal="center" vertical="center"/>
    </xf>
    <xf numFmtId="177" fontId="8" fillId="0" borderId="28" xfId="2" applyNumberFormat="1" applyFont="1" applyFill="1" applyBorder="1" applyAlignment="1">
      <alignment horizontal="center" vertical="center"/>
    </xf>
    <xf numFmtId="177" fontId="8" fillId="0" borderId="55" xfId="2" applyNumberFormat="1" applyFont="1" applyFill="1" applyBorder="1" applyAlignment="1">
      <alignment horizontal="center" vertical="center"/>
    </xf>
    <xf numFmtId="177" fontId="8" fillId="0" borderId="31" xfId="2" applyNumberFormat="1" applyFont="1" applyFill="1" applyBorder="1" applyAlignment="1">
      <alignment horizontal="center" vertical="center"/>
    </xf>
    <xf numFmtId="177" fontId="8" fillId="0" borderId="14" xfId="2" applyNumberFormat="1" applyFont="1" applyFill="1" applyBorder="1" applyAlignment="1">
      <alignment horizontal="center" vertical="center" shrinkToFit="1"/>
    </xf>
    <xf numFmtId="177" fontId="8" fillId="0" borderId="53" xfId="2" applyNumberFormat="1" applyFont="1" applyFill="1" applyBorder="1" applyAlignment="1">
      <alignment horizontal="center" vertical="center" shrinkToFit="1"/>
    </xf>
    <xf numFmtId="177" fontId="8" fillId="0" borderId="27" xfId="2" applyNumberFormat="1" applyFont="1" applyFill="1" applyBorder="1" applyAlignment="1">
      <alignment horizontal="center" vertical="center" shrinkToFit="1"/>
    </xf>
    <xf numFmtId="177" fontId="8" fillId="0" borderId="28" xfId="2" applyNumberFormat="1" applyFont="1" applyFill="1" applyBorder="1" applyAlignment="1">
      <alignment horizontal="center" vertical="center" shrinkToFit="1"/>
    </xf>
    <xf numFmtId="177" fontId="8" fillId="0" borderId="55" xfId="2" applyNumberFormat="1" applyFont="1" applyFill="1" applyBorder="1" applyAlignment="1">
      <alignment horizontal="center" vertical="center" shrinkToFit="1"/>
    </xf>
    <xf numFmtId="177" fontId="8" fillId="0" borderId="31" xfId="2" applyNumberFormat="1" applyFont="1" applyFill="1" applyBorder="1" applyAlignment="1">
      <alignment horizontal="center" vertical="center" shrinkToFit="1"/>
    </xf>
    <xf numFmtId="177" fontId="8" fillId="0" borderId="1" xfId="2" applyNumberFormat="1" applyFont="1" applyBorder="1" applyAlignment="1">
      <alignment horizontal="center" vertical="center" shrinkToFit="1"/>
    </xf>
    <xf numFmtId="177" fontId="4" fillId="0" borderId="72" xfId="2" applyNumberFormat="1" applyFont="1" applyFill="1" applyBorder="1" applyAlignment="1">
      <alignment horizontal="center" vertical="center"/>
    </xf>
    <xf numFmtId="177" fontId="4" fillId="0" borderId="35" xfId="2" applyNumberFormat="1" applyFont="1" applyFill="1" applyBorder="1" applyAlignment="1">
      <alignment horizontal="center" vertical="center"/>
    </xf>
    <xf numFmtId="177" fontId="4" fillId="0" borderId="107" xfId="2" applyNumberFormat="1" applyFont="1" applyBorder="1" applyAlignment="1">
      <alignment horizontal="center" vertical="center"/>
    </xf>
    <xf numFmtId="3" fontId="9" fillId="0" borderId="101" xfId="2" applyNumberFormat="1" applyFont="1" applyFill="1" applyBorder="1" applyAlignment="1" applyProtection="1">
      <alignment vertical="center" shrinkToFit="1"/>
      <protection locked="0"/>
    </xf>
    <xf numFmtId="3" fontId="4" fillId="4" borderId="117" xfId="2" applyNumberFormat="1" applyFont="1" applyFill="1" applyBorder="1" applyAlignment="1" applyProtection="1">
      <alignment vertical="center" shrinkToFit="1"/>
      <protection locked="0"/>
    </xf>
    <xf numFmtId="3" fontId="4" fillId="0" borderId="105" xfId="2" applyNumberFormat="1" applyFont="1" applyFill="1" applyBorder="1" applyAlignment="1" applyProtection="1">
      <alignment vertical="center" shrinkToFit="1"/>
      <protection locked="0"/>
    </xf>
    <xf numFmtId="3" fontId="4" fillId="0" borderId="97" xfId="2" applyNumberFormat="1" applyFont="1" applyFill="1" applyBorder="1" applyAlignment="1" applyProtection="1">
      <alignment vertical="center"/>
      <protection locked="0"/>
    </xf>
    <xf numFmtId="38" fontId="12" fillId="0" borderId="97" xfId="2" applyFont="1" applyBorder="1" applyAlignment="1" applyProtection="1">
      <alignment vertical="center" shrinkToFit="1"/>
      <protection locked="0"/>
    </xf>
    <xf numFmtId="177" fontId="16" fillId="0" borderId="0" xfId="2" applyNumberFormat="1" applyFont="1" applyBorder="1" applyAlignment="1">
      <alignment horizontal="distributed" vertical="center"/>
    </xf>
    <xf numFmtId="177" fontId="16" fillId="0" borderId="0" xfId="2" applyNumberFormat="1" applyFont="1" applyBorder="1" applyAlignment="1">
      <alignment horizontal="left" vertical="center"/>
    </xf>
    <xf numFmtId="177" fontId="16" fillId="0" borderId="0" xfId="2" applyNumberFormat="1" applyFont="1" applyBorder="1"/>
    <xf numFmtId="177" fontId="16" fillId="0" borderId="90" xfId="2" applyNumberFormat="1" applyFont="1" applyBorder="1" applyAlignment="1">
      <alignment vertical="center"/>
    </xf>
    <xf numFmtId="177" fontId="16" fillId="0" borderId="0" xfId="2" applyNumberFormat="1" applyFont="1" applyBorder="1" applyAlignment="1">
      <alignment vertical="center"/>
    </xf>
    <xf numFmtId="177" fontId="16" fillId="0" borderId="0" xfId="2" applyNumberFormat="1" applyFont="1" applyBorder="1" applyAlignment="1">
      <alignment horizontal="left"/>
    </xf>
    <xf numFmtId="178" fontId="16" fillId="0" borderId="0" xfId="2" applyNumberFormat="1" applyFont="1" applyBorder="1" applyAlignment="1">
      <alignment horizontal="left"/>
    </xf>
    <xf numFmtId="177" fontId="16" fillId="0" borderId="0" xfId="2" applyNumberFormat="1" applyFont="1" applyBorder="1" applyAlignment="1" applyProtection="1">
      <alignment vertical="center"/>
      <protection locked="0"/>
    </xf>
    <xf numFmtId="177" fontId="16" fillId="0" borderId="0" xfId="2" applyNumberFormat="1" applyFont="1" applyBorder="1" applyAlignment="1" applyProtection="1">
      <alignment horizontal="center" vertical="center"/>
      <protection locked="0"/>
    </xf>
    <xf numFmtId="177" fontId="16" fillId="0" borderId="0" xfId="2" applyNumberFormat="1" applyFont="1" applyBorder="1" applyAlignment="1" applyProtection="1">
      <alignment vertical="center" textRotation="255"/>
      <protection locked="0"/>
    </xf>
    <xf numFmtId="177" fontId="16" fillId="0" borderId="0" xfId="2" applyNumberFormat="1" applyFont="1" applyBorder="1" applyAlignment="1">
      <alignment horizontal="center" vertical="center" textRotation="255"/>
    </xf>
    <xf numFmtId="177" fontId="16" fillId="0" borderId="0" xfId="2" applyNumberFormat="1" applyFont="1" applyBorder="1" applyAlignment="1">
      <alignment vertical="center" textRotation="255"/>
    </xf>
    <xf numFmtId="177" fontId="16" fillId="0" borderId="0" xfId="2" applyNumberFormat="1" applyFont="1" applyBorder="1" applyAlignment="1">
      <alignment horizontal="center" vertical="center"/>
    </xf>
    <xf numFmtId="177" fontId="16" fillId="0" borderId="15" xfId="2" applyNumberFormat="1" applyFont="1" applyBorder="1" applyAlignment="1" applyProtection="1">
      <alignment vertical="center"/>
      <protection locked="0"/>
    </xf>
    <xf numFmtId="177" fontId="16" fillId="0" borderId="28" xfId="2" applyNumberFormat="1" applyFont="1" applyBorder="1" applyAlignment="1">
      <alignment vertical="center"/>
    </xf>
    <xf numFmtId="177" fontId="16" fillId="0" borderId="29" xfId="2" applyNumberFormat="1" applyFont="1" applyBorder="1" applyAlignment="1" applyProtection="1">
      <alignment vertical="center"/>
      <protection locked="0"/>
    </xf>
    <xf numFmtId="178" fontId="16" fillId="2" borderId="31" xfId="2" applyNumberFormat="1" applyFont="1" applyFill="1" applyBorder="1" applyAlignment="1" applyProtection="1">
      <alignment vertical="center"/>
      <protection locked="0"/>
    </xf>
    <xf numFmtId="177" fontId="16" fillId="0" borderId="55" xfId="2" applyNumberFormat="1" applyFont="1" applyBorder="1" applyAlignment="1">
      <alignment vertical="center"/>
    </xf>
    <xf numFmtId="177" fontId="16" fillId="0" borderId="29" xfId="2" applyNumberFormat="1" applyFont="1" applyBorder="1" applyAlignment="1">
      <alignment vertical="center"/>
    </xf>
    <xf numFmtId="178" fontId="16" fillId="2" borderId="31" xfId="2" applyNumberFormat="1" applyFont="1" applyFill="1" applyBorder="1" applyAlignment="1">
      <alignment vertical="center"/>
    </xf>
    <xf numFmtId="177" fontId="16" fillId="0" borderId="32" xfId="2" applyNumberFormat="1" applyFont="1" applyFill="1" applyBorder="1" applyAlignment="1">
      <alignment vertical="center"/>
    </xf>
    <xf numFmtId="177" fontId="16" fillId="0" borderId="25" xfId="2" applyNumberFormat="1" applyFont="1" applyFill="1" applyBorder="1" applyAlignment="1" applyProtection="1">
      <alignment vertical="center"/>
      <protection locked="0"/>
    </xf>
    <xf numFmtId="178" fontId="16" fillId="2" borderId="45" xfId="2" applyNumberFormat="1" applyFont="1" applyFill="1" applyBorder="1" applyAlignment="1" applyProtection="1">
      <alignment vertical="center"/>
      <protection locked="0"/>
    </xf>
    <xf numFmtId="177" fontId="16" fillId="0" borderId="86" xfId="2" applyNumberFormat="1" applyFont="1" applyFill="1" applyBorder="1" applyAlignment="1">
      <alignment vertical="center"/>
    </xf>
    <xf numFmtId="177" fontId="16" fillId="0" borderId="25" xfId="2" applyNumberFormat="1" applyFont="1" applyBorder="1" applyAlignment="1" applyProtection="1">
      <alignment vertical="center"/>
      <protection locked="0"/>
    </xf>
    <xf numFmtId="177" fontId="16" fillId="0" borderId="25" xfId="2" applyNumberFormat="1" applyFont="1" applyBorder="1" applyAlignment="1">
      <alignment vertical="center"/>
    </xf>
    <xf numFmtId="178" fontId="16" fillId="2" borderId="45" xfId="2" applyNumberFormat="1" applyFont="1" applyFill="1" applyBorder="1" applyAlignment="1">
      <alignment vertical="center"/>
    </xf>
    <xf numFmtId="177" fontId="16" fillId="0" borderId="0" xfId="2" applyNumberFormat="1" applyFont="1" applyFill="1" applyBorder="1"/>
    <xf numFmtId="177" fontId="16" fillId="0" borderId="0" xfId="2" applyNumberFormat="1" applyFont="1" applyFill="1" applyBorder="1" applyAlignment="1">
      <alignment vertical="center"/>
    </xf>
    <xf numFmtId="177" fontId="16" fillId="0" borderId="19" xfId="2" applyNumberFormat="1" applyFont="1" applyBorder="1" applyAlignment="1">
      <alignment vertical="center"/>
    </xf>
    <xf numFmtId="177" fontId="16" fillId="0" borderId="20" xfId="2" applyNumberFormat="1" applyFont="1" applyBorder="1" applyAlignment="1" applyProtection="1">
      <alignment vertical="center"/>
      <protection locked="0"/>
    </xf>
    <xf numFmtId="178" fontId="16" fillId="2" borderId="46" xfId="2" applyNumberFormat="1" applyFont="1" applyFill="1" applyBorder="1" applyAlignment="1" applyProtection="1">
      <alignment vertical="center"/>
      <protection locked="0"/>
    </xf>
    <xf numFmtId="177" fontId="16" fillId="0" borderId="81" xfId="2" applyNumberFormat="1" applyFont="1" applyBorder="1" applyAlignment="1">
      <alignment vertical="center"/>
    </xf>
    <xf numFmtId="177" fontId="16" fillId="0" borderId="20" xfId="2" applyNumberFormat="1" applyFont="1" applyFill="1" applyBorder="1" applyAlignment="1">
      <alignment vertical="center"/>
    </xf>
    <xf numFmtId="178" fontId="16" fillId="2" borderId="46" xfId="2" applyNumberFormat="1" applyFont="1" applyFill="1" applyBorder="1" applyAlignment="1">
      <alignment vertical="center"/>
    </xf>
    <xf numFmtId="177" fontId="16" fillId="0" borderId="14" xfId="2" applyNumberFormat="1" applyFont="1" applyFill="1" applyBorder="1" applyAlignment="1">
      <alignment vertical="center"/>
    </xf>
    <xf numFmtId="177" fontId="16" fillId="0" borderId="23" xfId="2" applyNumberFormat="1" applyFont="1" applyFill="1" applyBorder="1" applyAlignment="1" applyProtection="1">
      <alignment vertical="center"/>
      <protection locked="0"/>
    </xf>
    <xf numFmtId="178" fontId="16" fillId="2" borderId="27" xfId="2" applyNumberFormat="1" applyFont="1" applyFill="1" applyBorder="1" applyAlignment="1" applyProtection="1">
      <alignment vertical="center"/>
      <protection locked="0"/>
    </xf>
    <xf numFmtId="177" fontId="16" fillId="0" borderId="53" xfId="2" applyNumberFormat="1" applyFont="1" applyFill="1" applyBorder="1" applyAlignment="1">
      <alignment vertical="center"/>
    </xf>
    <xf numFmtId="177" fontId="16" fillId="0" borderId="23" xfId="2" applyNumberFormat="1" applyFont="1" applyBorder="1" applyAlignment="1" applyProtection="1">
      <alignment vertical="center"/>
      <protection locked="0"/>
    </xf>
    <xf numFmtId="177" fontId="16" fillId="0" borderId="23" xfId="2" applyNumberFormat="1" applyFont="1" applyFill="1" applyBorder="1" applyAlignment="1">
      <alignment vertical="center"/>
    </xf>
    <xf numFmtId="178" fontId="16" fillId="2" borderId="27" xfId="2" applyNumberFormat="1" applyFont="1" applyFill="1" applyBorder="1" applyAlignment="1">
      <alignment vertical="center"/>
    </xf>
    <xf numFmtId="177" fontId="16" fillId="0" borderId="29" xfId="2" applyNumberFormat="1" applyFont="1" applyFill="1" applyBorder="1" applyAlignment="1">
      <alignment vertical="center"/>
    </xf>
    <xf numFmtId="177" fontId="16" fillId="0" borderId="32" xfId="2" applyNumberFormat="1" applyFont="1" applyBorder="1" applyAlignment="1">
      <alignment vertical="center"/>
    </xf>
    <xf numFmtId="177" fontId="16" fillId="0" borderId="86" xfId="2" applyNumberFormat="1" applyFont="1" applyBorder="1" applyAlignment="1">
      <alignment vertical="center"/>
    </xf>
    <xf numFmtId="177" fontId="16" fillId="0" borderId="25" xfId="2" applyNumberFormat="1" applyFont="1" applyFill="1" applyBorder="1" applyAlignment="1">
      <alignment vertical="center"/>
    </xf>
    <xf numFmtId="177" fontId="16" fillId="0" borderId="20" xfId="2" applyNumberFormat="1" applyFont="1" applyBorder="1" applyAlignment="1">
      <alignment vertical="center"/>
    </xf>
    <xf numFmtId="177" fontId="16" fillId="0" borderId="14" xfId="2" applyNumberFormat="1" applyFont="1" applyBorder="1" applyAlignment="1">
      <alignment vertical="center"/>
    </xf>
    <xf numFmtId="177" fontId="16" fillId="0" borderId="53" xfId="2" applyNumberFormat="1" applyFont="1" applyBorder="1" applyAlignment="1">
      <alignment vertical="center"/>
    </xf>
    <xf numFmtId="177" fontId="16" fillId="0" borderId="23" xfId="2" applyNumberFormat="1" applyFont="1" applyBorder="1" applyAlignment="1">
      <alignment vertical="center"/>
    </xf>
    <xf numFmtId="177" fontId="16" fillId="0" borderId="28" xfId="2" applyNumberFormat="1" applyFont="1" applyFill="1" applyBorder="1" applyAlignment="1">
      <alignment vertical="center"/>
    </xf>
    <xf numFmtId="177" fontId="16" fillId="0" borderId="29" xfId="2" applyNumberFormat="1" applyFont="1" applyFill="1" applyBorder="1" applyAlignment="1" applyProtection="1">
      <alignment vertical="center"/>
      <protection locked="0"/>
    </xf>
    <xf numFmtId="177" fontId="16" fillId="0" borderId="55" xfId="2" applyNumberFormat="1" applyFont="1" applyFill="1" applyBorder="1" applyAlignment="1">
      <alignment vertical="center"/>
    </xf>
    <xf numFmtId="177" fontId="16" fillId="0" borderId="19" xfId="2" applyNumberFormat="1" applyFont="1" applyBorder="1" applyAlignment="1">
      <alignment horizontal="right" vertical="center"/>
    </xf>
    <xf numFmtId="177" fontId="16" fillId="0" borderId="81" xfId="2" applyNumberFormat="1" applyFont="1" applyBorder="1" applyAlignment="1">
      <alignment horizontal="right" vertical="center"/>
    </xf>
    <xf numFmtId="177" fontId="16" fillId="0" borderId="36" xfId="2" applyNumberFormat="1" applyFont="1" applyBorder="1" applyAlignment="1">
      <alignment vertical="center"/>
    </xf>
    <xf numFmtId="177" fontId="16" fillId="0" borderId="37" xfId="2" applyNumberFormat="1" applyFont="1" applyBorder="1" applyAlignment="1" applyProtection="1">
      <alignment vertical="center"/>
      <protection locked="0"/>
    </xf>
    <xf numFmtId="178" fontId="16" fillId="2" borderId="94" xfId="2" applyNumberFormat="1" applyFont="1" applyFill="1" applyBorder="1" applyAlignment="1" applyProtection="1">
      <alignment vertical="center"/>
      <protection locked="0"/>
    </xf>
    <xf numFmtId="177" fontId="16" fillId="0" borderId="37" xfId="2" applyNumberFormat="1" applyFont="1" applyBorder="1" applyAlignment="1">
      <alignment vertical="center"/>
    </xf>
    <xf numFmtId="178" fontId="16" fillId="2" borderId="94" xfId="2" applyNumberFormat="1" applyFont="1" applyFill="1" applyBorder="1" applyAlignment="1">
      <alignment vertical="center"/>
    </xf>
    <xf numFmtId="177" fontId="16" fillId="0" borderId="19" xfId="2" applyNumberFormat="1" applyFont="1" applyFill="1" applyBorder="1" applyAlignment="1">
      <alignment vertical="center"/>
    </xf>
    <xf numFmtId="177" fontId="16" fillId="0" borderId="20" xfId="2" applyNumberFormat="1" applyFont="1" applyFill="1" applyBorder="1" applyAlignment="1" applyProtection="1">
      <alignment vertical="center"/>
      <protection locked="0"/>
    </xf>
    <xf numFmtId="177" fontId="16" fillId="0" borderId="81" xfId="2" applyNumberFormat="1" applyFont="1" applyFill="1" applyBorder="1" applyAlignment="1">
      <alignment vertical="center"/>
    </xf>
    <xf numFmtId="177" fontId="4" fillId="5" borderId="42" xfId="2" applyNumberFormat="1" applyFont="1" applyFill="1" applyBorder="1" applyAlignment="1">
      <alignment horizontal="center" vertical="center"/>
    </xf>
    <xf numFmtId="177" fontId="4" fillId="5" borderId="72" xfId="2" applyNumberFormat="1" applyFont="1" applyFill="1" applyBorder="1" applyAlignment="1">
      <alignment horizontal="center" vertical="center"/>
    </xf>
    <xf numFmtId="177" fontId="4" fillId="5" borderId="35" xfId="2" applyNumberFormat="1" applyFont="1" applyFill="1" applyBorder="1" applyAlignment="1">
      <alignment horizontal="center" vertical="center"/>
    </xf>
    <xf numFmtId="177" fontId="4" fillId="5" borderId="28" xfId="2" applyNumberFormat="1" applyFont="1" applyFill="1" applyBorder="1" applyAlignment="1">
      <alignment horizontal="center" vertical="center"/>
    </xf>
    <xf numFmtId="177" fontId="4" fillId="5" borderId="55" xfId="2" applyNumberFormat="1" applyFont="1" applyFill="1" applyBorder="1" applyAlignment="1">
      <alignment horizontal="center" vertical="center"/>
    </xf>
    <xf numFmtId="177" fontId="4" fillId="5" borderId="31" xfId="2" applyNumberFormat="1" applyFont="1" applyFill="1" applyBorder="1" applyAlignment="1">
      <alignment horizontal="center" vertical="center"/>
    </xf>
    <xf numFmtId="177" fontId="16" fillId="0" borderId="28" xfId="2" applyNumberFormat="1" applyFont="1" applyBorder="1" applyAlignment="1">
      <alignment horizontal="right" vertical="center" shrinkToFit="1"/>
    </xf>
    <xf numFmtId="177" fontId="16" fillId="0" borderId="29" xfId="2" applyNumberFormat="1" applyFont="1" applyBorder="1" applyAlignment="1">
      <alignment horizontal="right" vertical="center" shrinkToFit="1"/>
    </xf>
    <xf numFmtId="177" fontId="16" fillId="0" borderId="55" xfId="2" applyNumberFormat="1" applyFont="1" applyBorder="1" applyAlignment="1">
      <alignment horizontal="right" vertical="center" shrinkToFit="1"/>
    </xf>
    <xf numFmtId="177" fontId="4" fillId="5" borderId="1" xfId="2" applyNumberFormat="1" applyFont="1" applyFill="1" applyBorder="1" applyAlignment="1">
      <alignment horizontal="center" vertical="center"/>
    </xf>
    <xf numFmtId="177" fontId="4" fillId="5" borderId="5" xfId="2" applyNumberFormat="1" applyFont="1" applyFill="1" applyBorder="1" applyAlignment="1">
      <alignment horizontal="center" vertical="center"/>
    </xf>
    <xf numFmtId="177" fontId="4" fillId="5" borderId="4" xfId="2" applyNumberFormat="1" applyFont="1" applyFill="1" applyBorder="1" applyAlignment="1">
      <alignment horizontal="center" vertical="center"/>
    </xf>
    <xf numFmtId="177" fontId="16" fillId="0" borderId="98" xfId="2" applyNumberFormat="1" applyFont="1" applyBorder="1" applyAlignment="1">
      <alignment horizontal="right" vertical="center" shrinkToFit="1"/>
    </xf>
    <xf numFmtId="177" fontId="16" fillId="0" borderId="89" xfId="2" applyNumberFormat="1" applyFont="1" applyBorder="1" applyAlignment="1">
      <alignment horizontal="right" vertical="center" shrinkToFit="1"/>
    </xf>
    <xf numFmtId="178" fontId="16" fillId="2" borderId="4" xfId="2" applyNumberFormat="1" applyFont="1" applyFill="1" applyBorder="1" applyAlignment="1" applyProtection="1">
      <alignment vertical="center"/>
      <protection locked="0"/>
    </xf>
    <xf numFmtId="177" fontId="16" fillId="0" borderId="2" xfId="2" applyNumberFormat="1" applyFont="1" applyBorder="1" applyAlignment="1">
      <alignment horizontal="right" vertical="center" shrinkToFit="1"/>
    </xf>
    <xf numFmtId="177" fontId="16" fillId="0" borderId="99" xfId="2" applyNumberFormat="1" applyFont="1" applyBorder="1" applyAlignment="1">
      <alignment horizontal="right" vertical="center" shrinkToFit="1"/>
    </xf>
    <xf numFmtId="178" fontId="16" fillId="2" borderId="115" xfId="2" applyNumberFormat="1" applyFont="1" applyFill="1" applyBorder="1" applyAlignment="1">
      <alignment vertical="center"/>
    </xf>
    <xf numFmtId="177" fontId="17" fillId="0" borderId="0" xfId="2" applyNumberFormat="1" applyFont="1" applyBorder="1" applyAlignment="1">
      <alignment vertical="center"/>
    </xf>
    <xf numFmtId="178" fontId="16" fillId="0" borderId="0" xfId="2" applyNumberFormat="1" applyFont="1" applyBorder="1"/>
    <xf numFmtId="177" fontId="6" fillId="0" borderId="0" xfId="2" applyNumberFormat="1" applyFont="1" applyBorder="1" applyAlignment="1">
      <alignment horizontal="left" vertical="center"/>
    </xf>
    <xf numFmtId="178" fontId="4" fillId="0" borderId="0" xfId="2" applyNumberFormat="1" applyFont="1" applyBorder="1" applyAlignment="1">
      <alignment horizontal="left" vertical="center"/>
    </xf>
    <xf numFmtId="177" fontId="3" fillId="0" borderId="0" xfId="2" applyNumberFormat="1" applyFont="1" applyBorder="1" applyAlignment="1">
      <alignment horizontal="left" vertical="center"/>
    </xf>
    <xf numFmtId="177" fontId="4" fillId="0" borderId="0" xfId="2" applyNumberFormat="1" applyFont="1" applyBorder="1" applyAlignment="1" applyProtection="1">
      <alignment vertical="center"/>
      <protection locked="0"/>
    </xf>
    <xf numFmtId="0" fontId="10" fillId="0" borderId="29" xfId="0" applyFont="1" applyBorder="1" applyAlignment="1">
      <alignment horizontal="center"/>
    </xf>
    <xf numFmtId="177" fontId="16" fillId="0" borderId="0" xfId="2" applyNumberFormat="1" applyFont="1" applyBorder="1" applyAlignment="1">
      <alignment shrinkToFit="1"/>
    </xf>
    <xf numFmtId="177" fontId="16" fillId="0" borderId="0" xfId="2" applyNumberFormat="1" applyFont="1" applyBorder="1" applyAlignment="1">
      <alignment vertical="center" shrinkToFit="1"/>
    </xf>
    <xf numFmtId="177" fontId="16" fillId="0" borderId="0" xfId="2" applyNumberFormat="1" applyFont="1" applyBorder="1" applyAlignment="1" applyProtection="1">
      <alignment horizontal="center" vertical="center" shrinkToFit="1"/>
      <protection locked="0"/>
    </xf>
    <xf numFmtId="177" fontId="16" fillId="0" borderId="0" xfId="2" applyNumberFormat="1" applyFont="1" applyBorder="1" applyAlignment="1">
      <alignment horizontal="center" vertical="center" textRotation="255" shrinkToFit="1"/>
    </xf>
    <xf numFmtId="177" fontId="4" fillId="0" borderId="0" xfId="2" applyNumberFormat="1" applyFont="1" applyBorder="1" applyAlignment="1">
      <alignment horizontal="left" vertical="center" shrinkToFit="1"/>
    </xf>
    <xf numFmtId="177" fontId="4" fillId="0" borderId="0" xfId="2" applyNumberFormat="1" applyFont="1" applyBorder="1" applyAlignment="1">
      <alignment horizontal="center" vertical="center" textRotation="255" shrinkToFit="1"/>
    </xf>
    <xf numFmtId="0" fontId="10" fillId="0" borderId="29" xfId="0" applyFont="1" applyBorder="1" applyAlignment="1">
      <alignment shrinkToFit="1"/>
    </xf>
    <xf numFmtId="177" fontId="4" fillId="0" borderId="0" xfId="2" applyNumberFormat="1" applyFont="1" applyBorder="1" applyAlignment="1">
      <alignment horizontal="right"/>
    </xf>
    <xf numFmtId="179" fontId="4" fillId="0" borderId="0" xfId="2" applyNumberFormat="1" applyFont="1" applyBorder="1" applyAlignment="1">
      <alignment horizontal="right"/>
    </xf>
    <xf numFmtId="177" fontId="16" fillId="0" borderId="0" xfId="2" applyNumberFormat="1" applyFont="1" applyBorder="1" applyAlignment="1">
      <alignment horizontal="right"/>
    </xf>
    <xf numFmtId="179" fontId="16" fillId="0" borderId="0" xfId="2" applyNumberFormat="1" applyFont="1" applyBorder="1" applyAlignment="1">
      <alignment horizontal="right"/>
    </xf>
    <xf numFmtId="177" fontId="16" fillId="0" borderId="0" xfId="2" applyNumberFormat="1" applyFont="1" applyBorder="1" applyAlignment="1">
      <alignment horizontal="right" vertical="center"/>
    </xf>
    <xf numFmtId="179" fontId="16" fillId="0" borderId="0" xfId="2" applyNumberFormat="1" applyFont="1" applyBorder="1" applyAlignment="1">
      <alignment horizontal="right" vertical="center"/>
    </xf>
    <xf numFmtId="177" fontId="16" fillId="0" borderId="0" xfId="2" applyNumberFormat="1" applyFont="1" applyBorder="1" applyAlignment="1" applyProtection="1">
      <alignment horizontal="right" vertical="center"/>
      <protection locked="0"/>
    </xf>
    <xf numFmtId="179" fontId="16" fillId="0" borderId="0" xfId="2" applyNumberFormat="1" applyFont="1" applyBorder="1" applyAlignment="1" applyProtection="1">
      <alignment horizontal="right" vertical="center"/>
      <protection locked="0"/>
    </xf>
    <xf numFmtId="177" fontId="16" fillId="0" borderId="0" xfId="2" applyNumberFormat="1" applyFont="1" applyBorder="1" applyAlignment="1">
      <alignment horizontal="right" vertical="center" textRotation="255"/>
    </xf>
    <xf numFmtId="179" fontId="16" fillId="0" borderId="0" xfId="2" applyNumberFormat="1" applyFont="1" applyBorder="1" applyAlignment="1">
      <alignment horizontal="right" vertical="center" textRotation="255"/>
    </xf>
    <xf numFmtId="177" fontId="4" fillId="0" borderId="0" xfId="2" applyNumberFormat="1" applyFont="1" applyBorder="1" applyAlignment="1">
      <alignment horizontal="right" vertical="center" textRotation="255"/>
    </xf>
    <xf numFmtId="179" fontId="4" fillId="0" borderId="0" xfId="2" applyNumberFormat="1" applyFont="1" applyBorder="1" applyAlignment="1">
      <alignment horizontal="right" vertical="center" textRotation="255"/>
    </xf>
    <xf numFmtId="0" fontId="10" fillId="0" borderId="29" xfId="0" applyFont="1" applyBorder="1" applyAlignment="1">
      <alignment horizontal="right"/>
    </xf>
    <xf numFmtId="179" fontId="4" fillId="0" borderId="0" xfId="2" applyNumberFormat="1" applyFont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/>
    </xf>
    <xf numFmtId="177" fontId="4" fillId="0" borderId="0" xfId="2" applyNumberFormat="1" applyFont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0" fontId="9" fillId="0" borderId="29" xfId="4" applyFont="1" applyFill="1" applyBorder="1" applyAlignment="1">
      <alignment horizontal="center" vertical="center" shrinkToFit="1"/>
    </xf>
    <xf numFmtId="179" fontId="9" fillId="0" borderId="29" xfId="4" applyNumberFormat="1" applyFont="1" applyFill="1" applyBorder="1" applyAlignment="1">
      <alignment horizontal="right" vertical="center"/>
    </xf>
    <xf numFmtId="179" fontId="4" fillId="0" borderId="29" xfId="2" applyNumberFormat="1" applyFont="1" applyBorder="1" applyAlignment="1">
      <alignment horizontal="right" vertical="center"/>
    </xf>
    <xf numFmtId="179" fontId="10" fillId="0" borderId="29" xfId="0" applyNumberFormat="1" applyFont="1" applyBorder="1" applyAlignment="1">
      <alignment horizontal="right"/>
    </xf>
    <xf numFmtId="179" fontId="4" fillId="0" borderId="29" xfId="2" applyNumberFormat="1" applyFont="1" applyBorder="1" applyAlignment="1">
      <alignment horizontal="right"/>
    </xf>
    <xf numFmtId="179" fontId="4" fillId="0" borderId="29" xfId="2" applyNumberFormat="1" applyFont="1" applyFill="1" applyBorder="1" applyAlignment="1">
      <alignment horizontal="right"/>
    </xf>
    <xf numFmtId="3" fontId="4" fillId="0" borderId="44" xfId="2" applyNumberFormat="1" applyFont="1" applyFill="1" applyBorder="1" applyAlignment="1" applyProtection="1">
      <alignment vertical="center" shrinkToFit="1"/>
      <protection locked="0"/>
    </xf>
    <xf numFmtId="3" fontId="4" fillId="0" borderId="30" xfId="2" applyNumberFormat="1" applyFont="1" applyFill="1" applyBorder="1" applyAlignment="1" applyProtection="1">
      <alignment vertical="center" shrinkToFit="1"/>
      <protection locked="0"/>
    </xf>
    <xf numFmtId="177" fontId="8" fillId="0" borderId="0" xfId="2" applyNumberFormat="1" applyFont="1" applyFill="1" applyBorder="1" applyAlignment="1">
      <alignment vertical="center"/>
    </xf>
    <xf numFmtId="177" fontId="16" fillId="0" borderId="126" xfId="2" applyNumberFormat="1" applyFont="1" applyBorder="1" applyAlignment="1" applyProtection="1">
      <alignment vertical="center"/>
      <protection locked="0"/>
    </xf>
    <xf numFmtId="177" fontId="4" fillId="0" borderId="107" xfId="2" applyNumberFormat="1" applyFont="1" applyFill="1" applyBorder="1" applyAlignment="1">
      <alignment horizontal="center" vertical="center"/>
    </xf>
    <xf numFmtId="177" fontId="4" fillId="0" borderId="0" xfId="2" applyNumberFormat="1" applyFont="1" applyFill="1" applyBorder="1" applyAlignment="1">
      <alignment horizontal="center" vertical="center"/>
    </xf>
    <xf numFmtId="0" fontId="9" fillId="6" borderId="29" xfId="4" applyFont="1" applyFill="1" applyBorder="1" applyAlignment="1">
      <alignment horizontal="center" vertical="center" shrinkToFit="1"/>
    </xf>
    <xf numFmtId="177" fontId="4" fillId="6" borderId="29" xfId="2" applyNumberFormat="1" applyFont="1" applyFill="1" applyBorder="1" applyAlignment="1">
      <alignment horizontal="center" shrinkToFit="1"/>
    </xf>
    <xf numFmtId="177" fontId="8" fillId="0" borderId="5" xfId="2" applyNumberFormat="1" applyFont="1" applyFill="1" applyBorder="1" applyAlignment="1">
      <alignment horizontal="center" vertical="center" shrinkToFit="1"/>
    </xf>
    <xf numFmtId="177" fontId="8" fillId="0" borderId="4" xfId="2" applyNumberFormat="1" applyFont="1" applyFill="1" applyBorder="1" applyAlignment="1">
      <alignment horizontal="center" vertical="center" shrinkToFit="1"/>
    </xf>
    <xf numFmtId="177" fontId="4" fillId="0" borderId="0" xfId="2" applyNumberFormat="1" applyFont="1" applyFill="1" applyBorder="1" applyAlignment="1">
      <alignment horizontal="center" vertical="center" shrinkToFit="1"/>
    </xf>
    <xf numFmtId="177" fontId="4" fillId="0" borderId="0" xfId="2" applyNumberFormat="1" applyFont="1" applyFill="1" applyBorder="1" applyAlignment="1">
      <alignment horizontal="distributed" vertical="center" shrinkToFit="1"/>
    </xf>
    <xf numFmtId="179" fontId="4" fillId="0" borderId="29" xfId="2" applyNumberFormat="1" applyFont="1" applyBorder="1" applyAlignment="1">
      <alignment horizontal="center" vertical="center" shrinkToFit="1"/>
    </xf>
    <xf numFmtId="177" fontId="9" fillId="0" borderId="0" xfId="2" applyNumberFormat="1" applyFont="1" applyFill="1" applyBorder="1" applyAlignment="1">
      <alignment shrinkToFit="1"/>
    </xf>
    <xf numFmtId="38" fontId="10" fillId="0" borderId="28" xfId="2" applyFont="1" applyFill="1" applyBorder="1" applyAlignment="1">
      <alignment vertical="center" shrinkToFit="1"/>
    </xf>
    <xf numFmtId="38" fontId="10" fillId="0" borderId="29" xfId="2" applyFont="1" applyFill="1" applyBorder="1" applyAlignment="1">
      <alignment vertical="center" shrinkToFit="1"/>
    </xf>
    <xf numFmtId="38" fontId="10" fillId="0" borderId="30" xfId="2" applyFont="1" applyFill="1" applyBorder="1" applyAlignment="1">
      <alignment vertical="center" shrinkToFit="1"/>
    </xf>
    <xf numFmtId="38" fontId="10" fillId="0" borderId="29" xfId="2" applyFont="1" applyFill="1" applyBorder="1" applyAlignment="1" applyProtection="1">
      <alignment vertical="center" shrinkToFit="1"/>
      <protection locked="0"/>
    </xf>
    <xf numFmtId="38" fontId="10" fillId="0" borderId="41" xfId="2" applyFont="1" applyFill="1" applyBorder="1" applyAlignment="1" applyProtection="1">
      <alignment vertical="center" shrinkToFit="1"/>
      <protection locked="0"/>
    </xf>
    <xf numFmtId="38" fontId="10" fillId="0" borderId="31" xfId="2" applyFont="1" applyFill="1" applyBorder="1" applyAlignment="1" applyProtection="1">
      <alignment vertical="center" shrinkToFit="1"/>
      <protection locked="0"/>
    </xf>
    <xf numFmtId="38" fontId="13" fillId="4" borderId="60" xfId="2" applyFont="1" applyFill="1" applyBorder="1" applyAlignment="1">
      <alignment vertical="center" shrinkToFit="1"/>
    </xf>
    <xf numFmtId="38" fontId="13" fillId="4" borderId="30" xfId="2" applyFont="1" applyFill="1" applyBorder="1" applyAlignment="1">
      <alignment vertical="center" shrinkToFit="1"/>
    </xf>
    <xf numFmtId="38" fontId="13" fillId="4" borderId="29" xfId="2" applyFont="1" applyFill="1" applyBorder="1" applyAlignment="1">
      <alignment vertical="center" shrinkToFit="1"/>
    </xf>
    <xf numFmtId="38" fontId="13" fillId="4" borderId="29" xfId="2" applyFont="1" applyFill="1" applyBorder="1" applyAlignment="1" applyProtection="1">
      <alignment vertical="center" shrinkToFit="1"/>
      <protection locked="0"/>
    </xf>
    <xf numFmtId="38" fontId="13" fillId="4" borderId="102" xfId="2" applyFont="1" applyFill="1" applyBorder="1" applyAlignment="1" applyProtection="1">
      <alignment vertical="center" shrinkToFit="1"/>
      <protection locked="0"/>
    </xf>
    <xf numFmtId="38" fontId="13" fillId="0" borderId="91" xfId="2" applyFont="1" applyFill="1" applyBorder="1" applyAlignment="1" applyProtection="1">
      <alignment vertical="center" shrinkToFit="1"/>
      <protection locked="0"/>
    </xf>
    <xf numFmtId="38" fontId="13" fillId="4" borderId="55" xfId="2" applyFont="1" applyFill="1" applyBorder="1" applyAlignment="1" applyProtection="1">
      <alignment vertical="center" shrinkToFit="1"/>
      <protection locked="0"/>
    </xf>
    <xf numFmtId="177" fontId="9" fillId="0" borderId="0" xfId="2" applyNumberFormat="1" applyFont="1" applyBorder="1" applyAlignment="1">
      <alignment shrinkToFit="1"/>
    </xf>
    <xf numFmtId="3" fontId="9" fillId="0" borderId="73" xfId="2" applyNumberFormat="1" applyFont="1" applyFill="1" applyBorder="1" applyAlignment="1" applyProtection="1">
      <alignment vertical="center" shrinkToFit="1"/>
      <protection locked="0"/>
    </xf>
    <xf numFmtId="3" fontId="9" fillId="0" borderId="29" xfId="2" applyNumberFormat="1" applyFont="1" applyFill="1" applyBorder="1" applyAlignment="1" applyProtection="1">
      <alignment vertical="center" shrinkToFit="1"/>
      <protection locked="0"/>
    </xf>
    <xf numFmtId="3" fontId="9" fillId="0" borderId="55" xfId="2" applyNumberFormat="1" applyFont="1" applyFill="1" applyBorder="1" applyAlignment="1" applyProtection="1">
      <alignment vertical="center" shrinkToFit="1"/>
      <protection locked="0"/>
    </xf>
    <xf numFmtId="3" fontId="9" fillId="4" borderId="102" xfId="2" applyNumberFormat="1" applyFont="1" applyFill="1" applyBorder="1" applyAlignment="1" applyProtection="1">
      <alignment vertical="center" shrinkToFit="1"/>
      <protection locked="0"/>
    </xf>
    <xf numFmtId="3" fontId="9" fillId="4" borderId="29" xfId="2" applyNumberFormat="1" applyFont="1" applyFill="1" applyBorder="1" applyAlignment="1" applyProtection="1">
      <alignment vertical="center" shrinkToFit="1"/>
      <protection locked="0"/>
    </xf>
    <xf numFmtId="3" fontId="9" fillId="4" borderId="82" xfId="2" applyNumberFormat="1" applyFont="1" applyFill="1" applyBorder="1" applyAlignment="1" applyProtection="1">
      <alignment vertical="center" shrinkToFit="1"/>
      <protection locked="0"/>
    </xf>
    <xf numFmtId="3" fontId="10" fillId="0" borderId="60" xfId="2" applyNumberFormat="1" applyFont="1" applyFill="1" applyBorder="1" applyAlignment="1">
      <alignment vertical="center"/>
    </xf>
    <xf numFmtId="3" fontId="10" fillId="0" borderId="29" xfId="2" applyNumberFormat="1" applyFont="1" applyFill="1" applyBorder="1" applyAlignment="1">
      <alignment vertical="center"/>
    </xf>
    <xf numFmtId="3" fontId="10" fillId="0" borderId="29" xfId="2" applyNumberFormat="1" applyFont="1" applyFill="1" applyBorder="1" applyAlignment="1" applyProtection="1">
      <alignment vertical="center"/>
      <protection locked="0"/>
    </xf>
    <xf numFmtId="3" fontId="10" fillId="0" borderId="41" xfId="2" applyNumberFormat="1" applyFont="1" applyFill="1" applyBorder="1" applyAlignment="1" applyProtection="1">
      <alignment vertical="center"/>
      <protection locked="0"/>
    </xf>
    <xf numFmtId="3" fontId="10" fillId="0" borderId="31" xfId="2" applyNumberFormat="1" applyFont="1" applyFill="1" applyBorder="1" applyAlignment="1" applyProtection="1">
      <alignment vertical="center"/>
      <protection locked="0"/>
    </xf>
    <xf numFmtId="3" fontId="9" fillId="4" borderId="60" xfId="2" applyNumberFormat="1" applyFont="1" applyFill="1" applyBorder="1" applyAlignment="1">
      <alignment vertical="center"/>
    </xf>
    <xf numFmtId="3" fontId="9" fillId="4" borderId="29" xfId="2" applyNumberFormat="1" applyFont="1" applyFill="1" applyBorder="1" applyAlignment="1">
      <alignment vertical="center"/>
    </xf>
    <xf numFmtId="3" fontId="9" fillId="4" borderId="29" xfId="2" applyNumberFormat="1" applyFont="1" applyFill="1" applyBorder="1" applyAlignment="1" applyProtection="1">
      <alignment vertical="center"/>
      <protection locked="0"/>
    </xf>
    <xf numFmtId="3" fontId="9" fillId="4" borderId="102" xfId="2" applyNumberFormat="1" applyFont="1" applyFill="1" applyBorder="1" applyAlignment="1" applyProtection="1">
      <alignment vertical="center"/>
      <protection locked="0"/>
    </xf>
    <xf numFmtId="3" fontId="9" fillId="0" borderId="91" xfId="2" applyNumberFormat="1" applyFont="1" applyFill="1" applyBorder="1" applyAlignment="1" applyProtection="1">
      <alignment vertical="center"/>
      <protection locked="0"/>
    </xf>
    <xf numFmtId="38" fontId="10" fillId="0" borderId="60" xfId="2" applyFont="1" applyFill="1" applyBorder="1" applyAlignment="1">
      <alignment vertical="center" shrinkToFit="1"/>
    </xf>
    <xf numFmtId="38" fontId="13" fillId="0" borderId="91" xfId="2" applyFont="1" applyBorder="1" applyAlignment="1" applyProtection="1">
      <alignment vertical="center" shrinkToFit="1"/>
      <protection locked="0"/>
    </xf>
    <xf numFmtId="177" fontId="18" fillId="0" borderId="28" xfId="2" applyNumberFormat="1" applyFont="1" applyBorder="1" applyAlignment="1">
      <alignment vertical="center"/>
    </xf>
    <xf numFmtId="177" fontId="18" fillId="0" borderId="29" xfId="2" applyNumberFormat="1" applyFont="1" applyBorder="1" applyAlignment="1" applyProtection="1">
      <alignment vertical="center"/>
      <protection locked="0"/>
    </xf>
    <xf numFmtId="178" fontId="18" fillId="2" borderId="31" xfId="2" applyNumberFormat="1" applyFont="1" applyFill="1" applyBorder="1" applyAlignment="1" applyProtection="1">
      <alignment vertical="center"/>
      <protection locked="0"/>
    </xf>
    <xf numFmtId="177" fontId="18" fillId="0" borderId="55" xfId="2" applyNumberFormat="1" applyFont="1" applyBorder="1" applyAlignment="1">
      <alignment vertical="center"/>
    </xf>
    <xf numFmtId="177" fontId="18" fillId="0" borderId="29" xfId="2" applyNumberFormat="1" applyFont="1" applyBorder="1" applyAlignment="1">
      <alignment vertical="center"/>
    </xf>
    <xf numFmtId="178" fontId="18" fillId="2" borderId="31" xfId="2" applyNumberFormat="1" applyFont="1" applyFill="1" applyBorder="1" applyAlignment="1">
      <alignment vertical="center"/>
    </xf>
    <xf numFmtId="177" fontId="18" fillId="0" borderId="0" xfId="2" applyNumberFormat="1" applyFont="1" applyBorder="1"/>
    <xf numFmtId="177" fontId="9" fillId="0" borderId="0" xfId="2" applyNumberFormat="1" applyFont="1" applyBorder="1"/>
    <xf numFmtId="177" fontId="18" fillId="0" borderId="0" xfId="2" applyNumberFormat="1" applyFont="1" applyBorder="1" applyAlignment="1">
      <alignment vertical="center"/>
    </xf>
    <xf numFmtId="177" fontId="9" fillId="0" borderId="0" xfId="2" quotePrefix="1" applyNumberFormat="1" applyFont="1" applyFill="1" applyBorder="1"/>
    <xf numFmtId="3" fontId="9" fillId="0" borderId="71" xfId="2" applyNumberFormat="1" applyFont="1" applyFill="1" applyBorder="1" applyAlignment="1" applyProtection="1">
      <alignment vertical="center" shrinkToFit="1"/>
      <protection locked="0"/>
    </xf>
    <xf numFmtId="3" fontId="9" fillId="0" borderId="15" xfId="2" applyNumberFormat="1" applyFont="1" applyFill="1" applyBorder="1" applyAlignment="1" applyProtection="1">
      <alignment vertical="center" shrinkToFit="1"/>
      <protection locked="0"/>
    </xf>
    <xf numFmtId="3" fontId="9" fillId="0" borderId="72" xfId="2" applyNumberFormat="1" applyFont="1" applyFill="1" applyBorder="1" applyAlignment="1" applyProtection="1">
      <alignment vertical="center" shrinkToFit="1"/>
      <protection locked="0"/>
    </xf>
    <xf numFmtId="3" fontId="9" fillId="4" borderId="101" xfId="2" applyNumberFormat="1" applyFont="1" applyFill="1" applyBorder="1" applyAlignment="1" applyProtection="1">
      <alignment vertical="center" shrinkToFit="1"/>
      <protection locked="0"/>
    </xf>
    <xf numFmtId="3" fontId="9" fillId="4" borderId="23" xfId="2" applyNumberFormat="1" applyFont="1" applyFill="1" applyBorder="1" applyAlignment="1" applyProtection="1">
      <alignment vertical="center" shrinkToFit="1"/>
      <protection locked="0"/>
    </xf>
    <xf numFmtId="3" fontId="9" fillId="0" borderId="67" xfId="2" applyNumberFormat="1" applyFont="1" applyFill="1" applyBorder="1" applyAlignment="1" applyProtection="1">
      <alignment vertical="center" shrinkToFit="1"/>
      <protection locked="0"/>
    </xf>
    <xf numFmtId="177" fontId="18" fillId="0" borderId="42" xfId="2" applyNumberFormat="1" applyFont="1" applyBorder="1" applyAlignment="1">
      <alignment vertical="center"/>
    </xf>
    <xf numFmtId="177" fontId="18" fillId="0" borderId="15" xfId="2" applyNumberFormat="1" applyFont="1" applyBorder="1" applyAlignment="1">
      <alignment vertical="center"/>
    </xf>
    <xf numFmtId="176" fontId="18" fillId="2" borderId="35" xfId="1" applyNumberFormat="1" applyFont="1" applyFill="1" applyBorder="1" applyAlignment="1" applyProtection="1">
      <alignment vertical="center"/>
      <protection locked="0"/>
    </xf>
    <xf numFmtId="177" fontId="18" fillId="0" borderId="72" xfId="2" applyNumberFormat="1" applyFont="1" applyFill="1" applyBorder="1" applyAlignment="1">
      <alignment vertical="center"/>
    </xf>
    <xf numFmtId="177" fontId="18" fillId="0" borderId="15" xfId="2" applyNumberFormat="1" applyFont="1" applyBorder="1" applyAlignment="1" applyProtection="1">
      <alignment vertical="center"/>
      <protection locked="0"/>
    </xf>
    <xf numFmtId="178" fontId="18" fillId="2" borderId="35" xfId="2" applyNumberFormat="1" applyFont="1" applyFill="1" applyBorder="1" applyAlignment="1" applyProtection="1">
      <alignment vertical="center"/>
      <protection locked="0"/>
    </xf>
    <xf numFmtId="177" fontId="18" fillId="0" borderId="72" xfId="2" applyNumberFormat="1" applyFont="1" applyBorder="1" applyAlignment="1">
      <alignment vertical="center"/>
    </xf>
    <xf numFmtId="178" fontId="18" fillId="2" borderId="35" xfId="2" applyNumberFormat="1" applyFont="1" applyFill="1" applyBorder="1" applyAlignment="1">
      <alignment vertical="center"/>
    </xf>
    <xf numFmtId="38" fontId="10" fillId="0" borderId="58" xfId="2" applyFont="1" applyFill="1" applyBorder="1" applyAlignment="1">
      <alignment vertical="center" shrinkToFit="1"/>
    </xf>
    <xf numFmtId="38" fontId="10" fillId="0" borderId="23" xfId="2" applyFont="1" applyFill="1" applyBorder="1" applyAlignment="1">
      <alignment vertical="center" shrinkToFit="1"/>
    </xf>
    <xf numFmtId="38" fontId="10" fillId="0" borderId="23" xfId="2" applyFont="1" applyFill="1" applyBorder="1" applyAlignment="1" applyProtection="1">
      <alignment vertical="center" shrinkToFit="1"/>
      <protection locked="0"/>
    </xf>
    <xf numFmtId="38" fontId="10" fillId="0" borderId="91" xfId="2" applyFont="1" applyFill="1" applyBorder="1" applyAlignment="1" applyProtection="1">
      <alignment vertical="center" shrinkToFit="1"/>
      <protection locked="0"/>
    </xf>
    <xf numFmtId="38" fontId="13" fillId="4" borderId="58" xfId="2" applyFont="1" applyFill="1" applyBorder="1" applyAlignment="1">
      <alignment vertical="center" shrinkToFit="1"/>
    </xf>
    <xf numFmtId="38" fontId="13" fillId="4" borderId="23" xfId="2" applyFont="1" applyFill="1" applyBorder="1" applyAlignment="1">
      <alignment vertical="center" shrinkToFit="1"/>
    </xf>
    <xf numFmtId="38" fontId="13" fillId="4" borderId="23" xfId="2" applyFont="1" applyFill="1" applyBorder="1" applyAlignment="1" applyProtection="1">
      <alignment vertical="center" shrinkToFit="1"/>
      <protection locked="0"/>
    </xf>
    <xf numFmtId="38" fontId="13" fillId="4" borderId="101" xfId="2" applyFont="1" applyFill="1" applyBorder="1" applyAlignment="1" applyProtection="1">
      <alignment vertical="center" shrinkToFit="1"/>
      <protection locked="0"/>
    </xf>
    <xf numFmtId="38" fontId="13" fillId="4" borderId="53" xfId="2" applyFont="1" applyFill="1" applyBorder="1" applyAlignment="1" applyProtection="1">
      <alignment vertical="center" shrinkToFit="1"/>
      <protection locked="0"/>
    </xf>
    <xf numFmtId="38" fontId="10" fillId="0" borderId="14" xfId="2" applyFont="1" applyFill="1" applyBorder="1" applyAlignment="1">
      <alignment vertical="center" shrinkToFit="1"/>
    </xf>
    <xf numFmtId="38" fontId="10" fillId="0" borderId="24" xfId="2" applyFont="1" applyFill="1" applyBorder="1" applyAlignment="1">
      <alignment vertical="center" shrinkToFit="1"/>
    </xf>
    <xf numFmtId="38" fontId="10" fillId="0" borderId="37" xfId="2" applyFont="1" applyFill="1" applyBorder="1" applyAlignment="1" applyProtection="1">
      <alignment vertical="center" shrinkToFit="1"/>
      <protection locked="0"/>
    </xf>
    <xf numFmtId="38" fontId="10" fillId="0" borderId="47" xfId="2" applyFont="1" applyFill="1" applyBorder="1" applyAlignment="1" applyProtection="1">
      <alignment vertical="center" shrinkToFit="1"/>
      <protection locked="0"/>
    </xf>
    <xf numFmtId="38" fontId="10" fillId="0" borderId="27" xfId="2" applyFont="1" applyFill="1" applyBorder="1" applyAlignment="1" applyProtection="1">
      <alignment vertical="center" shrinkToFit="1"/>
      <protection locked="0"/>
    </xf>
    <xf numFmtId="38" fontId="13" fillId="4" borderId="24" xfId="2" applyFont="1" applyFill="1" applyBorder="1" applyAlignment="1">
      <alignment vertical="center" shrinkToFit="1"/>
    </xf>
    <xf numFmtId="177" fontId="4" fillId="0" borderId="42" xfId="2" applyNumberFormat="1" applyFont="1" applyFill="1" applyBorder="1" applyAlignment="1">
      <alignment horizontal="center" vertical="center"/>
    </xf>
    <xf numFmtId="177" fontId="4" fillId="0" borderId="28" xfId="2" applyNumberFormat="1" applyFont="1" applyFill="1" applyBorder="1" applyAlignment="1">
      <alignment horizontal="center" vertical="center"/>
    </xf>
    <xf numFmtId="177" fontId="4" fillId="0" borderId="1" xfId="2" applyNumberFormat="1" applyFont="1" applyFill="1" applyBorder="1" applyAlignment="1">
      <alignment horizontal="center" vertical="center"/>
    </xf>
    <xf numFmtId="177" fontId="9" fillId="0" borderId="17" xfId="2" applyNumberFormat="1" applyFont="1" applyFill="1" applyBorder="1" applyAlignment="1" applyProtection="1">
      <alignment horizontal="distributed" vertical="center"/>
      <protection locked="0"/>
    </xf>
    <xf numFmtId="177" fontId="9" fillId="0" borderId="35" xfId="2" applyNumberFormat="1" applyFont="1" applyFill="1" applyBorder="1" applyAlignment="1" applyProtection="1">
      <alignment horizontal="distributed" vertical="center"/>
      <protection locked="0"/>
    </xf>
    <xf numFmtId="177" fontId="9" fillId="0" borderId="102" xfId="0" applyNumberFormat="1" applyFont="1" applyFill="1" applyBorder="1" applyAlignment="1" applyProtection="1">
      <alignment horizontal="distributed" vertical="center"/>
      <protection locked="0"/>
    </xf>
    <xf numFmtId="177" fontId="9" fillId="0" borderId="31" xfId="0" applyNumberFormat="1" applyFont="1" applyFill="1" applyBorder="1" applyAlignment="1" applyProtection="1">
      <alignment horizontal="distributed" vertical="center"/>
      <protection locked="0"/>
    </xf>
    <xf numFmtId="177" fontId="9" fillId="0" borderId="103" xfId="0" applyNumberFormat="1" applyFont="1" applyFill="1" applyBorder="1" applyAlignment="1" applyProtection="1">
      <alignment horizontal="distributed" vertical="center"/>
      <protection locked="0"/>
    </xf>
    <xf numFmtId="177" fontId="9" fillId="0" borderId="45" xfId="0" applyNumberFormat="1" applyFont="1" applyFill="1" applyBorder="1" applyAlignment="1" applyProtection="1">
      <alignment horizontal="distributed" vertical="center"/>
      <protection locked="0"/>
    </xf>
    <xf numFmtId="177" fontId="9" fillId="0" borderId="101" xfId="2" applyNumberFormat="1" applyFont="1" applyFill="1" applyBorder="1" applyAlignment="1" applyProtection="1">
      <alignment horizontal="distributed" vertical="center"/>
      <protection locked="0"/>
    </xf>
    <xf numFmtId="177" fontId="9" fillId="0" borderId="27" xfId="2" applyNumberFormat="1" applyFont="1" applyFill="1" applyBorder="1" applyAlignment="1" applyProtection="1">
      <alignment horizontal="distributed" vertical="center"/>
      <protection locked="0"/>
    </xf>
    <xf numFmtId="177" fontId="9" fillId="0" borderId="68" xfId="2" applyNumberFormat="1" applyFont="1" applyFill="1" applyBorder="1" applyAlignment="1" applyProtection="1">
      <alignment horizontal="distributed" vertical="center"/>
      <protection locked="0"/>
    </xf>
    <xf numFmtId="177" fontId="9" fillId="0" borderId="46" xfId="2" applyNumberFormat="1" applyFont="1" applyFill="1" applyBorder="1" applyAlignment="1" applyProtection="1">
      <alignment horizontal="distributed" vertical="center"/>
      <protection locked="0"/>
    </xf>
    <xf numFmtId="177" fontId="9" fillId="0" borderId="104" xfId="2" applyNumberFormat="1" applyFont="1" applyFill="1" applyBorder="1" applyAlignment="1" applyProtection="1">
      <alignment horizontal="distributed" vertical="center"/>
      <protection locked="0"/>
    </xf>
    <xf numFmtId="177" fontId="9" fillId="0" borderId="34" xfId="2" applyNumberFormat="1" applyFont="1" applyFill="1" applyBorder="1" applyAlignment="1" applyProtection="1">
      <alignment horizontal="distributed" vertical="center"/>
      <protection locked="0"/>
    </xf>
    <xf numFmtId="177" fontId="4" fillId="0" borderId="42" xfId="2" applyNumberFormat="1" applyFont="1" applyFill="1" applyBorder="1" applyAlignment="1" applyProtection="1">
      <alignment horizontal="center" vertical="center" wrapText="1"/>
      <protection locked="0"/>
    </xf>
    <xf numFmtId="177" fontId="4" fillId="0" borderId="28" xfId="2" applyNumberFormat="1" applyFont="1" applyFill="1" applyBorder="1" applyAlignment="1" applyProtection="1">
      <alignment horizontal="center" vertical="center"/>
      <protection locked="0"/>
    </xf>
    <xf numFmtId="177" fontId="4" fillId="0" borderId="1" xfId="2" applyNumberFormat="1" applyFont="1" applyFill="1" applyBorder="1" applyAlignment="1" applyProtection="1">
      <alignment horizontal="center" vertical="center"/>
      <protection locked="0"/>
    </xf>
    <xf numFmtId="177" fontId="9" fillId="0" borderId="102" xfId="2" applyNumberFormat="1" applyFont="1" applyFill="1" applyBorder="1" applyAlignment="1" applyProtection="1">
      <alignment horizontal="distributed" vertical="center"/>
      <protection locked="0"/>
    </xf>
    <xf numFmtId="177" fontId="9" fillId="0" borderId="31" xfId="2" applyNumberFormat="1" applyFont="1" applyFill="1" applyBorder="1" applyAlignment="1" applyProtection="1">
      <alignment horizontal="distributed" vertical="center"/>
      <protection locked="0"/>
    </xf>
    <xf numFmtId="177" fontId="9" fillId="0" borderId="114" xfId="2" applyNumberFormat="1" applyFont="1" applyFill="1" applyBorder="1" applyAlignment="1" applyProtection="1">
      <alignment horizontal="distributed" vertical="center"/>
      <protection locked="0"/>
    </xf>
    <xf numFmtId="177" fontId="9" fillId="0" borderId="118" xfId="2" applyNumberFormat="1" applyFont="1" applyFill="1" applyBorder="1" applyAlignment="1" applyProtection="1">
      <alignment horizontal="distributed" vertical="center"/>
      <protection locked="0"/>
    </xf>
    <xf numFmtId="0" fontId="4" fillId="0" borderId="121" xfId="2" applyNumberFormat="1" applyFont="1" applyFill="1" applyBorder="1" applyAlignment="1">
      <alignment horizontal="center" vertical="center"/>
    </xf>
    <xf numFmtId="0" fontId="4" fillId="0" borderId="122" xfId="2" applyNumberFormat="1" applyFont="1" applyFill="1" applyBorder="1" applyAlignment="1">
      <alignment horizontal="center" vertical="center"/>
    </xf>
    <xf numFmtId="0" fontId="4" fillId="0" borderId="123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 textRotation="255"/>
      <protection locked="0"/>
    </xf>
    <xf numFmtId="0" fontId="4" fillId="0" borderId="120" xfId="2" applyNumberFormat="1" applyFont="1" applyFill="1" applyBorder="1" applyAlignment="1" applyProtection="1">
      <alignment horizontal="center" vertical="center"/>
      <protection locked="0"/>
    </xf>
    <xf numFmtId="0" fontId="4" fillId="0" borderId="76" xfId="2" applyNumberFormat="1" applyFont="1" applyFill="1" applyBorder="1" applyAlignment="1" applyProtection="1">
      <alignment horizontal="center" vertical="center"/>
      <protection locked="0"/>
    </xf>
    <xf numFmtId="0" fontId="4" fillId="0" borderId="37" xfId="2" applyNumberFormat="1" applyFont="1" applyFill="1" applyBorder="1" applyAlignment="1">
      <alignment horizontal="center" vertical="center" textRotation="255"/>
    </xf>
    <xf numFmtId="0" fontId="4" fillId="0" borderId="78" xfId="2" applyNumberFormat="1" applyFont="1" applyFill="1" applyBorder="1" applyAlignment="1">
      <alignment horizontal="center" vertical="center" textRotation="255"/>
    </xf>
    <xf numFmtId="0" fontId="4" fillId="0" borderId="90" xfId="2" applyNumberFormat="1" applyFont="1" applyFill="1" applyBorder="1" applyAlignment="1" applyProtection="1">
      <alignment horizontal="center" vertical="center" textRotation="255"/>
      <protection locked="0"/>
    </xf>
    <xf numFmtId="0" fontId="9" fillId="0" borderId="116" xfId="2" applyNumberFormat="1" applyFont="1" applyFill="1" applyBorder="1" applyAlignment="1">
      <alignment horizontal="center" vertical="center" textRotation="255"/>
    </xf>
    <xf numFmtId="0" fontId="4" fillId="0" borderId="42" xfId="2" applyNumberFormat="1" applyFont="1" applyFill="1" applyBorder="1" applyAlignment="1">
      <alignment horizontal="center" vertical="center"/>
    </xf>
    <xf numFmtId="0" fontId="4" fillId="0" borderId="72" xfId="2" applyNumberFormat="1" applyFont="1" applyFill="1" applyBorder="1" applyAlignment="1">
      <alignment horizontal="center" vertical="center"/>
    </xf>
    <xf numFmtId="0" fontId="4" fillId="0" borderId="9" xfId="2" applyNumberFormat="1" applyFont="1" applyFill="1" applyBorder="1" applyAlignment="1">
      <alignment horizontal="center" vertical="center"/>
    </xf>
    <xf numFmtId="177" fontId="4" fillId="0" borderId="42" xfId="2" applyNumberFormat="1" applyFont="1" applyFill="1" applyBorder="1" applyAlignment="1" applyProtection="1">
      <alignment horizontal="center" vertical="center"/>
      <protection locked="0"/>
    </xf>
    <xf numFmtId="0" fontId="4" fillId="0" borderId="107" xfId="2" applyNumberFormat="1" applyFont="1" applyFill="1" applyBorder="1" applyAlignment="1">
      <alignment horizontal="center" vertical="center"/>
    </xf>
    <xf numFmtId="0" fontId="4" fillId="0" borderId="90" xfId="2" applyNumberFormat="1" applyFont="1" applyFill="1" applyBorder="1" applyAlignment="1">
      <alignment horizontal="center" vertical="center"/>
    </xf>
    <xf numFmtId="0" fontId="4" fillId="0" borderId="118" xfId="2" applyNumberFormat="1" applyFont="1" applyFill="1" applyBorder="1" applyAlignment="1">
      <alignment horizontal="center" vertical="center"/>
    </xf>
    <xf numFmtId="0" fontId="4" fillId="0" borderId="66" xfId="2" applyNumberFormat="1" applyFont="1" applyFill="1" applyBorder="1" applyAlignment="1" applyProtection="1">
      <alignment horizontal="center" vertical="center"/>
      <protection locked="0"/>
    </xf>
    <xf numFmtId="177" fontId="4" fillId="0" borderId="10" xfId="2" applyNumberFormat="1" applyFont="1" applyFill="1" applyBorder="1" applyAlignment="1">
      <alignment horizontal="center" vertical="center"/>
    </xf>
    <xf numFmtId="177" fontId="4" fillId="0" borderId="36" xfId="2" applyNumberFormat="1" applyFont="1" applyFill="1" applyBorder="1" applyAlignment="1">
      <alignment horizontal="center" vertical="center"/>
    </xf>
    <xf numFmtId="177" fontId="4" fillId="0" borderId="113" xfId="2" applyNumberFormat="1" applyFont="1" applyFill="1" applyBorder="1" applyAlignment="1">
      <alignment horizontal="center" vertical="center"/>
    </xf>
    <xf numFmtId="0" fontId="4" fillId="0" borderId="66" xfId="2" applyNumberFormat="1" applyFont="1" applyFill="1" applyBorder="1" applyAlignment="1">
      <alignment horizontal="center" vertical="center" textRotation="255"/>
    </xf>
    <xf numFmtId="0" fontId="4" fillId="0" borderId="120" xfId="2" applyNumberFormat="1" applyFont="1" applyFill="1" applyBorder="1" applyAlignment="1">
      <alignment horizontal="center" vertical="center" textRotation="255"/>
    </xf>
    <xf numFmtId="0" fontId="4" fillId="0" borderId="76" xfId="2" applyNumberFormat="1" applyFont="1" applyFill="1" applyBorder="1" applyAlignment="1">
      <alignment horizontal="center" vertical="center" textRotation="255"/>
    </xf>
    <xf numFmtId="177" fontId="4" fillId="0" borderId="7" xfId="2" applyNumberFormat="1" applyFont="1" applyFill="1" applyBorder="1" applyAlignment="1">
      <alignment horizontal="center" vertical="center"/>
    </xf>
    <xf numFmtId="177" fontId="4" fillId="0" borderId="9" xfId="2" applyNumberFormat="1" applyFont="1" applyFill="1" applyBorder="1" applyAlignment="1">
      <alignment horizontal="center" vertical="center"/>
    </xf>
    <xf numFmtId="177" fontId="4" fillId="0" borderId="116" xfId="2" applyNumberFormat="1" applyFont="1" applyFill="1" applyBorder="1" applyAlignment="1">
      <alignment horizontal="center" vertical="center"/>
    </xf>
    <xf numFmtId="177" fontId="4" fillId="0" borderId="94" xfId="2" applyNumberFormat="1" applyFont="1" applyFill="1" applyBorder="1" applyAlignment="1">
      <alignment horizontal="center" vertical="center"/>
    </xf>
    <xf numFmtId="177" fontId="4" fillId="0" borderId="114" xfId="2" applyNumberFormat="1" applyFont="1" applyFill="1" applyBorder="1" applyAlignment="1">
      <alignment horizontal="center" vertical="center"/>
    </xf>
    <xf numFmtId="177" fontId="4" fillId="0" borderId="118" xfId="2" applyNumberFormat="1" applyFont="1" applyFill="1" applyBorder="1" applyAlignment="1">
      <alignment horizontal="center" vertical="center"/>
    </xf>
    <xf numFmtId="177" fontId="4" fillId="0" borderId="13" xfId="2" applyNumberFormat="1" applyFont="1" applyFill="1" applyBorder="1" applyAlignment="1">
      <alignment horizontal="center" vertical="center"/>
    </xf>
    <xf numFmtId="177" fontId="4" fillId="0" borderId="63" xfId="2" applyNumberFormat="1" applyFont="1" applyFill="1" applyBorder="1" applyAlignment="1">
      <alignment horizontal="center" vertical="center"/>
    </xf>
    <xf numFmtId="177" fontId="4" fillId="0" borderId="77" xfId="2" applyNumberFormat="1" applyFont="1" applyFill="1" applyBorder="1" applyAlignment="1">
      <alignment horizontal="center" vertical="center"/>
    </xf>
    <xf numFmtId="0" fontId="9" fillId="0" borderId="36" xfId="2" applyNumberFormat="1" applyFont="1" applyFill="1" applyBorder="1" applyAlignment="1">
      <alignment horizontal="center" vertical="center" textRotation="255"/>
    </xf>
    <xf numFmtId="177" fontId="9" fillId="0" borderId="103" xfId="2" applyNumberFormat="1" applyFont="1" applyFill="1" applyBorder="1" applyAlignment="1" applyProtection="1">
      <alignment horizontal="distributed" vertical="center"/>
      <protection locked="0"/>
    </xf>
    <xf numFmtId="177" fontId="9" fillId="0" borderId="45" xfId="2" applyNumberFormat="1" applyFont="1" applyFill="1" applyBorder="1" applyAlignment="1" applyProtection="1">
      <alignment horizontal="distributed" vertical="center"/>
      <protection locked="0"/>
    </xf>
    <xf numFmtId="177" fontId="4" fillId="0" borderId="32" xfId="2" applyNumberFormat="1" applyFont="1" applyFill="1" applyBorder="1" applyAlignment="1">
      <alignment horizontal="center" vertical="center"/>
    </xf>
    <xf numFmtId="177" fontId="9" fillId="0" borderId="7" xfId="2" applyNumberFormat="1" applyFont="1" applyFill="1" applyBorder="1" applyAlignment="1" applyProtection="1">
      <alignment horizontal="distributed" vertical="center"/>
      <protection locked="0"/>
    </xf>
    <xf numFmtId="177" fontId="9" fillId="0" borderId="9" xfId="2" applyNumberFormat="1" applyFont="1" applyFill="1" applyBorder="1" applyAlignment="1" applyProtection="1">
      <alignment horizontal="distributed" vertical="center"/>
      <protection locked="0"/>
    </xf>
    <xf numFmtId="177" fontId="9" fillId="0" borderId="119" xfId="2" applyNumberFormat="1" applyFont="1" applyFill="1" applyBorder="1" applyAlignment="1" applyProtection="1">
      <alignment horizontal="distributed" vertical="center"/>
      <protection locked="0"/>
    </xf>
    <xf numFmtId="177" fontId="9" fillId="0" borderId="52" xfId="2" applyNumberFormat="1" applyFont="1" applyFill="1" applyBorder="1" applyAlignment="1" applyProtection="1">
      <alignment horizontal="distributed" vertical="center"/>
      <protection locked="0"/>
    </xf>
    <xf numFmtId="178" fontId="16" fillId="3" borderId="108" xfId="2" applyNumberFormat="1" applyFont="1" applyFill="1" applyBorder="1" applyAlignment="1">
      <alignment horizontal="center" vertical="top" textRotation="255" wrapText="1"/>
    </xf>
    <xf numFmtId="0" fontId="0" fillId="0" borderId="124" xfId="0" applyFont="1" applyBorder="1" applyAlignment="1">
      <alignment vertical="top"/>
    </xf>
    <xf numFmtId="0" fontId="0" fillId="0" borderId="79" xfId="0" applyFont="1" applyBorder="1" applyAlignment="1">
      <alignment vertical="top"/>
    </xf>
    <xf numFmtId="177" fontId="4" fillId="5" borderId="13" xfId="2" applyNumberFormat="1" applyFont="1" applyFill="1" applyBorder="1" applyAlignment="1">
      <alignment horizontal="center" vertical="center"/>
    </xf>
    <xf numFmtId="177" fontId="4" fillId="5" borderId="63" xfId="2" applyNumberFormat="1" applyFont="1" applyFill="1" applyBorder="1" applyAlignment="1">
      <alignment horizontal="center" vertical="center"/>
    </xf>
    <xf numFmtId="177" fontId="4" fillId="5" borderId="77" xfId="2" applyNumberFormat="1" applyFont="1" applyFill="1" applyBorder="1" applyAlignment="1">
      <alignment horizontal="center" vertical="center"/>
    </xf>
    <xf numFmtId="177" fontId="9" fillId="5" borderId="17" xfId="2" applyNumberFormat="1" applyFont="1" applyFill="1" applyBorder="1" applyAlignment="1" applyProtection="1">
      <alignment horizontal="distributed" vertical="center"/>
      <protection locked="0"/>
    </xf>
    <xf numFmtId="177" fontId="9" fillId="5" borderId="35" xfId="2" applyNumberFormat="1" applyFont="1" applyFill="1" applyBorder="1" applyAlignment="1" applyProtection="1">
      <alignment horizontal="distributed" vertical="center"/>
      <protection locked="0"/>
    </xf>
    <xf numFmtId="177" fontId="9" fillId="5" borderId="102" xfId="0" applyNumberFormat="1" applyFont="1" applyFill="1" applyBorder="1" applyAlignment="1" applyProtection="1">
      <alignment horizontal="distributed" vertical="center"/>
      <protection locked="0"/>
    </xf>
    <xf numFmtId="177" fontId="9" fillId="5" borderId="31" xfId="0" applyNumberFormat="1" applyFont="1" applyFill="1" applyBorder="1" applyAlignment="1" applyProtection="1">
      <alignment horizontal="distributed" vertical="center"/>
      <protection locked="0"/>
    </xf>
    <xf numFmtId="177" fontId="9" fillId="5" borderId="103" xfId="0" applyNumberFormat="1" applyFont="1" applyFill="1" applyBorder="1" applyAlignment="1" applyProtection="1">
      <alignment horizontal="distributed" vertical="center"/>
      <protection locked="0"/>
    </xf>
    <xf numFmtId="177" fontId="9" fillId="5" borderId="45" xfId="0" applyNumberFormat="1" applyFont="1" applyFill="1" applyBorder="1" applyAlignment="1" applyProtection="1">
      <alignment horizontal="distributed" vertical="center"/>
      <protection locked="0"/>
    </xf>
    <xf numFmtId="177" fontId="9" fillId="5" borderId="68" xfId="2" applyNumberFormat="1" applyFont="1" applyFill="1" applyBorder="1" applyAlignment="1" applyProtection="1">
      <alignment horizontal="distributed" vertical="center"/>
      <protection locked="0"/>
    </xf>
    <xf numFmtId="177" fontId="9" fillId="5" borderId="46" xfId="2" applyNumberFormat="1" applyFont="1" applyFill="1" applyBorder="1" applyAlignment="1" applyProtection="1">
      <alignment horizontal="distributed" vertical="center"/>
      <protection locked="0"/>
    </xf>
    <xf numFmtId="177" fontId="16" fillId="5" borderId="10" xfId="2" applyNumberFormat="1" applyFont="1" applyFill="1" applyBorder="1" applyAlignment="1">
      <alignment horizontal="center" vertical="center"/>
    </xf>
    <xf numFmtId="177" fontId="16" fillId="5" borderId="36" xfId="2" applyNumberFormat="1" applyFont="1" applyFill="1" applyBorder="1" applyAlignment="1">
      <alignment horizontal="center" vertical="center"/>
    </xf>
    <xf numFmtId="177" fontId="16" fillId="5" borderId="9" xfId="2" applyNumberFormat="1" applyFont="1" applyFill="1" applyBorder="1" applyAlignment="1">
      <alignment horizontal="center" vertical="center"/>
    </xf>
    <xf numFmtId="177" fontId="16" fillId="5" borderId="94" xfId="2" applyNumberFormat="1" applyFont="1" applyFill="1" applyBorder="1" applyAlignment="1">
      <alignment horizontal="center" vertical="center"/>
    </xf>
    <xf numFmtId="177" fontId="16" fillId="5" borderId="113" xfId="2" applyNumberFormat="1" applyFont="1" applyFill="1" applyBorder="1" applyAlignment="1">
      <alignment horizontal="center" vertical="center"/>
    </xf>
    <xf numFmtId="177" fontId="16" fillId="5" borderId="118" xfId="2" applyNumberFormat="1" applyFont="1" applyFill="1" applyBorder="1" applyAlignment="1">
      <alignment horizontal="center" vertical="center"/>
    </xf>
    <xf numFmtId="177" fontId="16" fillId="3" borderId="42" xfId="2" applyNumberFormat="1" applyFont="1" applyFill="1" applyBorder="1" applyAlignment="1">
      <alignment horizontal="center" vertical="center"/>
    </xf>
    <xf numFmtId="177" fontId="16" fillId="3" borderId="72" xfId="2" applyNumberFormat="1" applyFont="1" applyFill="1" applyBorder="1" applyAlignment="1">
      <alignment horizontal="center" vertical="center"/>
    </xf>
    <xf numFmtId="177" fontId="16" fillId="3" borderId="35" xfId="2" applyNumberFormat="1" applyFont="1" applyFill="1" applyBorder="1" applyAlignment="1">
      <alignment horizontal="center" vertical="center"/>
    </xf>
    <xf numFmtId="0" fontId="0" fillId="0" borderId="72" xfId="0" applyFont="1" applyBorder="1"/>
    <xf numFmtId="0" fontId="0" fillId="0" borderId="35" xfId="0" applyFont="1" applyBorder="1"/>
    <xf numFmtId="177" fontId="16" fillId="3" borderId="61" xfId="2" applyNumberFormat="1" applyFont="1" applyFill="1" applyBorder="1" applyAlignment="1">
      <alignment horizontal="center" vertical="top" textRotation="255" wrapText="1"/>
    </xf>
    <xf numFmtId="0" fontId="0" fillId="0" borderId="63" xfId="0" applyFont="1" applyBorder="1" applyAlignment="1">
      <alignment vertical="top"/>
    </xf>
    <xf numFmtId="0" fontId="0" fillId="0" borderId="77" xfId="0" applyFont="1" applyBorder="1" applyAlignment="1">
      <alignment vertical="top"/>
    </xf>
    <xf numFmtId="177" fontId="16" fillId="3" borderId="25" xfId="2" applyNumberFormat="1" applyFont="1" applyFill="1" applyBorder="1" applyAlignment="1">
      <alignment horizontal="center" vertical="top" textRotation="255" wrapText="1"/>
    </xf>
    <xf numFmtId="0" fontId="0" fillId="0" borderId="37" xfId="0" applyFont="1" applyBorder="1" applyAlignment="1">
      <alignment vertical="top"/>
    </xf>
    <xf numFmtId="0" fontId="0" fillId="0" borderId="78" xfId="0" applyFont="1" applyBorder="1" applyAlignment="1">
      <alignment vertical="top"/>
    </xf>
    <xf numFmtId="177" fontId="4" fillId="5" borderId="42" xfId="2" applyNumberFormat="1" applyFont="1" applyFill="1" applyBorder="1" applyAlignment="1">
      <alignment horizontal="center" vertical="center"/>
    </xf>
    <xf numFmtId="177" fontId="4" fillId="5" borderId="28" xfId="2" applyNumberFormat="1" applyFont="1" applyFill="1" applyBorder="1" applyAlignment="1">
      <alignment horizontal="center" vertical="center"/>
    </xf>
    <xf numFmtId="177" fontId="4" fillId="5" borderId="1" xfId="2" applyNumberFormat="1" applyFont="1" applyFill="1" applyBorder="1" applyAlignment="1">
      <alignment horizontal="center" vertical="center"/>
    </xf>
    <xf numFmtId="177" fontId="9" fillId="5" borderId="7" xfId="2" applyNumberFormat="1" applyFont="1" applyFill="1" applyBorder="1" applyAlignment="1" applyProtection="1">
      <alignment horizontal="distributed" vertical="center"/>
      <protection locked="0"/>
    </xf>
    <xf numFmtId="177" fontId="9" fillId="5" borderId="9" xfId="2" applyNumberFormat="1" applyFont="1" applyFill="1" applyBorder="1" applyAlignment="1" applyProtection="1">
      <alignment horizontal="distributed" vertical="center"/>
      <protection locked="0"/>
    </xf>
    <xf numFmtId="177" fontId="9" fillId="5" borderId="103" xfId="2" applyNumberFormat="1" applyFont="1" applyFill="1" applyBorder="1" applyAlignment="1" applyProtection="1">
      <alignment horizontal="distributed" vertical="center"/>
      <protection locked="0"/>
    </xf>
    <xf numFmtId="177" fontId="9" fillId="5" borderId="45" xfId="2" applyNumberFormat="1" applyFont="1" applyFill="1" applyBorder="1" applyAlignment="1" applyProtection="1">
      <alignment horizontal="distributed" vertical="center"/>
      <protection locked="0"/>
    </xf>
    <xf numFmtId="177" fontId="9" fillId="5" borderId="101" xfId="2" applyNumberFormat="1" applyFont="1" applyFill="1" applyBorder="1" applyAlignment="1" applyProtection="1">
      <alignment horizontal="distributed" vertical="center"/>
      <protection locked="0"/>
    </xf>
    <xf numFmtId="177" fontId="9" fillId="5" borderId="27" xfId="2" applyNumberFormat="1" applyFont="1" applyFill="1" applyBorder="1" applyAlignment="1" applyProtection="1">
      <alignment horizontal="distributed" vertical="center"/>
      <protection locked="0"/>
    </xf>
    <xf numFmtId="177" fontId="9" fillId="5" borderId="104" xfId="2" applyNumberFormat="1" applyFont="1" applyFill="1" applyBorder="1" applyAlignment="1" applyProtection="1">
      <alignment horizontal="distributed" vertical="center"/>
      <protection locked="0"/>
    </xf>
    <xf numFmtId="177" fontId="9" fillId="5" borderId="34" xfId="2" applyNumberFormat="1" applyFont="1" applyFill="1" applyBorder="1" applyAlignment="1" applyProtection="1">
      <alignment horizontal="distributed" vertical="center"/>
      <protection locked="0"/>
    </xf>
    <xf numFmtId="177" fontId="9" fillId="5" borderId="102" xfId="2" applyNumberFormat="1" applyFont="1" applyFill="1" applyBorder="1" applyAlignment="1" applyProtection="1">
      <alignment horizontal="distributed" vertical="center"/>
      <protection locked="0"/>
    </xf>
    <xf numFmtId="177" fontId="9" fillId="5" borderId="31" xfId="2" applyNumberFormat="1" applyFont="1" applyFill="1" applyBorder="1" applyAlignment="1" applyProtection="1">
      <alignment horizontal="distributed" vertical="center"/>
      <protection locked="0"/>
    </xf>
    <xf numFmtId="177" fontId="9" fillId="5" borderId="114" xfId="2" applyNumberFormat="1" applyFont="1" applyFill="1" applyBorder="1" applyAlignment="1" applyProtection="1">
      <alignment horizontal="distributed" vertical="center"/>
      <protection locked="0"/>
    </xf>
    <xf numFmtId="177" fontId="9" fillId="5" borderId="118" xfId="2" applyNumberFormat="1" applyFont="1" applyFill="1" applyBorder="1" applyAlignment="1" applyProtection="1">
      <alignment horizontal="distributed" vertical="center"/>
      <protection locked="0"/>
    </xf>
    <xf numFmtId="177" fontId="4" fillId="5" borderId="32" xfId="2" applyNumberFormat="1" applyFont="1" applyFill="1" applyBorder="1" applyAlignment="1">
      <alignment horizontal="center" vertical="center"/>
    </xf>
    <xf numFmtId="177" fontId="4" fillId="5" borderId="42" xfId="2" applyNumberFormat="1" applyFont="1" applyFill="1" applyBorder="1" applyAlignment="1" applyProtection="1">
      <alignment horizontal="center" vertical="center" wrapText="1"/>
      <protection locked="0"/>
    </xf>
    <xf numFmtId="177" fontId="4" fillId="5" borderId="28" xfId="2" applyNumberFormat="1" applyFont="1" applyFill="1" applyBorder="1" applyAlignment="1" applyProtection="1">
      <alignment horizontal="center" vertical="center"/>
      <protection locked="0"/>
    </xf>
    <xf numFmtId="177" fontId="4" fillId="5" borderId="1" xfId="2" applyNumberFormat="1" applyFont="1" applyFill="1" applyBorder="1" applyAlignment="1" applyProtection="1">
      <alignment horizontal="center" vertical="center"/>
      <protection locked="0"/>
    </xf>
    <xf numFmtId="177" fontId="9" fillId="5" borderId="119" xfId="2" applyNumberFormat="1" applyFont="1" applyFill="1" applyBorder="1" applyAlignment="1" applyProtection="1">
      <alignment horizontal="distributed" vertical="center"/>
      <protection locked="0"/>
    </xf>
    <xf numFmtId="177" fontId="9" fillId="5" borderId="52" xfId="2" applyNumberFormat="1" applyFont="1" applyFill="1" applyBorder="1" applyAlignment="1" applyProtection="1">
      <alignment horizontal="distributed" vertical="center"/>
      <protection locked="0"/>
    </xf>
    <xf numFmtId="177" fontId="16" fillId="0" borderId="0" xfId="2" applyNumberFormat="1" applyFont="1" applyBorder="1" applyAlignment="1">
      <alignment horizontal="left" vertical="center" wrapText="1"/>
    </xf>
    <xf numFmtId="177" fontId="16" fillId="0" borderId="0" xfId="2" applyNumberFormat="1" applyFont="1" applyBorder="1" applyAlignment="1">
      <alignment horizontal="left" vertical="center"/>
    </xf>
    <xf numFmtId="177" fontId="4" fillId="5" borderId="42" xfId="2" applyNumberFormat="1" applyFont="1" applyFill="1" applyBorder="1" applyAlignment="1" applyProtection="1">
      <alignment horizontal="center" vertical="center"/>
      <protection locked="0"/>
    </xf>
    <xf numFmtId="177" fontId="5" fillId="0" borderId="13" xfId="2" applyNumberFormat="1" applyFont="1" applyFill="1" applyBorder="1" applyAlignment="1">
      <alignment horizontal="center" vertical="top" textRotation="255" wrapText="1" shrinkToFit="1"/>
    </xf>
    <xf numFmtId="177" fontId="5" fillId="0" borderId="63" xfId="2" applyNumberFormat="1" applyFont="1" applyFill="1" applyBorder="1" applyAlignment="1">
      <alignment horizontal="center" vertical="top" textRotation="255" wrapText="1" shrinkToFit="1"/>
    </xf>
    <xf numFmtId="177" fontId="5" fillId="0" borderId="77" xfId="2" applyNumberFormat="1" applyFont="1" applyFill="1" applyBorder="1" applyAlignment="1">
      <alignment horizontal="center" vertical="top" textRotation="255" wrapText="1" shrinkToFit="1"/>
    </xf>
    <xf numFmtId="177" fontId="5" fillId="0" borderId="6" xfId="2" applyNumberFormat="1" applyFont="1" applyFill="1" applyBorder="1" applyAlignment="1">
      <alignment horizontal="center" vertical="top" textRotation="255" wrapText="1" shrinkToFit="1"/>
    </xf>
    <xf numFmtId="177" fontId="5" fillId="0" borderId="37" xfId="2" applyNumberFormat="1" applyFont="1" applyFill="1" applyBorder="1" applyAlignment="1">
      <alignment horizontal="center" vertical="top" textRotation="255" wrapText="1" shrinkToFit="1"/>
    </xf>
    <xf numFmtId="177" fontId="5" fillId="0" borderId="78" xfId="2" applyNumberFormat="1" applyFont="1" applyFill="1" applyBorder="1" applyAlignment="1">
      <alignment horizontal="center" vertical="top" textRotation="255" wrapText="1" shrinkToFit="1"/>
    </xf>
    <xf numFmtId="177" fontId="8" fillId="0" borderId="121" xfId="2" applyNumberFormat="1" applyFont="1" applyFill="1" applyBorder="1" applyAlignment="1">
      <alignment horizontal="center" vertical="center"/>
    </xf>
    <xf numFmtId="177" fontId="8" fillId="0" borderId="122" xfId="2" applyNumberFormat="1" applyFont="1" applyFill="1" applyBorder="1" applyAlignment="1">
      <alignment horizontal="center" vertical="center"/>
    </xf>
    <xf numFmtId="177" fontId="8" fillId="0" borderId="123" xfId="2" applyNumberFormat="1" applyFont="1" applyFill="1" applyBorder="1" applyAlignment="1">
      <alignment horizontal="center" vertical="center"/>
    </xf>
    <xf numFmtId="177" fontId="8" fillId="0" borderId="6" xfId="2" applyNumberFormat="1" applyFont="1" applyFill="1" applyBorder="1" applyAlignment="1">
      <alignment horizontal="center" vertical="top" textRotation="255" wrapText="1" shrinkToFit="1"/>
    </xf>
    <xf numFmtId="177" fontId="8" fillId="0" borderId="37" xfId="2" applyNumberFormat="1" applyFont="1" applyFill="1" applyBorder="1" applyAlignment="1">
      <alignment horizontal="center" vertical="top" textRotation="255" wrapText="1" shrinkToFit="1"/>
    </xf>
    <xf numFmtId="177" fontId="8" fillId="0" borderId="78" xfId="2" applyNumberFormat="1" applyFont="1" applyFill="1" applyBorder="1" applyAlignment="1">
      <alignment horizontal="center" vertical="top" textRotation="255" wrapText="1" shrinkToFit="1"/>
    </xf>
    <xf numFmtId="177" fontId="8" fillId="0" borderId="7" xfId="2" applyNumberFormat="1" applyFont="1" applyFill="1" applyBorder="1" applyAlignment="1">
      <alignment horizontal="center" vertical="top" textRotation="255" wrapText="1" shrinkToFit="1"/>
    </xf>
    <xf numFmtId="177" fontId="8" fillId="0" borderId="116" xfId="2" applyNumberFormat="1" applyFont="1" applyFill="1" applyBorder="1" applyAlignment="1">
      <alignment horizontal="center" vertical="top" textRotation="255" wrapText="1" shrinkToFit="1"/>
    </xf>
    <xf numFmtId="177" fontId="8" fillId="0" borderId="114" xfId="2" applyNumberFormat="1" applyFont="1" applyFill="1" applyBorder="1" applyAlignment="1">
      <alignment horizontal="center" vertical="top" textRotation="255" wrapText="1" shrinkToFit="1"/>
    </xf>
    <xf numFmtId="177" fontId="8" fillId="0" borderId="12" xfId="2" applyNumberFormat="1" applyFont="1" applyFill="1" applyBorder="1" applyAlignment="1">
      <alignment horizontal="center" vertical="top" textRotation="255" wrapText="1" shrinkToFit="1"/>
    </xf>
    <xf numFmtId="177" fontId="8" fillId="0" borderId="95" xfId="2" applyNumberFormat="1" applyFont="1" applyFill="1" applyBorder="1" applyAlignment="1">
      <alignment horizontal="center" vertical="top" textRotation="255" wrapText="1" shrinkToFit="1"/>
    </xf>
    <xf numFmtId="177" fontId="8" fillId="0" borderId="96" xfId="2" applyNumberFormat="1" applyFont="1" applyFill="1" applyBorder="1" applyAlignment="1">
      <alignment horizontal="center" vertical="top" textRotation="255" wrapText="1" shrinkToFit="1"/>
    </xf>
    <xf numFmtId="177" fontId="8" fillId="0" borderId="13" xfId="2" applyNumberFormat="1" applyFont="1" applyFill="1" applyBorder="1" applyAlignment="1">
      <alignment horizontal="center" vertical="top" textRotation="255" wrapText="1" shrinkToFit="1"/>
    </xf>
    <xf numFmtId="177" fontId="8" fillId="0" borderId="63" xfId="2" applyNumberFormat="1" applyFont="1" applyFill="1" applyBorder="1" applyAlignment="1">
      <alignment horizontal="center" vertical="top" textRotation="255" wrapText="1" shrinkToFit="1"/>
    </xf>
    <xf numFmtId="177" fontId="8" fillId="0" borderId="77" xfId="2" applyNumberFormat="1" applyFont="1" applyFill="1" applyBorder="1" applyAlignment="1">
      <alignment horizontal="center" vertical="top" textRotation="255" wrapText="1" shrinkToFit="1"/>
    </xf>
    <xf numFmtId="177" fontId="8" fillId="0" borderId="7" xfId="2" applyNumberFormat="1" applyFont="1" applyFill="1" applyBorder="1" applyAlignment="1">
      <alignment horizontal="center" vertical="center"/>
    </xf>
    <xf numFmtId="177" fontId="8" fillId="0" borderId="9" xfId="2" applyNumberFormat="1" applyFont="1" applyFill="1" applyBorder="1" applyAlignment="1">
      <alignment horizontal="center" vertical="center"/>
    </xf>
    <xf numFmtId="177" fontId="8" fillId="0" borderId="116" xfId="2" applyNumberFormat="1" applyFont="1" applyFill="1" applyBorder="1" applyAlignment="1">
      <alignment horizontal="center" vertical="center"/>
    </xf>
    <xf numFmtId="177" fontId="8" fillId="0" borderId="94" xfId="2" applyNumberFormat="1" applyFont="1" applyFill="1" applyBorder="1" applyAlignment="1">
      <alignment horizontal="center" vertical="center"/>
    </xf>
    <xf numFmtId="177" fontId="8" fillId="0" borderId="114" xfId="2" applyNumberFormat="1" applyFont="1" applyFill="1" applyBorder="1" applyAlignment="1">
      <alignment horizontal="center" vertical="center"/>
    </xf>
    <xf numFmtId="177" fontId="8" fillId="0" borderId="118" xfId="2" applyNumberFormat="1" applyFont="1" applyFill="1" applyBorder="1" applyAlignment="1">
      <alignment horizontal="center" vertical="center"/>
    </xf>
    <xf numFmtId="177" fontId="5" fillId="0" borderId="7" xfId="2" applyNumberFormat="1" applyFont="1" applyFill="1" applyBorder="1" applyAlignment="1">
      <alignment horizontal="center" vertical="top" textRotation="255" wrapText="1" shrinkToFit="1"/>
    </xf>
    <xf numFmtId="177" fontId="5" fillId="0" borderId="116" xfId="2" applyNumberFormat="1" applyFont="1" applyFill="1" applyBorder="1" applyAlignment="1">
      <alignment horizontal="center" vertical="top" textRotation="255" wrapText="1" shrinkToFit="1"/>
    </xf>
    <xf numFmtId="177" fontId="5" fillId="0" borderId="114" xfId="2" applyNumberFormat="1" applyFont="1" applyFill="1" applyBorder="1" applyAlignment="1">
      <alignment horizontal="center" vertical="top" textRotation="255" wrapText="1" shrinkToFit="1"/>
    </xf>
    <xf numFmtId="177" fontId="4" fillId="0" borderId="121" xfId="2" applyNumberFormat="1" applyFont="1" applyFill="1" applyBorder="1" applyAlignment="1">
      <alignment horizontal="center" vertical="center"/>
    </xf>
    <xf numFmtId="177" fontId="4" fillId="0" borderId="122" xfId="2" applyNumberFormat="1" applyFont="1" applyFill="1" applyBorder="1" applyAlignment="1">
      <alignment horizontal="center" vertical="center"/>
    </xf>
    <xf numFmtId="177" fontId="4" fillId="0" borderId="123" xfId="2" applyNumberFormat="1" applyFont="1" applyFill="1" applyBorder="1" applyAlignment="1">
      <alignment horizontal="center" vertical="center"/>
    </xf>
    <xf numFmtId="177" fontId="5" fillId="0" borderId="12" xfId="2" applyNumberFormat="1" applyFont="1" applyFill="1" applyBorder="1" applyAlignment="1">
      <alignment horizontal="center" vertical="top" textRotation="255" wrapText="1" shrinkToFit="1"/>
    </xf>
    <xf numFmtId="177" fontId="5" fillId="0" borderId="95" xfId="2" applyNumberFormat="1" applyFont="1" applyFill="1" applyBorder="1" applyAlignment="1">
      <alignment horizontal="center" vertical="top" textRotation="255" wrapText="1" shrinkToFit="1"/>
    </xf>
    <xf numFmtId="177" fontId="5" fillId="0" borderId="96" xfId="2" applyNumberFormat="1" applyFont="1" applyFill="1" applyBorder="1" applyAlignment="1">
      <alignment horizontal="center" vertical="top" textRotation="255" wrapText="1" shrinkToFit="1"/>
    </xf>
    <xf numFmtId="177" fontId="10" fillId="0" borderId="68" xfId="2" applyNumberFormat="1" applyFont="1" applyFill="1" applyBorder="1" applyAlignment="1" applyProtection="1">
      <alignment horizontal="distributed" vertical="center"/>
      <protection locked="0"/>
    </xf>
    <xf numFmtId="177" fontId="10" fillId="0" borderId="46" xfId="2" applyNumberFormat="1" applyFont="1" applyFill="1" applyBorder="1" applyAlignment="1" applyProtection="1">
      <alignment horizontal="distributed" vertical="center"/>
      <protection locked="0"/>
    </xf>
    <xf numFmtId="177" fontId="10" fillId="0" borderId="17" xfId="2" applyNumberFormat="1" applyFont="1" applyFill="1" applyBorder="1" applyAlignment="1" applyProtection="1">
      <alignment horizontal="distributed" vertical="center"/>
      <protection locked="0"/>
    </xf>
    <xf numFmtId="177" fontId="10" fillId="0" borderId="35" xfId="2" applyNumberFormat="1" applyFont="1" applyFill="1" applyBorder="1" applyAlignment="1" applyProtection="1">
      <alignment horizontal="distributed" vertical="center"/>
      <protection locked="0"/>
    </xf>
    <xf numFmtId="177" fontId="10" fillId="0" borderId="102" xfId="2" applyNumberFormat="1" applyFont="1" applyFill="1" applyBorder="1" applyAlignment="1" applyProtection="1">
      <alignment horizontal="distributed" vertical="center"/>
      <protection locked="0"/>
    </xf>
    <xf numFmtId="177" fontId="10" fillId="0" borderId="31" xfId="2" applyNumberFormat="1" applyFont="1" applyFill="1" applyBorder="1" applyAlignment="1" applyProtection="1">
      <alignment horizontal="distributed" vertical="center"/>
      <protection locked="0"/>
    </xf>
    <xf numFmtId="177" fontId="10" fillId="0" borderId="101" xfId="2" applyNumberFormat="1" applyFont="1" applyFill="1" applyBorder="1" applyAlignment="1" applyProtection="1">
      <alignment horizontal="distributed" vertical="center"/>
      <protection locked="0"/>
    </xf>
    <xf numFmtId="177" fontId="10" fillId="0" borderId="27" xfId="2" applyNumberFormat="1" applyFont="1" applyFill="1" applyBorder="1" applyAlignment="1" applyProtection="1">
      <alignment horizontal="distributed" vertical="center"/>
      <protection locked="0"/>
    </xf>
    <xf numFmtId="177" fontId="10" fillId="0" borderId="104" xfId="2" applyNumberFormat="1" applyFont="1" applyFill="1" applyBorder="1" applyAlignment="1" applyProtection="1">
      <alignment horizontal="distributed" vertical="center"/>
      <protection locked="0"/>
    </xf>
    <xf numFmtId="177" fontId="10" fillId="0" borderId="34" xfId="2" applyNumberFormat="1" applyFont="1" applyFill="1" applyBorder="1" applyAlignment="1" applyProtection="1">
      <alignment horizontal="distributed" vertical="center"/>
      <protection locked="0"/>
    </xf>
    <xf numFmtId="177" fontId="10" fillId="0" borderId="102" xfId="0" applyNumberFormat="1" applyFont="1" applyFill="1" applyBorder="1" applyAlignment="1" applyProtection="1">
      <alignment horizontal="distributed" vertical="center"/>
      <protection locked="0"/>
    </xf>
    <xf numFmtId="177" fontId="10" fillId="0" borderId="31" xfId="0" applyNumberFormat="1" applyFont="1" applyFill="1" applyBorder="1" applyAlignment="1" applyProtection="1">
      <alignment horizontal="distributed" vertical="center"/>
      <protection locked="0"/>
    </xf>
    <xf numFmtId="177" fontId="10" fillId="0" borderId="103" xfId="0" applyNumberFormat="1" applyFont="1" applyFill="1" applyBorder="1" applyAlignment="1" applyProtection="1">
      <alignment horizontal="distributed" vertical="center"/>
      <protection locked="0"/>
    </xf>
    <xf numFmtId="177" fontId="10" fillId="0" borderId="45" xfId="0" applyNumberFormat="1" applyFont="1" applyFill="1" applyBorder="1" applyAlignment="1" applyProtection="1">
      <alignment horizontal="distributed" vertical="center"/>
      <protection locked="0"/>
    </xf>
    <xf numFmtId="177" fontId="10" fillId="0" borderId="114" xfId="2" applyNumberFormat="1" applyFont="1" applyFill="1" applyBorder="1" applyAlignment="1" applyProtection="1">
      <alignment horizontal="distributed" vertical="center"/>
      <protection locked="0"/>
    </xf>
    <xf numFmtId="177" fontId="10" fillId="0" borderId="118" xfId="2" applyNumberFormat="1" applyFont="1" applyFill="1" applyBorder="1" applyAlignment="1" applyProtection="1">
      <alignment horizontal="distributed" vertical="center"/>
      <protection locked="0"/>
    </xf>
    <xf numFmtId="177" fontId="10" fillId="0" borderId="119" xfId="2" applyNumberFormat="1" applyFont="1" applyFill="1" applyBorder="1" applyAlignment="1" applyProtection="1">
      <alignment horizontal="distributed" vertical="center"/>
      <protection locked="0"/>
    </xf>
    <xf numFmtId="177" fontId="10" fillId="0" borderId="52" xfId="2" applyNumberFormat="1" applyFont="1" applyFill="1" applyBorder="1" applyAlignment="1" applyProtection="1">
      <alignment horizontal="distributed" vertical="center"/>
      <protection locked="0"/>
    </xf>
    <xf numFmtId="177" fontId="10" fillId="0" borderId="103" xfId="2" applyNumberFormat="1" applyFont="1" applyFill="1" applyBorder="1" applyAlignment="1" applyProtection="1">
      <alignment horizontal="distributed" vertical="center"/>
      <protection locked="0"/>
    </xf>
    <xf numFmtId="177" fontId="10" fillId="0" borderId="45" xfId="2" applyNumberFormat="1" applyFont="1" applyFill="1" applyBorder="1" applyAlignment="1" applyProtection="1">
      <alignment horizontal="distributed" vertical="center"/>
      <protection locked="0"/>
    </xf>
    <xf numFmtId="177" fontId="10" fillId="0" borderId="7" xfId="2" applyNumberFormat="1" applyFont="1" applyFill="1" applyBorder="1" applyAlignment="1" applyProtection="1">
      <alignment horizontal="distributed" vertical="center"/>
      <protection locked="0"/>
    </xf>
    <xf numFmtId="177" fontId="10" fillId="0" borderId="9" xfId="2" applyNumberFormat="1" applyFont="1" applyFill="1" applyBorder="1" applyAlignment="1" applyProtection="1">
      <alignment horizontal="distributed" vertical="center"/>
      <protection locked="0"/>
    </xf>
    <xf numFmtId="177" fontId="8" fillId="0" borderId="10" xfId="2" applyNumberFormat="1" applyFont="1" applyFill="1" applyBorder="1" applyAlignment="1">
      <alignment horizontal="center" vertical="center"/>
    </xf>
    <xf numFmtId="177" fontId="8" fillId="0" borderId="36" xfId="2" applyNumberFormat="1" applyFont="1" applyFill="1" applyBorder="1" applyAlignment="1">
      <alignment horizontal="center" vertical="center"/>
    </xf>
    <xf numFmtId="177" fontId="8" fillId="0" borderId="113" xfId="2" applyNumberFormat="1" applyFont="1" applyFill="1" applyBorder="1" applyAlignment="1">
      <alignment horizontal="center" vertical="center"/>
    </xf>
    <xf numFmtId="177" fontId="4" fillId="0" borderId="122" xfId="2" applyNumberFormat="1" applyFont="1" applyBorder="1" applyAlignment="1">
      <alignment horizontal="center" vertical="center"/>
    </xf>
    <xf numFmtId="177" fontId="4" fillId="0" borderId="123" xfId="2" applyNumberFormat="1" applyFont="1" applyBorder="1" applyAlignment="1">
      <alignment horizontal="center" vertical="center"/>
    </xf>
    <xf numFmtId="0" fontId="8" fillId="0" borderId="63" xfId="2" applyNumberFormat="1" applyFont="1" applyFill="1" applyBorder="1" applyAlignment="1">
      <alignment horizontal="center" vertical="top" textRotation="255" wrapText="1" shrinkToFit="1"/>
    </xf>
    <xf numFmtId="0" fontId="8" fillId="0" borderId="77" xfId="2" applyNumberFormat="1" applyFont="1" applyFill="1" applyBorder="1" applyAlignment="1">
      <alignment horizontal="center" vertical="top" textRotation="255" wrapText="1" shrinkToFit="1"/>
    </xf>
    <xf numFmtId="0" fontId="8" fillId="0" borderId="37" xfId="2" applyNumberFormat="1" applyFont="1" applyFill="1" applyBorder="1" applyAlignment="1">
      <alignment horizontal="center" vertical="top" textRotation="255" wrapText="1" shrinkToFit="1"/>
    </xf>
    <xf numFmtId="0" fontId="8" fillId="0" borderId="78" xfId="2" applyNumberFormat="1" applyFont="1" applyFill="1" applyBorder="1" applyAlignment="1">
      <alignment horizontal="center" vertical="top" textRotation="255" wrapText="1" shrinkToFit="1"/>
    </xf>
    <xf numFmtId="0" fontId="8" fillId="0" borderId="47" xfId="2" applyNumberFormat="1" applyFont="1" applyFill="1" applyBorder="1" applyAlignment="1">
      <alignment horizontal="center" vertical="top" textRotation="255" wrapText="1" shrinkToFit="1"/>
    </xf>
    <xf numFmtId="0" fontId="8" fillId="0" borderId="125" xfId="2" applyNumberFormat="1" applyFont="1" applyFill="1" applyBorder="1" applyAlignment="1">
      <alignment horizontal="center" vertical="top" textRotation="255" wrapText="1" shrinkToFit="1"/>
    </xf>
    <xf numFmtId="0" fontId="8" fillId="0" borderId="95" xfId="2" applyNumberFormat="1" applyFont="1" applyFill="1" applyBorder="1" applyAlignment="1">
      <alignment horizontal="center" vertical="top" textRotation="255" wrapText="1" shrinkToFit="1"/>
    </xf>
    <xf numFmtId="0" fontId="8" fillId="0" borderId="96" xfId="2" applyNumberFormat="1" applyFont="1" applyFill="1" applyBorder="1" applyAlignment="1">
      <alignment horizontal="center" vertical="top" textRotation="255" wrapText="1" shrinkToFit="1"/>
    </xf>
    <xf numFmtId="0" fontId="8" fillId="0" borderId="37" xfId="2" applyNumberFormat="1" applyFont="1" applyBorder="1" applyAlignment="1">
      <alignment horizontal="center" vertical="top" textRotation="255" wrapText="1" shrinkToFit="1"/>
    </xf>
    <xf numFmtId="0" fontId="8" fillId="0" borderId="78" xfId="2" applyNumberFormat="1" applyFont="1" applyBorder="1" applyAlignment="1">
      <alignment horizontal="center" vertical="top" textRotation="255" wrapText="1" shrinkToFit="1"/>
    </xf>
    <xf numFmtId="0" fontId="8" fillId="0" borderId="95" xfId="2" applyNumberFormat="1" applyFont="1" applyBorder="1" applyAlignment="1">
      <alignment horizontal="center" vertical="top" textRotation="255" wrapText="1" shrinkToFit="1"/>
    </xf>
    <xf numFmtId="0" fontId="8" fillId="0" borderId="96" xfId="2" applyNumberFormat="1" applyFont="1" applyBorder="1" applyAlignment="1">
      <alignment horizontal="center" vertical="top" textRotation="255" wrapText="1" shrinkToFit="1"/>
    </xf>
    <xf numFmtId="177" fontId="10" fillId="0" borderId="17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35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01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27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02" xfId="0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31" xfId="0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03" xfId="0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45" xfId="0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68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46" xfId="2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47" xfId="2" applyNumberFormat="1" applyFont="1" applyBorder="1" applyAlignment="1">
      <alignment horizontal="center" vertical="top" textRotation="255" wrapText="1" shrinkToFit="1"/>
    </xf>
    <xf numFmtId="0" fontId="8" fillId="0" borderId="125" xfId="2" applyNumberFormat="1" applyFont="1" applyBorder="1" applyAlignment="1">
      <alignment horizontal="center" vertical="top" textRotation="255" wrapText="1" shrinkToFit="1"/>
    </xf>
    <xf numFmtId="177" fontId="10" fillId="0" borderId="104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34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7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9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03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45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02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31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14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18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119" xfId="2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52" xfId="2" applyNumberFormat="1" applyFont="1" applyFill="1" applyBorder="1" applyAlignment="1" applyProtection="1">
      <alignment horizontal="distributed" vertical="center" shrinkToFit="1"/>
      <protection locked="0"/>
    </xf>
    <xf numFmtId="177" fontId="8" fillId="0" borderId="36" xfId="2" applyNumberFormat="1" applyFont="1" applyFill="1" applyBorder="1" applyAlignment="1">
      <alignment horizontal="center" vertical="top" textRotation="255" wrapText="1" shrinkToFit="1"/>
    </xf>
    <xf numFmtId="177" fontId="8" fillId="0" borderId="113" xfId="2" applyNumberFormat="1" applyFont="1" applyFill="1" applyBorder="1" applyAlignment="1">
      <alignment horizontal="center" vertical="top" textRotation="255" wrapText="1" shrinkToFit="1"/>
    </xf>
    <xf numFmtId="177" fontId="8" fillId="0" borderId="38" xfId="2" applyNumberFormat="1" applyFont="1" applyFill="1" applyBorder="1" applyAlignment="1">
      <alignment horizontal="center" vertical="top" textRotation="255" wrapText="1" shrinkToFit="1"/>
    </xf>
    <xf numFmtId="177" fontId="8" fillId="0" borderId="80" xfId="2" applyNumberFormat="1" applyFont="1" applyFill="1" applyBorder="1" applyAlignment="1">
      <alignment horizontal="center" vertical="top" textRotation="255" wrapText="1" shrinkToFit="1"/>
    </xf>
    <xf numFmtId="177" fontId="8" fillId="0" borderId="47" xfId="2" applyNumberFormat="1" applyFont="1" applyFill="1" applyBorder="1" applyAlignment="1">
      <alignment horizontal="center" vertical="top" textRotation="255" wrapText="1" shrinkToFit="1"/>
    </xf>
    <xf numFmtId="177" fontId="8" fillId="0" borderId="125" xfId="2" applyNumberFormat="1" applyFont="1" applyFill="1" applyBorder="1" applyAlignment="1">
      <alignment horizontal="center" vertical="top" textRotation="255" wrapText="1" shrinkToFit="1"/>
    </xf>
    <xf numFmtId="3" fontId="10" fillId="0" borderId="58" xfId="2" applyNumberFormat="1" applyFont="1" applyFill="1" applyBorder="1" applyAlignment="1">
      <alignment vertical="center"/>
    </xf>
    <xf numFmtId="3" fontId="10" fillId="0" borderId="23" xfId="2" applyNumberFormat="1" applyFont="1" applyFill="1" applyBorder="1" applyAlignment="1">
      <alignment vertical="center"/>
    </xf>
    <xf numFmtId="3" fontId="10" fillId="0" borderId="23" xfId="2" applyNumberFormat="1" applyFont="1" applyFill="1" applyBorder="1" applyAlignment="1" applyProtection="1">
      <alignment vertical="center"/>
      <protection locked="0"/>
    </xf>
    <xf numFmtId="3" fontId="10" fillId="0" borderId="54" xfId="2" applyNumberFormat="1" applyFont="1" applyFill="1" applyBorder="1" applyAlignment="1" applyProtection="1">
      <alignment vertical="center"/>
      <protection locked="0"/>
    </xf>
    <xf numFmtId="3" fontId="10" fillId="0" borderId="27" xfId="2" applyNumberFormat="1" applyFont="1" applyFill="1" applyBorder="1" applyAlignment="1" applyProtection="1">
      <alignment vertical="center"/>
      <protection locked="0"/>
    </xf>
    <xf numFmtId="3" fontId="9" fillId="4" borderId="58" xfId="2" applyNumberFormat="1" applyFont="1" applyFill="1" applyBorder="1" applyAlignment="1">
      <alignment vertical="center"/>
    </xf>
    <xf numFmtId="3" fontId="9" fillId="4" borderId="23" xfId="2" applyNumberFormat="1" applyFont="1" applyFill="1" applyBorder="1" applyAlignment="1">
      <alignment vertical="center"/>
    </xf>
    <xf numFmtId="3" fontId="9" fillId="4" borderId="23" xfId="2" applyNumberFormat="1" applyFont="1" applyFill="1" applyBorder="1" applyAlignment="1" applyProtection="1">
      <alignment vertical="center"/>
      <protection locked="0"/>
    </xf>
    <xf numFmtId="3" fontId="9" fillId="4" borderId="101" xfId="2" applyNumberFormat="1" applyFont="1" applyFill="1" applyBorder="1" applyAlignment="1" applyProtection="1">
      <alignment vertical="center"/>
      <protection locked="0"/>
    </xf>
  </cellXfs>
  <cellStyles count="5">
    <cellStyle name="パーセント" xfId="1" builtinId="5"/>
    <cellStyle name="桁区切り" xfId="2" builtinId="6"/>
    <cellStyle name="標準" xfId="0" builtinId="0"/>
    <cellStyle name="標準 3" xfId="3"/>
    <cellStyle name="標準_年齢別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view="pageBreakPreview" zoomScaleNormal="85" zoomScaleSheetLayoutView="100" workbookViewId="0">
      <pane xSplit="4" ySplit="7" topLeftCell="E8" activePane="bottomRight" state="frozen"/>
      <selection activeCell="C37" sqref="C37:D37"/>
      <selection pane="topRight" activeCell="C37" sqref="C37:D37"/>
      <selection pane="bottomLeft" activeCell="C37" sqref="C37:D37"/>
      <selection pane="bottomRight" activeCell="A57" sqref="A57:XFD57"/>
    </sheetView>
  </sheetViews>
  <sheetFormatPr defaultColWidth="10" defaultRowHeight="15" customHeight="1"/>
  <cols>
    <col min="1" max="1" width="3.125" style="6" customWidth="1"/>
    <col min="2" max="2" width="9.5" style="1" customWidth="1"/>
    <col min="3" max="3" width="2.25" style="600" customWidth="1"/>
    <col min="4" max="4" width="11.75" style="24" customWidth="1"/>
    <col min="5" max="6" width="8.125" style="443" customWidth="1"/>
    <col min="7" max="7" width="10.625" style="6" customWidth="1"/>
    <col min="8" max="13" width="7.625" style="6" customWidth="1"/>
    <col min="14" max="14" width="9.375" style="6" customWidth="1"/>
    <col min="15" max="20" width="5.875" style="6" customWidth="1"/>
    <col min="21" max="21" width="6.625" style="6" customWidth="1"/>
    <col min="22" max="27" width="5.875" style="6" customWidth="1"/>
    <col min="28" max="28" width="6.75" style="6" bestFit="1" customWidth="1"/>
    <col min="29" max="29" width="3.125" style="6" customWidth="1"/>
    <col min="30" max="30" width="6" style="6" customWidth="1"/>
    <col min="31" max="32" width="5.75" style="6" customWidth="1"/>
    <col min="33" max="16384" width="10" style="6"/>
  </cols>
  <sheetData>
    <row r="1" spans="1:32" ht="18" customHeight="1">
      <c r="A1" s="7"/>
      <c r="C1" s="23"/>
      <c r="E1" s="420" t="s">
        <v>104</v>
      </c>
      <c r="F1" s="421"/>
      <c r="G1" s="26"/>
      <c r="H1" s="26"/>
      <c r="I1" s="26"/>
      <c r="J1" s="27"/>
      <c r="K1" s="27"/>
      <c r="L1" s="28"/>
      <c r="M1" s="26"/>
      <c r="N1" s="2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2" ht="13.5" customHeight="1" thickBot="1">
      <c r="A2" s="7"/>
      <c r="B2" s="23"/>
      <c r="C2" s="23"/>
      <c r="E2" s="420"/>
      <c r="F2" s="421"/>
      <c r="G2" s="26"/>
      <c r="H2" s="26"/>
      <c r="I2" s="26"/>
      <c r="J2" s="27"/>
      <c r="K2" s="27"/>
      <c r="L2" s="28"/>
      <c r="M2" s="26"/>
      <c r="N2" s="2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2" ht="18.75" customHeight="1" thickBot="1">
      <c r="A3" s="7"/>
      <c r="B3" s="720" t="s">
        <v>95</v>
      </c>
      <c r="C3" s="726" t="s">
        <v>42</v>
      </c>
      <c r="D3" s="727"/>
      <c r="E3" s="702" t="s">
        <v>54</v>
      </c>
      <c r="F3" s="703"/>
      <c r="G3" s="703"/>
      <c r="H3" s="703"/>
      <c r="I3" s="703"/>
      <c r="J3" s="703"/>
      <c r="K3" s="703"/>
      <c r="L3" s="703"/>
      <c r="M3" s="703"/>
      <c r="N3" s="704"/>
      <c r="O3" s="716" t="s">
        <v>51</v>
      </c>
      <c r="P3" s="716"/>
      <c r="Q3" s="716"/>
      <c r="R3" s="716"/>
      <c r="S3" s="716"/>
      <c r="T3" s="716"/>
      <c r="U3" s="714"/>
      <c r="V3" s="716" t="s">
        <v>52</v>
      </c>
      <c r="W3" s="716"/>
      <c r="X3" s="716"/>
      <c r="Y3" s="716"/>
      <c r="Z3" s="716"/>
      <c r="AA3" s="716"/>
      <c r="AB3" s="714"/>
    </row>
    <row r="4" spans="1:32" ht="18.75" customHeight="1" thickBot="1">
      <c r="A4" s="7"/>
      <c r="B4" s="721"/>
      <c r="C4" s="728"/>
      <c r="D4" s="729"/>
      <c r="E4" s="712" t="s">
        <v>0</v>
      </c>
      <c r="F4" s="713"/>
      <c r="G4" s="714"/>
      <c r="H4" s="713"/>
      <c r="I4" s="713"/>
      <c r="J4" s="713"/>
      <c r="K4" s="713"/>
      <c r="L4" s="713"/>
      <c r="M4" s="713"/>
      <c r="N4" s="714"/>
      <c r="O4" s="717"/>
      <c r="P4" s="717"/>
      <c r="Q4" s="717"/>
      <c r="R4" s="717"/>
      <c r="S4" s="717"/>
      <c r="T4" s="717"/>
      <c r="U4" s="718"/>
      <c r="V4" s="717"/>
      <c r="W4" s="717"/>
      <c r="X4" s="717"/>
      <c r="Y4" s="717"/>
      <c r="Z4" s="717"/>
      <c r="AA4" s="717"/>
      <c r="AB4" s="718"/>
    </row>
    <row r="5" spans="1:32" ht="31.5" customHeight="1">
      <c r="A5" s="7"/>
      <c r="B5" s="721"/>
      <c r="C5" s="728"/>
      <c r="D5" s="729"/>
      <c r="E5" s="735" t="s">
        <v>1</v>
      </c>
      <c r="F5" s="711" t="s">
        <v>2</v>
      </c>
      <c r="G5" s="723" t="s">
        <v>3</v>
      </c>
      <c r="H5" s="156">
        <v>70</v>
      </c>
      <c r="I5" s="154">
        <v>75</v>
      </c>
      <c r="J5" s="156">
        <v>80</v>
      </c>
      <c r="K5" s="154">
        <v>85</v>
      </c>
      <c r="L5" s="156">
        <v>90</v>
      </c>
      <c r="M5" s="705" t="s">
        <v>5</v>
      </c>
      <c r="N5" s="719" t="s">
        <v>3</v>
      </c>
      <c r="O5" s="157">
        <v>70</v>
      </c>
      <c r="P5" s="154">
        <v>75</v>
      </c>
      <c r="Q5" s="157">
        <v>80</v>
      </c>
      <c r="R5" s="154">
        <v>85</v>
      </c>
      <c r="S5" s="157">
        <v>90</v>
      </c>
      <c r="T5" s="705" t="s">
        <v>5</v>
      </c>
      <c r="U5" s="706" t="s">
        <v>3</v>
      </c>
      <c r="V5" s="157">
        <v>70</v>
      </c>
      <c r="W5" s="154">
        <v>75</v>
      </c>
      <c r="X5" s="157">
        <v>80</v>
      </c>
      <c r="Y5" s="154">
        <v>85</v>
      </c>
      <c r="Z5" s="157">
        <v>90</v>
      </c>
      <c r="AA5" s="705" t="s">
        <v>5</v>
      </c>
      <c r="AB5" s="706" t="s">
        <v>3</v>
      </c>
    </row>
    <row r="6" spans="1:32" ht="31.5" customHeight="1">
      <c r="A6" s="7"/>
      <c r="B6" s="721"/>
      <c r="C6" s="728"/>
      <c r="D6" s="729"/>
      <c r="E6" s="735"/>
      <c r="F6" s="711"/>
      <c r="G6" s="724"/>
      <c r="H6" s="159" t="s">
        <v>41</v>
      </c>
      <c r="I6" s="158" t="s">
        <v>41</v>
      </c>
      <c r="J6" s="159" t="s">
        <v>41</v>
      </c>
      <c r="K6" s="158" t="s">
        <v>41</v>
      </c>
      <c r="L6" s="708" t="s">
        <v>4</v>
      </c>
      <c r="M6" s="705"/>
      <c r="N6" s="706"/>
      <c r="O6" s="159" t="s">
        <v>41</v>
      </c>
      <c r="P6" s="158" t="s">
        <v>41</v>
      </c>
      <c r="Q6" s="159" t="s">
        <v>41</v>
      </c>
      <c r="R6" s="158" t="s">
        <v>41</v>
      </c>
      <c r="S6" s="708" t="s">
        <v>4</v>
      </c>
      <c r="T6" s="705"/>
      <c r="U6" s="706"/>
      <c r="V6" s="159" t="s">
        <v>41</v>
      </c>
      <c r="W6" s="158" t="s">
        <v>41</v>
      </c>
      <c r="X6" s="159" t="s">
        <v>41</v>
      </c>
      <c r="Y6" s="158" t="s">
        <v>41</v>
      </c>
      <c r="Z6" s="708" t="s">
        <v>4</v>
      </c>
      <c r="AA6" s="705"/>
      <c r="AB6" s="706"/>
    </row>
    <row r="7" spans="1:32" ht="31.5" customHeight="1" thickBot="1">
      <c r="A7" s="7"/>
      <c r="B7" s="722"/>
      <c r="C7" s="730"/>
      <c r="D7" s="731"/>
      <c r="E7" s="735"/>
      <c r="F7" s="711"/>
      <c r="G7" s="725"/>
      <c r="H7" s="161">
        <v>74</v>
      </c>
      <c r="I7" s="160">
        <v>79</v>
      </c>
      <c r="J7" s="161">
        <v>84</v>
      </c>
      <c r="K7" s="160">
        <v>89</v>
      </c>
      <c r="L7" s="708"/>
      <c r="M7" s="705"/>
      <c r="N7" s="706"/>
      <c r="O7" s="162">
        <v>74</v>
      </c>
      <c r="P7" s="155">
        <v>79</v>
      </c>
      <c r="Q7" s="162">
        <v>84</v>
      </c>
      <c r="R7" s="155">
        <v>89</v>
      </c>
      <c r="S7" s="709"/>
      <c r="T7" s="710"/>
      <c r="U7" s="707"/>
      <c r="V7" s="162">
        <v>74</v>
      </c>
      <c r="W7" s="155">
        <v>79</v>
      </c>
      <c r="X7" s="162">
        <v>84</v>
      </c>
      <c r="Y7" s="155">
        <v>89</v>
      </c>
      <c r="Z7" s="709"/>
      <c r="AA7" s="710"/>
      <c r="AB7" s="707"/>
    </row>
    <row r="8" spans="1:32" s="648" customFormat="1" ht="18" customHeight="1">
      <c r="A8" s="650"/>
      <c r="B8" s="732" t="s">
        <v>44</v>
      </c>
      <c r="C8" s="683" t="s">
        <v>10</v>
      </c>
      <c r="D8" s="684"/>
      <c r="E8" s="433">
        <f>U8</f>
        <v>654</v>
      </c>
      <c r="F8" s="434">
        <f>AB8</f>
        <v>1712</v>
      </c>
      <c r="G8" s="651">
        <f>E8+F8</f>
        <v>2366</v>
      </c>
      <c r="H8" s="652">
        <f t="shared" ref="H8:M10" si="0">O8+V8</f>
        <v>502</v>
      </c>
      <c r="I8" s="653">
        <f t="shared" si="0"/>
        <v>627</v>
      </c>
      <c r="J8" s="652">
        <f t="shared" si="0"/>
        <v>593</v>
      </c>
      <c r="K8" s="653">
        <f t="shared" si="0"/>
        <v>472</v>
      </c>
      <c r="L8" s="652">
        <f t="shared" si="0"/>
        <v>172</v>
      </c>
      <c r="M8" s="653">
        <f t="shared" si="0"/>
        <v>0</v>
      </c>
      <c r="N8" s="651">
        <f>SUM(H8:M8)</f>
        <v>2366</v>
      </c>
      <c r="O8" s="654">
        <v>189</v>
      </c>
      <c r="P8" s="655">
        <v>187</v>
      </c>
      <c r="Q8" s="655">
        <v>129</v>
      </c>
      <c r="R8" s="655">
        <v>108</v>
      </c>
      <c r="S8" s="655">
        <v>41</v>
      </c>
      <c r="T8" s="654">
        <v>0</v>
      </c>
      <c r="U8" s="656">
        <f>SUM(O8:T8)</f>
        <v>654</v>
      </c>
      <c r="V8" s="655">
        <v>313</v>
      </c>
      <c r="W8" s="655">
        <v>440</v>
      </c>
      <c r="X8" s="655">
        <v>464</v>
      </c>
      <c r="Y8" s="655">
        <v>364</v>
      </c>
      <c r="Z8" s="655">
        <v>131</v>
      </c>
      <c r="AA8" s="654">
        <v>0</v>
      </c>
      <c r="AB8" s="656">
        <f>SUM(V8:AA8)</f>
        <v>1712</v>
      </c>
      <c r="AD8" s="443" t="str">
        <f t="shared" ref="AD8:AD55" si="1">IF(E8=U8,"","ｴﾗｰ")</f>
        <v/>
      </c>
      <c r="AE8" s="443" t="str">
        <f t="shared" ref="AE8:AE55" si="2">IF(F8=AB8,"","ｴﾗｰ")</f>
        <v/>
      </c>
      <c r="AF8" s="443" t="str">
        <f t="shared" ref="AF8:AF37" si="3">IF(G8=N8,"","ｴﾗｰ")</f>
        <v/>
      </c>
    </row>
    <row r="9" spans="1:32" ht="18" customHeight="1">
      <c r="A9" s="445"/>
      <c r="B9" s="733"/>
      <c r="C9" s="685" t="s">
        <v>11</v>
      </c>
      <c r="D9" s="686"/>
      <c r="E9" s="429">
        <f>U9</f>
        <v>68</v>
      </c>
      <c r="F9" s="435">
        <f>AB9</f>
        <v>172</v>
      </c>
      <c r="G9" s="127">
        <f>E9+F9</f>
        <v>240</v>
      </c>
      <c r="H9" s="128">
        <f t="shared" si="0"/>
        <v>55</v>
      </c>
      <c r="I9" s="129">
        <f t="shared" si="0"/>
        <v>83</v>
      </c>
      <c r="J9" s="128">
        <f t="shared" si="0"/>
        <v>56</v>
      </c>
      <c r="K9" s="129">
        <f t="shared" si="0"/>
        <v>34</v>
      </c>
      <c r="L9" s="128">
        <f t="shared" si="0"/>
        <v>12</v>
      </c>
      <c r="M9" s="129">
        <f t="shared" si="0"/>
        <v>0</v>
      </c>
      <c r="N9" s="127">
        <f>SUM(H9:M9)</f>
        <v>240</v>
      </c>
      <c r="O9" s="330">
        <v>24</v>
      </c>
      <c r="P9" s="333">
        <v>20</v>
      </c>
      <c r="Q9" s="333">
        <v>15</v>
      </c>
      <c r="R9" s="333">
        <v>9</v>
      </c>
      <c r="S9" s="333">
        <v>0</v>
      </c>
      <c r="T9" s="330">
        <v>0</v>
      </c>
      <c r="U9" s="118">
        <f t="shared" ref="U9:U51" si="4">SUM(O9:T9)</f>
        <v>68</v>
      </c>
      <c r="V9" s="333">
        <v>31</v>
      </c>
      <c r="W9" s="333">
        <v>63</v>
      </c>
      <c r="X9" s="333">
        <v>41</v>
      </c>
      <c r="Y9" s="333">
        <v>25</v>
      </c>
      <c r="Z9" s="333">
        <v>12</v>
      </c>
      <c r="AA9" s="330">
        <v>0</v>
      </c>
      <c r="AB9" s="118">
        <f>SUM(V9:AA9)</f>
        <v>172</v>
      </c>
      <c r="AD9" s="7" t="str">
        <f t="shared" si="1"/>
        <v/>
      </c>
      <c r="AE9" s="7" t="str">
        <f t="shared" si="2"/>
        <v/>
      </c>
      <c r="AF9" s="7" t="str">
        <f t="shared" si="3"/>
        <v/>
      </c>
    </row>
    <row r="10" spans="1:32" ht="18" customHeight="1" thickBot="1">
      <c r="A10" s="445"/>
      <c r="B10" s="733"/>
      <c r="C10" s="687" t="s">
        <v>12</v>
      </c>
      <c r="D10" s="688"/>
      <c r="E10" s="436">
        <f>U10</f>
        <v>118</v>
      </c>
      <c r="F10" s="437">
        <f>AB10</f>
        <v>212</v>
      </c>
      <c r="G10" s="130">
        <f>E10+F10</f>
        <v>330</v>
      </c>
      <c r="H10" s="131">
        <f t="shared" si="0"/>
        <v>103</v>
      </c>
      <c r="I10" s="132">
        <f t="shared" si="0"/>
        <v>88</v>
      </c>
      <c r="J10" s="131">
        <f t="shared" si="0"/>
        <v>71</v>
      </c>
      <c r="K10" s="132">
        <f t="shared" si="0"/>
        <v>51</v>
      </c>
      <c r="L10" s="131">
        <f t="shared" si="0"/>
        <v>17</v>
      </c>
      <c r="M10" s="132">
        <f t="shared" si="0"/>
        <v>0</v>
      </c>
      <c r="N10" s="130">
        <f>SUM(H10:M10)</f>
        <v>330</v>
      </c>
      <c r="O10" s="332">
        <v>51</v>
      </c>
      <c r="P10" s="334">
        <v>26</v>
      </c>
      <c r="Q10" s="334">
        <v>19</v>
      </c>
      <c r="R10" s="334">
        <v>18</v>
      </c>
      <c r="S10" s="334">
        <v>4</v>
      </c>
      <c r="T10" s="332">
        <v>0</v>
      </c>
      <c r="U10" s="118">
        <f t="shared" si="4"/>
        <v>118</v>
      </c>
      <c r="V10" s="334">
        <v>52</v>
      </c>
      <c r="W10" s="334">
        <v>62</v>
      </c>
      <c r="X10" s="334">
        <v>52</v>
      </c>
      <c r="Y10" s="334">
        <v>33</v>
      </c>
      <c r="Z10" s="334">
        <v>13</v>
      </c>
      <c r="AA10" s="332">
        <v>0</v>
      </c>
      <c r="AB10" s="130">
        <f>SUM(V10:AA10)</f>
        <v>212</v>
      </c>
      <c r="AD10" s="7" t="str">
        <f t="shared" si="1"/>
        <v/>
      </c>
      <c r="AE10" s="7" t="str">
        <f t="shared" si="2"/>
        <v/>
      </c>
      <c r="AF10" s="7" t="str">
        <f t="shared" si="3"/>
        <v/>
      </c>
    </row>
    <row r="11" spans="1:32" ht="18" customHeight="1" thickTop="1" thickBot="1">
      <c r="A11" s="445"/>
      <c r="B11" s="734"/>
      <c r="C11" s="691" t="s">
        <v>7</v>
      </c>
      <c r="D11" s="692"/>
      <c r="E11" s="424">
        <f t="shared" ref="E11:AB11" si="5">SUM(E8:E10)</f>
        <v>840</v>
      </c>
      <c r="F11" s="425">
        <f t="shared" si="5"/>
        <v>2096</v>
      </c>
      <c r="G11" s="133">
        <f t="shared" si="5"/>
        <v>2936</v>
      </c>
      <c r="H11" s="135">
        <f t="shared" si="5"/>
        <v>660</v>
      </c>
      <c r="I11" s="135">
        <f t="shared" si="5"/>
        <v>798</v>
      </c>
      <c r="J11" s="135">
        <f t="shared" si="5"/>
        <v>720</v>
      </c>
      <c r="K11" s="135">
        <f t="shared" si="5"/>
        <v>557</v>
      </c>
      <c r="L11" s="135">
        <f t="shared" si="5"/>
        <v>201</v>
      </c>
      <c r="M11" s="136">
        <f t="shared" si="5"/>
        <v>0</v>
      </c>
      <c r="N11" s="133">
        <f t="shared" si="5"/>
        <v>2936</v>
      </c>
      <c r="O11" s="135">
        <f t="shared" si="5"/>
        <v>264</v>
      </c>
      <c r="P11" s="135">
        <f t="shared" si="5"/>
        <v>233</v>
      </c>
      <c r="Q11" s="135">
        <f t="shared" si="5"/>
        <v>163</v>
      </c>
      <c r="R11" s="135">
        <f t="shared" si="5"/>
        <v>135</v>
      </c>
      <c r="S11" s="135">
        <f t="shared" si="5"/>
        <v>45</v>
      </c>
      <c r="T11" s="136">
        <f t="shared" si="5"/>
        <v>0</v>
      </c>
      <c r="U11" s="121">
        <f t="shared" si="5"/>
        <v>840</v>
      </c>
      <c r="V11" s="124">
        <f t="shared" si="5"/>
        <v>396</v>
      </c>
      <c r="W11" s="124">
        <f t="shared" si="5"/>
        <v>565</v>
      </c>
      <c r="X11" s="124">
        <f t="shared" si="5"/>
        <v>557</v>
      </c>
      <c r="Y11" s="124">
        <f t="shared" si="5"/>
        <v>422</v>
      </c>
      <c r="Z11" s="124">
        <f t="shared" si="5"/>
        <v>156</v>
      </c>
      <c r="AA11" s="124">
        <f t="shared" si="5"/>
        <v>0</v>
      </c>
      <c r="AB11" s="121">
        <f t="shared" si="5"/>
        <v>2096</v>
      </c>
      <c r="AC11" s="7"/>
      <c r="AD11" s="7" t="str">
        <f t="shared" si="1"/>
        <v/>
      </c>
      <c r="AE11" s="7" t="str">
        <f t="shared" si="2"/>
        <v/>
      </c>
      <c r="AF11" s="7" t="str">
        <f t="shared" si="3"/>
        <v/>
      </c>
    </row>
    <row r="12" spans="1:32" s="7" customFormat="1" ht="18" customHeight="1">
      <c r="B12" s="732" t="s">
        <v>47</v>
      </c>
      <c r="C12" s="683" t="s">
        <v>6</v>
      </c>
      <c r="D12" s="684"/>
      <c r="E12" s="433">
        <f>U12</f>
        <v>2371</v>
      </c>
      <c r="F12" s="434">
        <f>AB12</f>
        <v>6443</v>
      </c>
      <c r="G12" s="125">
        <f>E12+F12</f>
        <v>8814</v>
      </c>
      <c r="H12" s="116">
        <f t="shared" ref="H12:M14" si="6">O12+V12</f>
        <v>2070</v>
      </c>
      <c r="I12" s="116">
        <f t="shared" si="6"/>
        <v>2296</v>
      </c>
      <c r="J12" s="116">
        <f t="shared" si="6"/>
        <v>2148</v>
      </c>
      <c r="K12" s="116">
        <f t="shared" si="6"/>
        <v>1598</v>
      </c>
      <c r="L12" s="116">
        <f t="shared" si="6"/>
        <v>702</v>
      </c>
      <c r="M12" s="474">
        <f t="shared" si="6"/>
        <v>0</v>
      </c>
      <c r="N12" s="125">
        <f>SUM(H12:M12)</f>
        <v>8814</v>
      </c>
      <c r="O12" s="326">
        <v>780</v>
      </c>
      <c r="P12" s="327">
        <v>633</v>
      </c>
      <c r="Q12" s="325">
        <v>504</v>
      </c>
      <c r="R12" s="325">
        <v>296</v>
      </c>
      <c r="S12" s="325">
        <v>158</v>
      </c>
      <c r="T12" s="326">
        <v>0</v>
      </c>
      <c r="U12" s="118">
        <f t="shared" si="4"/>
        <v>2371</v>
      </c>
      <c r="V12" s="325">
        <v>1290</v>
      </c>
      <c r="W12" s="325">
        <v>1663</v>
      </c>
      <c r="X12" s="325">
        <v>1644</v>
      </c>
      <c r="Y12" s="325">
        <v>1302</v>
      </c>
      <c r="Z12" s="325">
        <v>544</v>
      </c>
      <c r="AA12" s="473">
        <v>0</v>
      </c>
      <c r="AB12" s="118">
        <f t="shared" ref="AB12:AB51" si="7">SUM(V12:AA12)</f>
        <v>6443</v>
      </c>
      <c r="AC12" s="6"/>
      <c r="AD12" s="7" t="str">
        <f t="shared" si="1"/>
        <v/>
      </c>
      <c r="AE12" s="7" t="str">
        <f t="shared" si="2"/>
        <v/>
      </c>
      <c r="AF12" s="7" t="str">
        <f t="shared" si="3"/>
        <v/>
      </c>
    </row>
    <row r="13" spans="1:32" ht="18" customHeight="1">
      <c r="A13" s="445"/>
      <c r="B13" s="733"/>
      <c r="C13" s="689" t="s">
        <v>28</v>
      </c>
      <c r="D13" s="690"/>
      <c r="E13" s="427">
        <f>U13</f>
        <v>1515</v>
      </c>
      <c r="F13" s="472">
        <f>AB13</f>
        <v>3410</v>
      </c>
      <c r="G13" s="118">
        <f>E13+F13</f>
        <v>4925</v>
      </c>
      <c r="H13" s="117">
        <f t="shared" si="6"/>
        <v>1407</v>
      </c>
      <c r="I13" s="146">
        <f t="shared" si="6"/>
        <v>1219</v>
      </c>
      <c r="J13" s="117">
        <f t="shared" si="6"/>
        <v>1179</v>
      </c>
      <c r="K13" s="146">
        <f t="shared" si="6"/>
        <v>804</v>
      </c>
      <c r="L13" s="117">
        <f t="shared" si="6"/>
        <v>316</v>
      </c>
      <c r="M13" s="146">
        <f t="shared" si="6"/>
        <v>0</v>
      </c>
      <c r="N13" s="118">
        <f>SUM(H13:M13)</f>
        <v>4925</v>
      </c>
      <c r="O13" s="326">
        <v>600</v>
      </c>
      <c r="P13" s="325">
        <v>367</v>
      </c>
      <c r="Q13" s="325">
        <v>272</v>
      </c>
      <c r="R13" s="325">
        <v>213</v>
      </c>
      <c r="S13" s="325">
        <v>63</v>
      </c>
      <c r="T13" s="473">
        <v>0</v>
      </c>
      <c r="U13" s="118">
        <f t="shared" si="4"/>
        <v>1515</v>
      </c>
      <c r="V13" s="325">
        <v>807</v>
      </c>
      <c r="W13" s="325">
        <v>852</v>
      </c>
      <c r="X13" s="325">
        <v>907</v>
      </c>
      <c r="Y13" s="325">
        <v>591</v>
      </c>
      <c r="Z13" s="325">
        <v>253</v>
      </c>
      <c r="AA13" s="326">
        <v>0</v>
      </c>
      <c r="AB13" s="118">
        <f t="shared" si="7"/>
        <v>3410</v>
      </c>
      <c r="AD13" s="7" t="str">
        <f t="shared" si="1"/>
        <v/>
      </c>
      <c r="AE13" s="7" t="str">
        <f t="shared" si="2"/>
        <v/>
      </c>
      <c r="AF13" s="7" t="str">
        <f t="shared" si="3"/>
        <v/>
      </c>
    </row>
    <row r="14" spans="1:32" ht="18" customHeight="1" thickBot="1">
      <c r="A14" s="445"/>
      <c r="B14" s="733"/>
      <c r="C14" s="693" t="s">
        <v>29</v>
      </c>
      <c r="D14" s="694"/>
      <c r="E14" s="438">
        <f>U14</f>
        <v>167</v>
      </c>
      <c r="F14" s="439">
        <f>AB14</f>
        <v>425</v>
      </c>
      <c r="G14" s="127">
        <f>E14+F14</f>
        <v>592</v>
      </c>
      <c r="H14" s="131">
        <f t="shared" si="6"/>
        <v>177</v>
      </c>
      <c r="I14" s="132">
        <f t="shared" si="6"/>
        <v>158</v>
      </c>
      <c r="J14" s="131">
        <f t="shared" si="6"/>
        <v>132</v>
      </c>
      <c r="K14" s="132">
        <f t="shared" si="6"/>
        <v>88</v>
      </c>
      <c r="L14" s="131">
        <f t="shared" si="6"/>
        <v>37</v>
      </c>
      <c r="M14" s="132">
        <f t="shared" si="6"/>
        <v>0</v>
      </c>
      <c r="N14" s="130">
        <f>SUM(H14:M14)</f>
        <v>592</v>
      </c>
      <c r="O14" s="332">
        <v>68</v>
      </c>
      <c r="P14" s="334">
        <v>51</v>
      </c>
      <c r="Q14" s="334">
        <v>25</v>
      </c>
      <c r="R14" s="334">
        <v>15</v>
      </c>
      <c r="S14" s="334">
        <v>8</v>
      </c>
      <c r="T14" s="336">
        <v>0</v>
      </c>
      <c r="U14" s="130">
        <f t="shared" si="4"/>
        <v>167</v>
      </c>
      <c r="V14" s="334">
        <v>109</v>
      </c>
      <c r="W14" s="334">
        <v>107</v>
      </c>
      <c r="X14" s="334">
        <v>107</v>
      </c>
      <c r="Y14" s="334">
        <v>73</v>
      </c>
      <c r="Z14" s="334">
        <v>29</v>
      </c>
      <c r="AA14" s="332">
        <v>0</v>
      </c>
      <c r="AB14" s="130">
        <f t="shared" si="7"/>
        <v>425</v>
      </c>
      <c r="AD14" s="7" t="str">
        <f t="shared" si="1"/>
        <v/>
      </c>
      <c r="AE14" s="7" t="str">
        <f t="shared" si="2"/>
        <v/>
      </c>
      <c r="AF14" s="7" t="str">
        <f t="shared" si="3"/>
        <v/>
      </c>
    </row>
    <row r="15" spans="1:32" ht="18" customHeight="1" thickTop="1" thickBot="1">
      <c r="A15" s="7"/>
      <c r="B15" s="734"/>
      <c r="C15" s="691" t="s">
        <v>7</v>
      </c>
      <c r="D15" s="692"/>
      <c r="E15" s="422">
        <f>SUM(E12:E14)</f>
        <v>4053</v>
      </c>
      <c r="F15" s="423">
        <f t="shared" ref="F15:AB15" si="8">SUM(F12:F14)</f>
        <v>10278</v>
      </c>
      <c r="G15" s="121">
        <f t="shared" si="8"/>
        <v>14331</v>
      </c>
      <c r="H15" s="122">
        <f t="shared" si="8"/>
        <v>3654</v>
      </c>
      <c r="I15" s="122">
        <f t="shared" si="8"/>
        <v>3673</v>
      </c>
      <c r="J15" s="122">
        <f t="shared" si="8"/>
        <v>3459</v>
      </c>
      <c r="K15" s="122">
        <f t="shared" si="8"/>
        <v>2490</v>
      </c>
      <c r="L15" s="122">
        <f t="shared" si="8"/>
        <v>1055</v>
      </c>
      <c r="M15" s="123">
        <f t="shared" si="8"/>
        <v>0</v>
      </c>
      <c r="N15" s="121">
        <f t="shared" si="8"/>
        <v>14331</v>
      </c>
      <c r="O15" s="122">
        <f t="shared" si="8"/>
        <v>1448</v>
      </c>
      <c r="P15" s="122">
        <f t="shared" si="8"/>
        <v>1051</v>
      </c>
      <c r="Q15" s="122">
        <f t="shared" si="8"/>
        <v>801</v>
      </c>
      <c r="R15" s="122">
        <f t="shared" si="8"/>
        <v>524</v>
      </c>
      <c r="S15" s="122">
        <f t="shared" si="8"/>
        <v>229</v>
      </c>
      <c r="T15" s="123">
        <f t="shared" si="8"/>
        <v>0</v>
      </c>
      <c r="U15" s="133">
        <f t="shared" si="8"/>
        <v>4053</v>
      </c>
      <c r="V15" s="137">
        <f t="shared" si="8"/>
        <v>2206</v>
      </c>
      <c r="W15" s="137">
        <f t="shared" si="8"/>
        <v>2622</v>
      </c>
      <c r="X15" s="137">
        <f t="shared" si="8"/>
        <v>2658</v>
      </c>
      <c r="Y15" s="137">
        <f t="shared" si="8"/>
        <v>1966</v>
      </c>
      <c r="Z15" s="137">
        <f t="shared" si="8"/>
        <v>826</v>
      </c>
      <c r="AA15" s="137">
        <f t="shared" si="8"/>
        <v>0</v>
      </c>
      <c r="AB15" s="133">
        <f t="shared" si="8"/>
        <v>10278</v>
      </c>
      <c r="AD15" s="7" t="str">
        <f t="shared" si="1"/>
        <v/>
      </c>
      <c r="AE15" s="7" t="str">
        <f t="shared" si="2"/>
        <v/>
      </c>
      <c r="AF15" s="7" t="str">
        <f t="shared" si="3"/>
        <v/>
      </c>
    </row>
    <row r="16" spans="1:32" s="7" customFormat="1" ht="18" customHeight="1">
      <c r="A16" s="445"/>
      <c r="B16" s="680" t="s">
        <v>43</v>
      </c>
      <c r="C16" s="739" t="s">
        <v>8</v>
      </c>
      <c r="D16" s="740"/>
      <c r="E16" s="440">
        <f>U16</f>
        <v>3290</v>
      </c>
      <c r="F16" s="441">
        <f>AB16</f>
        <v>8058</v>
      </c>
      <c r="G16" s="138">
        <f>SUM(E16:F16)</f>
        <v>11348</v>
      </c>
      <c r="H16" s="128">
        <f t="shared" ref="H16:M17" si="9">O16+V16</f>
        <v>3067</v>
      </c>
      <c r="I16" s="129">
        <f t="shared" si="9"/>
        <v>2977</v>
      </c>
      <c r="J16" s="128">
        <f t="shared" si="9"/>
        <v>2651</v>
      </c>
      <c r="K16" s="129">
        <f t="shared" si="9"/>
        <v>1853</v>
      </c>
      <c r="L16" s="128">
        <f t="shared" si="9"/>
        <v>800</v>
      </c>
      <c r="M16" s="129">
        <f t="shared" si="9"/>
        <v>0</v>
      </c>
      <c r="N16" s="127">
        <f>SUM(H16:M16)</f>
        <v>11348</v>
      </c>
      <c r="O16" s="328">
        <v>1244</v>
      </c>
      <c r="P16" s="328">
        <v>866</v>
      </c>
      <c r="Q16" s="328">
        <v>568</v>
      </c>
      <c r="R16" s="328">
        <v>412</v>
      </c>
      <c r="S16" s="328">
        <v>200</v>
      </c>
      <c r="T16" s="337">
        <v>0</v>
      </c>
      <c r="U16" s="127">
        <f t="shared" si="4"/>
        <v>3290</v>
      </c>
      <c r="V16" s="328">
        <v>1823</v>
      </c>
      <c r="W16" s="328">
        <v>2111</v>
      </c>
      <c r="X16" s="328">
        <v>2083</v>
      </c>
      <c r="Y16" s="328">
        <v>1441</v>
      </c>
      <c r="Z16" s="328">
        <v>600</v>
      </c>
      <c r="AA16" s="337">
        <v>0</v>
      </c>
      <c r="AB16" s="127">
        <f t="shared" si="7"/>
        <v>8058</v>
      </c>
      <c r="AD16" s="7" t="str">
        <f t="shared" si="1"/>
        <v/>
      </c>
      <c r="AE16" s="7" t="str">
        <f t="shared" si="2"/>
        <v/>
      </c>
      <c r="AF16" s="7" t="str">
        <f t="shared" si="3"/>
        <v/>
      </c>
    </row>
    <row r="17" spans="1:32" ht="18" customHeight="1" thickBot="1">
      <c r="A17" s="445"/>
      <c r="B17" s="681"/>
      <c r="C17" s="736" t="s">
        <v>9</v>
      </c>
      <c r="D17" s="737"/>
      <c r="E17" s="429">
        <f>U17</f>
        <v>612</v>
      </c>
      <c r="F17" s="435">
        <f>AB17</f>
        <v>1497</v>
      </c>
      <c r="G17" s="127">
        <f>E17+F17</f>
        <v>2109</v>
      </c>
      <c r="H17" s="128">
        <f t="shared" si="9"/>
        <v>544</v>
      </c>
      <c r="I17" s="129">
        <f t="shared" si="9"/>
        <v>499</v>
      </c>
      <c r="J17" s="128">
        <f t="shared" si="9"/>
        <v>506</v>
      </c>
      <c r="K17" s="129">
        <f t="shared" si="9"/>
        <v>390</v>
      </c>
      <c r="L17" s="128">
        <f t="shared" si="9"/>
        <v>170</v>
      </c>
      <c r="M17" s="129">
        <f t="shared" si="9"/>
        <v>0</v>
      </c>
      <c r="N17" s="127">
        <f>SUM(H17:M17)</f>
        <v>2109</v>
      </c>
      <c r="O17" s="330">
        <v>211</v>
      </c>
      <c r="P17" s="333">
        <v>134</v>
      </c>
      <c r="Q17" s="333">
        <v>121</v>
      </c>
      <c r="R17" s="333">
        <v>100</v>
      </c>
      <c r="S17" s="333">
        <v>46</v>
      </c>
      <c r="T17" s="330">
        <v>0</v>
      </c>
      <c r="U17" s="127">
        <f t="shared" si="4"/>
        <v>612</v>
      </c>
      <c r="V17" s="333">
        <v>333</v>
      </c>
      <c r="W17" s="333">
        <v>365</v>
      </c>
      <c r="X17" s="333">
        <v>385</v>
      </c>
      <c r="Y17" s="333">
        <v>290</v>
      </c>
      <c r="Z17" s="333">
        <v>124</v>
      </c>
      <c r="AA17" s="330">
        <v>0</v>
      </c>
      <c r="AB17" s="127">
        <f t="shared" si="7"/>
        <v>1497</v>
      </c>
      <c r="AC17" s="7"/>
      <c r="AD17" s="7" t="str">
        <f t="shared" si="1"/>
        <v/>
      </c>
      <c r="AE17" s="7" t="str">
        <f t="shared" si="2"/>
        <v/>
      </c>
      <c r="AF17" s="7" t="str">
        <f t="shared" si="3"/>
        <v/>
      </c>
    </row>
    <row r="18" spans="1:32" ht="18" customHeight="1" thickTop="1" thickBot="1">
      <c r="A18" s="7"/>
      <c r="B18" s="682"/>
      <c r="C18" s="691" t="s">
        <v>7</v>
      </c>
      <c r="D18" s="692"/>
      <c r="E18" s="422">
        <f t="shared" ref="E18:AB18" si="10">E16+E17</f>
        <v>3902</v>
      </c>
      <c r="F18" s="426">
        <f t="shared" si="10"/>
        <v>9555</v>
      </c>
      <c r="G18" s="119">
        <f t="shared" si="10"/>
        <v>13457</v>
      </c>
      <c r="H18" s="122">
        <f t="shared" si="10"/>
        <v>3611</v>
      </c>
      <c r="I18" s="122">
        <f t="shared" si="10"/>
        <v>3476</v>
      </c>
      <c r="J18" s="122">
        <f t="shared" si="10"/>
        <v>3157</v>
      </c>
      <c r="K18" s="122">
        <f t="shared" si="10"/>
        <v>2243</v>
      </c>
      <c r="L18" s="122">
        <f t="shared" si="10"/>
        <v>970</v>
      </c>
      <c r="M18" s="139">
        <f t="shared" si="10"/>
        <v>0</v>
      </c>
      <c r="N18" s="121">
        <f t="shared" si="10"/>
        <v>13457</v>
      </c>
      <c r="O18" s="122">
        <f t="shared" si="10"/>
        <v>1455</v>
      </c>
      <c r="P18" s="122">
        <f t="shared" si="10"/>
        <v>1000</v>
      </c>
      <c r="Q18" s="122">
        <f t="shared" si="10"/>
        <v>689</v>
      </c>
      <c r="R18" s="122">
        <f t="shared" si="10"/>
        <v>512</v>
      </c>
      <c r="S18" s="122">
        <f t="shared" si="10"/>
        <v>246</v>
      </c>
      <c r="T18" s="139">
        <f t="shared" si="10"/>
        <v>0</v>
      </c>
      <c r="U18" s="119">
        <f t="shared" si="10"/>
        <v>3902</v>
      </c>
      <c r="V18" s="122">
        <f t="shared" si="10"/>
        <v>2156</v>
      </c>
      <c r="W18" s="122">
        <f t="shared" si="10"/>
        <v>2476</v>
      </c>
      <c r="X18" s="122">
        <f t="shared" si="10"/>
        <v>2468</v>
      </c>
      <c r="Y18" s="122">
        <f t="shared" si="10"/>
        <v>1731</v>
      </c>
      <c r="Z18" s="122">
        <f t="shared" si="10"/>
        <v>724</v>
      </c>
      <c r="AA18" s="139">
        <f t="shared" si="10"/>
        <v>0</v>
      </c>
      <c r="AB18" s="121">
        <f t="shared" si="10"/>
        <v>9555</v>
      </c>
      <c r="AC18" s="7"/>
      <c r="AD18" s="7" t="str">
        <f t="shared" si="1"/>
        <v/>
      </c>
      <c r="AE18" s="7" t="str">
        <f t="shared" si="2"/>
        <v/>
      </c>
      <c r="AF18" s="7" t="str">
        <f t="shared" si="3"/>
        <v/>
      </c>
    </row>
    <row r="19" spans="1:32" s="7" customFormat="1" ht="18" customHeight="1">
      <c r="A19" s="445"/>
      <c r="B19" s="680" t="s">
        <v>45</v>
      </c>
      <c r="C19" s="683" t="s">
        <v>13</v>
      </c>
      <c r="D19" s="684"/>
      <c r="E19" s="433">
        <f>U19</f>
        <v>392</v>
      </c>
      <c r="F19" s="434">
        <f>AB19</f>
        <v>1172</v>
      </c>
      <c r="G19" s="125">
        <f>E19+F19</f>
        <v>1564</v>
      </c>
      <c r="H19" s="116">
        <f t="shared" ref="H19:M21" si="11">O19+V19</f>
        <v>289</v>
      </c>
      <c r="I19" s="126">
        <f t="shared" si="11"/>
        <v>399</v>
      </c>
      <c r="J19" s="116">
        <f t="shared" si="11"/>
        <v>439</v>
      </c>
      <c r="K19" s="126">
        <f t="shared" si="11"/>
        <v>289</v>
      </c>
      <c r="L19" s="116">
        <f t="shared" si="11"/>
        <v>146</v>
      </c>
      <c r="M19" s="126">
        <f t="shared" si="11"/>
        <v>2</v>
      </c>
      <c r="N19" s="125">
        <f>SUM(H19:M19)</f>
        <v>1564</v>
      </c>
      <c r="O19" s="329">
        <v>106</v>
      </c>
      <c r="P19" s="327">
        <v>102</v>
      </c>
      <c r="Q19" s="327">
        <v>97</v>
      </c>
      <c r="R19" s="327">
        <v>59</v>
      </c>
      <c r="S19" s="327">
        <v>27</v>
      </c>
      <c r="T19" s="335">
        <v>1</v>
      </c>
      <c r="U19" s="125">
        <f t="shared" si="4"/>
        <v>392</v>
      </c>
      <c r="V19" s="327">
        <v>183</v>
      </c>
      <c r="W19" s="327">
        <v>297</v>
      </c>
      <c r="X19" s="327">
        <v>342</v>
      </c>
      <c r="Y19" s="327">
        <v>230</v>
      </c>
      <c r="Z19" s="327">
        <v>119</v>
      </c>
      <c r="AA19" s="329">
        <v>1</v>
      </c>
      <c r="AB19" s="125">
        <f t="shared" si="7"/>
        <v>1172</v>
      </c>
      <c r="AD19" s="7" t="str">
        <f t="shared" si="1"/>
        <v/>
      </c>
      <c r="AE19" s="7" t="str">
        <f t="shared" si="2"/>
        <v/>
      </c>
      <c r="AF19" s="7" t="str">
        <f t="shared" si="3"/>
        <v/>
      </c>
    </row>
    <row r="20" spans="1:32" ht="18" customHeight="1">
      <c r="A20" s="445"/>
      <c r="B20" s="681"/>
      <c r="C20" s="698" t="s">
        <v>14</v>
      </c>
      <c r="D20" s="699"/>
      <c r="E20" s="429">
        <f>U20</f>
        <v>24</v>
      </c>
      <c r="F20" s="435">
        <f>AB20</f>
        <v>56</v>
      </c>
      <c r="G20" s="127">
        <f>E20+F20</f>
        <v>80</v>
      </c>
      <c r="H20" s="128">
        <f t="shared" si="11"/>
        <v>13</v>
      </c>
      <c r="I20" s="129">
        <f t="shared" si="11"/>
        <v>18</v>
      </c>
      <c r="J20" s="128">
        <f t="shared" si="11"/>
        <v>19</v>
      </c>
      <c r="K20" s="129">
        <f t="shared" si="11"/>
        <v>27</v>
      </c>
      <c r="L20" s="128">
        <f t="shared" si="11"/>
        <v>3</v>
      </c>
      <c r="M20" s="129">
        <f t="shared" si="11"/>
        <v>0</v>
      </c>
      <c r="N20" s="127">
        <f>SUM(H20:M20)</f>
        <v>80</v>
      </c>
      <c r="O20" s="330">
        <v>6</v>
      </c>
      <c r="P20" s="333">
        <v>8</v>
      </c>
      <c r="Q20" s="333">
        <v>4</v>
      </c>
      <c r="R20" s="333">
        <v>5</v>
      </c>
      <c r="S20" s="333">
        <v>1</v>
      </c>
      <c r="T20" s="338">
        <v>0</v>
      </c>
      <c r="U20" s="127">
        <f t="shared" si="4"/>
        <v>24</v>
      </c>
      <c r="V20" s="333">
        <v>7</v>
      </c>
      <c r="W20" s="333">
        <v>10</v>
      </c>
      <c r="X20" s="333">
        <v>15</v>
      </c>
      <c r="Y20" s="333">
        <v>22</v>
      </c>
      <c r="Z20" s="333">
        <v>2</v>
      </c>
      <c r="AA20" s="330">
        <v>0</v>
      </c>
      <c r="AB20" s="127">
        <f t="shared" si="7"/>
        <v>56</v>
      </c>
      <c r="AD20" s="7" t="str">
        <f t="shared" si="1"/>
        <v/>
      </c>
      <c r="AE20" s="7" t="str">
        <f t="shared" si="2"/>
        <v/>
      </c>
      <c r="AF20" s="7" t="str">
        <f t="shared" si="3"/>
        <v/>
      </c>
    </row>
    <row r="21" spans="1:32" ht="18" customHeight="1" thickBot="1">
      <c r="A21" s="445"/>
      <c r="B21" s="681"/>
      <c r="C21" s="693" t="s">
        <v>64</v>
      </c>
      <c r="D21" s="694"/>
      <c r="E21" s="438">
        <f>U21</f>
        <v>41</v>
      </c>
      <c r="F21" s="439">
        <f>AB21</f>
        <v>125</v>
      </c>
      <c r="G21" s="141">
        <f>E21+F21</f>
        <v>166</v>
      </c>
      <c r="H21" s="131">
        <f t="shared" si="11"/>
        <v>28</v>
      </c>
      <c r="I21" s="132">
        <f t="shared" si="11"/>
        <v>36</v>
      </c>
      <c r="J21" s="131">
        <f t="shared" si="11"/>
        <v>46</v>
      </c>
      <c r="K21" s="132">
        <f t="shared" si="11"/>
        <v>46</v>
      </c>
      <c r="L21" s="131">
        <f t="shared" si="11"/>
        <v>10</v>
      </c>
      <c r="M21" s="132">
        <f t="shared" si="11"/>
        <v>0</v>
      </c>
      <c r="N21" s="130">
        <f>SUM(H21:M21)</f>
        <v>166</v>
      </c>
      <c r="O21" s="332">
        <v>13</v>
      </c>
      <c r="P21" s="334">
        <v>5</v>
      </c>
      <c r="Q21" s="334">
        <v>7</v>
      </c>
      <c r="R21" s="334">
        <v>12</v>
      </c>
      <c r="S21" s="334">
        <v>4</v>
      </c>
      <c r="T21" s="336">
        <v>0</v>
      </c>
      <c r="U21" s="130">
        <f t="shared" si="4"/>
        <v>41</v>
      </c>
      <c r="V21" s="334">
        <v>15</v>
      </c>
      <c r="W21" s="334">
        <v>31</v>
      </c>
      <c r="X21" s="334">
        <v>39</v>
      </c>
      <c r="Y21" s="334">
        <v>34</v>
      </c>
      <c r="Z21" s="334">
        <v>6</v>
      </c>
      <c r="AA21" s="332">
        <v>0</v>
      </c>
      <c r="AB21" s="130">
        <f t="shared" si="7"/>
        <v>125</v>
      </c>
      <c r="AD21" s="7" t="str">
        <f t="shared" si="1"/>
        <v/>
      </c>
      <c r="AE21" s="7" t="str">
        <f t="shared" si="2"/>
        <v/>
      </c>
      <c r="AF21" s="7" t="str">
        <f t="shared" si="3"/>
        <v/>
      </c>
    </row>
    <row r="22" spans="1:32" ht="18" customHeight="1" thickTop="1" thickBot="1">
      <c r="A22" s="7"/>
      <c r="B22" s="682"/>
      <c r="C22" s="700" t="s">
        <v>7</v>
      </c>
      <c r="D22" s="701"/>
      <c r="E22" s="422">
        <f>SUM(E19:E21)</f>
        <v>457</v>
      </c>
      <c r="F22" s="423">
        <f>SUM(F19:F21)</f>
        <v>1353</v>
      </c>
      <c r="G22" s="121">
        <f>SUM(G19:G21)</f>
        <v>1810</v>
      </c>
      <c r="H22" s="122">
        <f t="shared" ref="H22:M22" si="12">SUM(H19:H21)</f>
        <v>330</v>
      </c>
      <c r="I22" s="122">
        <f t="shared" si="12"/>
        <v>453</v>
      </c>
      <c r="J22" s="122">
        <f t="shared" si="12"/>
        <v>504</v>
      </c>
      <c r="K22" s="122">
        <f t="shared" si="12"/>
        <v>362</v>
      </c>
      <c r="L22" s="122">
        <f t="shared" si="12"/>
        <v>159</v>
      </c>
      <c r="M22" s="123">
        <f t="shared" si="12"/>
        <v>2</v>
      </c>
      <c r="N22" s="121">
        <f>SUM(N19:N21)</f>
        <v>1810</v>
      </c>
      <c r="O22" s="122">
        <f t="shared" ref="O22:T22" si="13">SUM(O19:O21)</f>
        <v>125</v>
      </c>
      <c r="P22" s="122">
        <f t="shared" si="13"/>
        <v>115</v>
      </c>
      <c r="Q22" s="122">
        <f t="shared" si="13"/>
        <v>108</v>
      </c>
      <c r="R22" s="122">
        <f t="shared" si="13"/>
        <v>76</v>
      </c>
      <c r="S22" s="122">
        <f t="shared" si="13"/>
        <v>32</v>
      </c>
      <c r="T22" s="123">
        <f t="shared" si="13"/>
        <v>1</v>
      </c>
      <c r="U22" s="133">
        <f>SUM(U19:U21)</f>
        <v>457</v>
      </c>
      <c r="V22" s="137">
        <f t="shared" ref="V22:AA22" si="14">SUM(V19:V21)</f>
        <v>205</v>
      </c>
      <c r="W22" s="137">
        <f t="shared" si="14"/>
        <v>338</v>
      </c>
      <c r="X22" s="137">
        <f t="shared" si="14"/>
        <v>396</v>
      </c>
      <c r="Y22" s="137">
        <f t="shared" si="14"/>
        <v>286</v>
      </c>
      <c r="Z22" s="137">
        <f t="shared" si="14"/>
        <v>127</v>
      </c>
      <c r="AA22" s="137">
        <f t="shared" si="14"/>
        <v>1</v>
      </c>
      <c r="AB22" s="133">
        <f>SUM(AB19:AB21)</f>
        <v>1353</v>
      </c>
      <c r="AD22" s="7" t="str">
        <f t="shared" si="1"/>
        <v/>
      </c>
      <c r="AE22" s="7" t="str">
        <f t="shared" si="2"/>
        <v/>
      </c>
      <c r="AF22" s="7" t="str">
        <f t="shared" si="3"/>
        <v/>
      </c>
    </row>
    <row r="23" spans="1:32" ht="18" customHeight="1">
      <c r="A23" s="445"/>
      <c r="B23" s="680" t="s">
        <v>46</v>
      </c>
      <c r="C23" s="683" t="s">
        <v>15</v>
      </c>
      <c r="D23" s="684"/>
      <c r="E23" s="433">
        <f>U23</f>
        <v>462</v>
      </c>
      <c r="F23" s="434">
        <f>AB23</f>
        <v>1102</v>
      </c>
      <c r="G23" s="125">
        <f>E23+F23</f>
        <v>1564</v>
      </c>
      <c r="H23" s="116">
        <f t="shared" ref="H23:M26" si="15">O23+V23</f>
        <v>370</v>
      </c>
      <c r="I23" s="126">
        <f t="shared" si="15"/>
        <v>377</v>
      </c>
      <c r="J23" s="116">
        <f t="shared" si="15"/>
        <v>403</v>
      </c>
      <c r="K23" s="126">
        <f t="shared" si="15"/>
        <v>282</v>
      </c>
      <c r="L23" s="116">
        <f t="shared" si="15"/>
        <v>132</v>
      </c>
      <c r="M23" s="126">
        <f t="shared" si="15"/>
        <v>0</v>
      </c>
      <c r="N23" s="125">
        <f>SUM(H23:M23)</f>
        <v>1564</v>
      </c>
      <c r="O23" s="329">
        <v>157</v>
      </c>
      <c r="P23" s="327">
        <v>119</v>
      </c>
      <c r="Q23" s="327">
        <v>97</v>
      </c>
      <c r="R23" s="327">
        <v>58</v>
      </c>
      <c r="S23" s="327">
        <v>31</v>
      </c>
      <c r="T23" s="335">
        <v>0</v>
      </c>
      <c r="U23" s="127">
        <f t="shared" si="4"/>
        <v>462</v>
      </c>
      <c r="V23" s="325">
        <v>213</v>
      </c>
      <c r="W23" s="325">
        <v>258</v>
      </c>
      <c r="X23" s="325">
        <v>306</v>
      </c>
      <c r="Y23" s="325">
        <v>224</v>
      </c>
      <c r="Z23" s="325">
        <v>101</v>
      </c>
      <c r="AA23" s="326">
        <v>0</v>
      </c>
      <c r="AB23" s="125">
        <f t="shared" si="7"/>
        <v>1102</v>
      </c>
      <c r="AD23" s="7" t="str">
        <f t="shared" si="1"/>
        <v/>
      </c>
      <c r="AE23" s="7" t="str">
        <f t="shared" si="2"/>
        <v/>
      </c>
      <c r="AF23" s="7" t="str">
        <f t="shared" si="3"/>
        <v/>
      </c>
    </row>
    <row r="24" spans="1:32" ht="18" customHeight="1">
      <c r="A24" s="445"/>
      <c r="B24" s="681"/>
      <c r="C24" s="698" t="s">
        <v>16</v>
      </c>
      <c r="D24" s="699"/>
      <c r="E24" s="429">
        <f>U24</f>
        <v>148</v>
      </c>
      <c r="F24" s="435">
        <f>AB24</f>
        <v>301</v>
      </c>
      <c r="G24" s="127">
        <f>E24+F24</f>
        <v>449</v>
      </c>
      <c r="H24" s="128">
        <f t="shared" si="15"/>
        <v>84</v>
      </c>
      <c r="I24" s="129">
        <f t="shared" si="15"/>
        <v>101</v>
      </c>
      <c r="J24" s="128">
        <f t="shared" si="15"/>
        <v>110</v>
      </c>
      <c r="K24" s="129">
        <f t="shared" si="15"/>
        <v>106</v>
      </c>
      <c r="L24" s="128">
        <f t="shared" si="15"/>
        <v>48</v>
      </c>
      <c r="M24" s="129">
        <f t="shared" si="15"/>
        <v>0</v>
      </c>
      <c r="N24" s="127">
        <f>SUM(H24:M24)</f>
        <v>449</v>
      </c>
      <c r="O24" s="330">
        <v>44</v>
      </c>
      <c r="P24" s="333">
        <v>26</v>
      </c>
      <c r="Q24" s="333">
        <v>29</v>
      </c>
      <c r="R24" s="333">
        <v>36</v>
      </c>
      <c r="S24" s="333">
        <v>13</v>
      </c>
      <c r="T24" s="338">
        <v>0</v>
      </c>
      <c r="U24" s="127">
        <f t="shared" si="4"/>
        <v>148</v>
      </c>
      <c r="V24" s="333">
        <v>40</v>
      </c>
      <c r="W24" s="333">
        <v>75</v>
      </c>
      <c r="X24" s="333">
        <v>81</v>
      </c>
      <c r="Y24" s="333">
        <v>70</v>
      </c>
      <c r="Z24" s="333">
        <v>35</v>
      </c>
      <c r="AA24" s="330">
        <v>0</v>
      </c>
      <c r="AB24" s="127">
        <f t="shared" si="7"/>
        <v>301</v>
      </c>
      <c r="AD24" s="7" t="str">
        <f t="shared" si="1"/>
        <v/>
      </c>
      <c r="AE24" s="7" t="str">
        <f t="shared" si="2"/>
        <v/>
      </c>
      <c r="AF24" s="7" t="str">
        <f t="shared" si="3"/>
        <v/>
      </c>
    </row>
    <row r="25" spans="1:32" ht="18" customHeight="1">
      <c r="A25" s="445"/>
      <c r="B25" s="681"/>
      <c r="C25" s="698" t="s">
        <v>17</v>
      </c>
      <c r="D25" s="699"/>
      <c r="E25" s="429">
        <f>U25</f>
        <v>49</v>
      </c>
      <c r="F25" s="435">
        <f>AB25</f>
        <v>149</v>
      </c>
      <c r="G25" s="623">
        <f>E25+F25</f>
        <v>198</v>
      </c>
      <c r="H25" s="624">
        <f t="shared" si="15"/>
        <v>23</v>
      </c>
      <c r="I25" s="625">
        <f t="shared" si="15"/>
        <v>33</v>
      </c>
      <c r="J25" s="624">
        <f t="shared" si="15"/>
        <v>61</v>
      </c>
      <c r="K25" s="625">
        <f t="shared" si="15"/>
        <v>59</v>
      </c>
      <c r="L25" s="624">
        <f t="shared" si="15"/>
        <v>22</v>
      </c>
      <c r="M25" s="625">
        <f t="shared" si="15"/>
        <v>0</v>
      </c>
      <c r="N25" s="623">
        <f>SUM(H25:M25)</f>
        <v>198</v>
      </c>
      <c r="O25" s="626">
        <v>7</v>
      </c>
      <c r="P25" s="627">
        <v>7</v>
      </c>
      <c r="Q25" s="627">
        <v>13</v>
      </c>
      <c r="R25" s="627">
        <v>17</v>
      </c>
      <c r="S25" s="627">
        <v>5</v>
      </c>
      <c r="T25" s="628">
        <v>0</v>
      </c>
      <c r="U25" s="623">
        <f t="shared" si="4"/>
        <v>49</v>
      </c>
      <c r="V25" s="627">
        <v>16</v>
      </c>
      <c r="W25" s="627">
        <v>26</v>
      </c>
      <c r="X25" s="627">
        <v>48</v>
      </c>
      <c r="Y25" s="627">
        <v>42</v>
      </c>
      <c r="Z25" s="627">
        <v>17</v>
      </c>
      <c r="AA25" s="626">
        <v>0</v>
      </c>
      <c r="AB25" s="623">
        <f t="shared" si="7"/>
        <v>149</v>
      </c>
      <c r="AD25" s="7" t="str">
        <f t="shared" si="1"/>
        <v/>
      </c>
      <c r="AE25" s="7" t="str">
        <f t="shared" si="2"/>
        <v/>
      </c>
      <c r="AF25" s="7" t="str">
        <f t="shared" si="3"/>
        <v/>
      </c>
    </row>
    <row r="26" spans="1:32" ht="18" customHeight="1" thickBot="1">
      <c r="A26" s="445"/>
      <c r="B26" s="681"/>
      <c r="C26" s="736" t="s">
        <v>18</v>
      </c>
      <c r="D26" s="737"/>
      <c r="E26" s="438">
        <f>U26</f>
        <v>103</v>
      </c>
      <c r="F26" s="439">
        <f>AB26</f>
        <v>242</v>
      </c>
      <c r="G26" s="141">
        <f>E26+F26</f>
        <v>345</v>
      </c>
      <c r="H26" s="131">
        <f t="shared" si="15"/>
        <v>103</v>
      </c>
      <c r="I26" s="132">
        <f t="shared" si="15"/>
        <v>80</v>
      </c>
      <c r="J26" s="131">
        <f t="shared" si="15"/>
        <v>79</v>
      </c>
      <c r="K26" s="132">
        <f t="shared" si="15"/>
        <v>58</v>
      </c>
      <c r="L26" s="131">
        <f t="shared" si="15"/>
        <v>25</v>
      </c>
      <c r="M26" s="132">
        <f t="shared" si="15"/>
        <v>0</v>
      </c>
      <c r="N26" s="130">
        <f>SUM(H26:M26)</f>
        <v>345</v>
      </c>
      <c r="O26" s="331">
        <v>37</v>
      </c>
      <c r="P26" s="339">
        <v>30</v>
      </c>
      <c r="Q26" s="339">
        <v>14</v>
      </c>
      <c r="R26" s="339">
        <v>15</v>
      </c>
      <c r="S26" s="339">
        <v>7</v>
      </c>
      <c r="T26" s="340">
        <v>0</v>
      </c>
      <c r="U26" s="127">
        <f t="shared" si="4"/>
        <v>103</v>
      </c>
      <c r="V26" s="339">
        <v>66</v>
      </c>
      <c r="W26" s="339">
        <v>50</v>
      </c>
      <c r="X26" s="339">
        <v>65</v>
      </c>
      <c r="Y26" s="339">
        <v>43</v>
      </c>
      <c r="Z26" s="339">
        <v>18</v>
      </c>
      <c r="AA26" s="331">
        <v>0</v>
      </c>
      <c r="AB26" s="130">
        <f t="shared" si="7"/>
        <v>242</v>
      </c>
      <c r="AD26" s="7" t="str">
        <f t="shared" si="1"/>
        <v/>
      </c>
      <c r="AE26" s="7" t="str">
        <f t="shared" si="2"/>
        <v/>
      </c>
      <c r="AF26" s="7" t="str">
        <f t="shared" si="3"/>
        <v/>
      </c>
    </row>
    <row r="27" spans="1:32" ht="18" customHeight="1" thickTop="1" thickBot="1">
      <c r="A27" s="7"/>
      <c r="B27" s="682"/>
      <c r="C27" s="691" t="s">
        <v>7</v>
      </c>
      <c r="D27" s="692"/>
      <c r="E27" s="422">
        <f>SUM(E23:E26)</f>
        <v>762</v>
      </c>
      <c r="F27" s="423">
        <f>SUM(F23:F26)</f>
        <v>1794</v>
      </c>
      <c r="G27" s="121">
        <f>SUM(G23:G26)</f>
        <v>2556</v>
      </c>
      <c r="H27" s="122">
        <f t="shared" ref="H27:M27" si="16">SUM(H23:H26)</f>
        <v>580</v>
      </c>
      <c r="I27" s="122">
        <f t="shared" si="16"/>
        <v>591</v>
      </c>
      <c r="J27" s="122">
        <f t="shared" si="16"/>
        <v>653</v>
      </c>
      <c r="K27" s="122">
        <f t="shared" si="16"/>
        <v>505</v>
      </c>
      <c r="L27" s="122">
        <f t="shared" si="16"/>
        <v>227</v>
      </c>
      <c r="M27" s="123">
        <f t="shared" si="16"/>
        <v>0</v>
      </c>
      <c r="N27" s="121">
        <f>SUM(N23:N26)</f>
        <v>2556</v>
      </c>
      <c r="O27" s="122">
        <f t="shared" ref="O27:T27" si="17">SUM(O23:O26)</f>
        <v>245</v>
      </c>
      <c r="P27" s="122">
        <f t="shared" si="17"/>
        <v>182</v>
      </c>
      <c r="Q27" s="122">
        <f t="shared" si="17"/>
        <v>153</v>
      </c>
      <c r="R27" s="122">
        <f t="shared" si="17"/>
        <v>126</v>
      </c>
      <c r="S27" s="122">
        <f t="shared" si="17"/>
        <v>56</v>
      </c>
      <c r="T27" s="123">
        <f t="shared" si="17"/>
        <v>0</v>
      </c>
      <c r="U27" s="143">
        <f>SUM(U23:U26)</f>
        <v>762</v>
      </c>
      <c r="V27" s="144">
        <f t="shared" ref="V27:AA27" si="18">SUM(V23:V26)</f>
        <v>335</v>
      </c>
      <c r="W27" s="144">
        <f t="shared" si="18"/>
        <v>409</v>
      </c>
      <c r="X27" s="144">
        <f t="shared" si="18"/>
        <v>500</v>
      </c>
      <c r="Y27" s="144">
        <f t="shared" si="18"/>
        <v>379</v>
      </c>
      <c r="Z27" s="144">
        <f t="shared" si="18"/>
        <v>171</v>
      </c>
      <c r="AA27" s="144">
        <f t="shared" si="18"/>
        <v>0</v>
      </c>
      <c r="AB27" s="143">
        <f>SUM(AB23:AB26)</f>
        <v>1794</v>
      </c>
      <c r="AD27" s="7" t="str">
        <f t="shared" si="1"/>
        <v/>
      </c>
      <c r="AE27" s="7" t="str">
        <f t="shared" si="2"/>
        <v/>
      </c>
      <c r="AF27" s="7" t="str">
        <f t="shared" si="3"/>
        <v/>
      </c>
    </row>
    <row r="28" spans="1:32" ht="18" customHeight="1">
      <c r="A28" s="445"/>
      <c r="B28" s="680" t="s">
        <v>96</v>
      </c>
      <c r="C28" s="683" t="s">
        <v>19</v>
      </c>
      <c r="D28" s="684"/>
      <c r="E28" s="433">
        <f t="shared" ref="E28:E33" si="19">U28</f>
        <v>225</v>
      </c>
      <c r="F28" s="434">
        <f t="shared" ref="F28:F33" si="20">AB28</f>
        <v>508</v>
      </c>
      <c r="G28" s="125">
        <f t="shared" ref="G28:G33" si="21">E28+F28</f>
        <v>733</v>
      </c>
      <c r="H28" s="116">
        <f t="shared" ref="H28:M33" si="22">O28+V28</f>
        <v>135</v>
      </c>
      <c r="I28" s="126">
        <f t="shared" si="22"/>
        <v>155</v>
      </c>
      <c r="J28" s="116">
        <f t="shared" si="22"/>
        <v>190</v>
      </c>
      <c r="K28" s="126">
        <f t="shared" si="22"/>
        <v>171</v>
      </c>
      <c r="L28" s="116">
        <f t="shared" si="22"/>
        <v>82</v>
      </c>
      <c r="M28" s="126">
        <f t="shared" si="22"/>
        <v>0</v>
      </c>
      <c r="N28" s="125">
        <f t="shared" ref="N28:N33" si="23">SUM(H28:M28)</f>
        <v>733</v>
      </c>
      <c r="O28" s="326">
        <v>66</v>
      </c>
      <c r="P28" s="325">
        <v>52</v>
      </c>
      <c r="Q28" s="325">
        <v>52</v>
      </c>
      <c r="R28" s="325">
        <v>32</v>
      </c>
      <c r="S28" s="325">
        <v>23</v>
      </c>
      <c r="T28" s="326">
        <v>0</v>
      </c>
      <c r="U28" s="127">
        <f t="shared" si="4"/>
        <v>225</v>
      </c>
      <c r="V28" s="327">
        <v>69</v>
      </c>
      <c r="W28" s="327">
        <v>103</v>
      </c>
      <c r="X28" s="327">
        <v>138</v>
      </c>
      <c r="Y28" s="327">
        <v>139</v>
      </c>
      <c r="Z28" s="327">
        <v>59</v>
      </c>
      <c r="AA28" s="329">
        <v>0</v>
      </c>
      <c r="AB28" s="125">
        <f t="shared" si="7"/>
        <v>508</v>
      </c>
      <c r="AD28" s="7" t="str">
        <f t="shared" si="1"/>
        <v/>
      </c>
      <c r="AE28" s="7" t="str">
        <f t="shared" si="2"/>
        <v/>
      </c>
      <c r="AF28" s="7" t="str">
        <f t="shared" si="3"/>
        <v/>
      </c>
    </row>
    <row r="29" spans="1:32" ht="18" customHeight="1">
      <c r="A29" s="445"/>
      <c r="B29" s="681"/>
      <c r="C29" s="698" t="s">
        <v>20</v>
      </c>
      <c r="D29" s="699"/>
      <c r="E29" s="429">
        <f t="shared" si="19"/>
        <v>49</v>
      </c>
      <c r="F29" s="435">
        <f t="shared" si="20"/>
        <v>143</v>
      </c>
      <c r="G29" s="127">
        <f t="shared" si="21"/>
        <v>192</v>
      </c>
      <c r="H29" s="128">
        <f t="shared" si="22"/>
        <v>43</v>
      </c>
      <c r="I29" s="129">
        <f t="shared" si="22"/>
        <v>55</v>
      </c>
      <c r="J29" s="128">
        <f t="shared" si="22"/>
        <v>43</v>
      </c>
      <c r="K29" s="129">
        <f t="shared" si="22"/>
        <v>32</v>
      </c>
      <c r="L29" s="128">
        <f t="shared" si="22"/>
        <v>19</v>
      </c>
      <c r="M29" s="129">
        <f t="shared" si="22"/>
        <v>0</v>
      </c>
      <c r="N29" s="127">
        <f t="shared" si="23"/>
        <v>192</v>
      </c>
      <c r="O29" s="330">
        <v>10</v>
      </c>
      <c r="P29" s="333">
        <v>19</v>
      </c>
      <c r="Q29" s="333">
        <v>9</v>
      </c>
      <c r="R29" s="333">
        <v>6</v>
      </c>
      <c r="S29" s="333">
        <v>5</v>
      </c>
      <c r="T29" s="330">
        <v>0</v>
      </c>
      <c r="U29" s="127">
        <f t="shared" si="4"/>
        <v>49</v>
      </c>
      <c r="V29" s="333">
        <v>33</v>
      </c>
      <c r="W29" s="333">
        <v>36</v>
      </c>
      <c r="X29" s="333">
        <v>34</v>
      </c>
      <c r="Y29" s="333">
        <v>26</v>
      </c>
      <c r="Z29" s="333">
        <v>14</v>
      </c>
      <c r="AA29" s="330">
        <v>0</v>
      </c>
      <c r="AB29" s="127">
        <f t="shared" si="7"/>
        <v>143</v>
      </c>
      <c r="AD29" s="7" t="str">
        <f t="shared" si="1"/>
        <v/>
      </c>
      <c r="AE29" s="7" t="str">
        <f t="shared" si="2"/>
        <v/>
      </c>
      <c r="AF29" s="7" t="str">
        <f t="shared" si="3"/>
        <v/>
      </c>
    </row>
    <row r="30" spans="1:32" ht="18" customHeight="1">
      <c r="A30" s="445"/>
      <c r="B30" s="681"/>
      <c r="C30" s="698" t="s">
        <v>21</v>
      </c>
      <c r="D30" s="699"/>
      <c r="E30" s="429">
        <f t="shared" si="19"/>
        <v>107</v>
      </c>
      <c r="F30" s="435">
        <f t="shared" si="20"/>
        <v>200</v>
      </c>
      <c r="G30" s="127">
        <f t="shared" si="21"/>
        <v>307</v>
      </c>
      <c r="H30" s="128">
        <f t="shared" si="22"/>
        <v>73</v>
      </c>
      <c r="I30" s="129">
        <f t="shared" si="22"/>
        <v>88</v>
      </c>
      <c r="J30" s="128">
        <f t="shared" si="22"/>
        <v>70</v>
      </c>
      <c r="K30" s="129">
        <f t="shared" si="22"/>
        <v>50</v>
      </c>
      <c r="L30" s="128">
        <f t="shared" si="22"/>
        <v>26</v>
      </c>
      <c r="M30" s="129">
        <f t="shared" si="22"/>
        <v>0</v>
      </c>
      <c r="N30" s="127">
        <f t="shared" si="23"/>
        <v>307</v>
      </c>
      <c r="O30" s="330">
        <v>35</v>
      </c>
      <c r="P30" s="333">
        <v>32</v>
      </c>
      <c r="Q30" s="333">
        <v>18</v>
      </c>
      <c r="R30" s="333">
        <v>16</v>
      </c>
      <c r="S30" s="333">
        <v>6</v>
      </c>
      <c r="T30" s="330">
        <v>0</v>
      </c>
      <c r="U30" s="127">
        <f t="shared" si="4"/>
        <v>107</v>
      </c>
      <c r="V30" s="333">
        <v>38</v>
      </c>
      <c r="W30" s="333">
        <v>56</v>
      </c>
      <c r="X30" s="333">
        <v>52</v>
      </c>
      <c r="Y30" s="333">
        <v>34</v>
      </c>
      <c r="Z30" s="333">
        <v>20</v>
      </c>
      <c r="AA30" s="330">
        <v>0</v>
      </c>
      <c r="AB30" s="127">
        <f t="shared" si="7"/>
        <v>200</v>
      </c>
      <c r="AD30" s="7" t="str">
        <f t="shared" si="1"/>
        <v/>
      </c>
      <c r="AE30" s="7" t="str">
        <f t="shared" si="2"/>
        <v/>
      </c>
      <c r="AF30" s="7" t="str">
        <f t="shared" si="3"/>
        <v/>
      </c>
    </row>
    <row r="31" spans="1:32" ht="18" customHeight="1">
      <c r="A31" s="445"/>
      <c r="B31" s="681"/>
      <c r="C31" s="698" t="s">
        <v>22</v>
      </c>
      <c r="D31" s="699"/>
      <c r="E31" s="429">
        <f t="shared" si="19"/>
        <v>123</v>
      </c>
      <c r="F31" s="435">
        <f t="shared" si="20"/>
        <v>256</v>
      </c>
      <c r="G31" s="127">
        <f t="shared" si="21"/>
        <v>379</v>
      </c>
      <c r="H31" s="128">
        <f t="shared" si="22"/>
        <v>102</v>
      </c>
      <c r="I31" s="129">
        <f t="shared" si="22"/>
        <v>126</v>
      </c>
      <c r="J31" s="128">
        <f t="shared" si="22"/>
        <v>84</v>
      </c>
      <c r="K31" s="129">
        <f t="shared" si="22"/>
        <v>47</v>
      </c>
      <c r="L31" s="128">
        <f t="shared" si="22"/>
        <v>20</v>
      </c>
      <c r="M31" s="129">
        <f t="shared" si="22"/>
        <v>0</v>
      </c>
      <c r="N31" s="127">
        <f t="shared" si="23"/>
        <v>379</v>
      </c>
      <c r="O31" s="330">
        <v>52</v>
      </c>
      <c r="P31" s="333">
        <v>33</v>
      </c>
      <c r="Q31" s="333">
        <v>22</v>
      </c>
      <c r="R31" s="333">
        <v>11</v>
      </c>
      <c r="S31" s="333">
        <v>5</v>
      </c>
      <c r="T31" s="330">
        <v>0</v>
      </c>
      <c r="U31" s="127">
        <f t="shared" si="4"/>
        <v>123</v>
      </c>
      <c r="V31" s="333">
        <v>50</v>
      </c>
      <c r="W31" s="333">
        <v>93</v>
      </c>
      <c r="X31" s="333">
        <v>62</v>
      </c>
      <c r="Y31" s="333">
        <v>36</v>
      </c>
      <c r="Z31" s="333">
        <v>15</v>
      </c>
      <c r="AA31" s="330">
        <v>0</v>
      </c>
      <c r="AB31" s="127">
        <f t="shared" si="7"/>
        <v>256</v>
      </c>
      <c r="AD31" s="7" t="str">
        <f t="shared" si="1"/>
        <v/>
      </c>
      <c r="AE31" s="7" t="str">
        <f t="shared" si="2"/>
        <v/>
      </c>
      <c r="AF31" s="7" t="str">
        <f t="shared" si="3"/>
        <v/>
      </c>
    </row>
    <row r="32" spans="1:32" ht="18" customHeight="1">
      <c r="A32" s="445"/>
      <c r="B32" s="681"/>
      <c r="C32" s="698" t="s">
        <v>23</v>
      </c>
      <c r="D32" s="699"/>
      <c r="E32" s="438">
        <f t="shared" si="19"/>
        <v>40</v>
      </c>
      <c r="F32" s="439">
        <f t="shared" si="20"/>
        <v>76</v>
      </c>
      <c r="G32" s="141">
        <f t="shared" si="21"/>
        <v>116</v>
      </c>
      <c r="H32" s="142">
        <f t="shared" si="22"/>
        <v>22</v>
      </c>
      <c r="I32" s="145">
        <f t="shared" si="22"/>
        <v>20</v>
      </c>
      <c r="J32" s="142">
        <f t="shared" si="22"/>
        <v>37</v>
      </c>
      <c r="K32" s="145">
        <f t="shared" si="22"/>
        <v>24</v>
      </c>
      <c r="L32" s="142">
        <f t="shared" si="22"/>
        <v>13</v>
      </c>
      <c r="M32" s="145">
        <f t="shared" si="22"/>
        <v>0</v>
      </c>
      <c r="N32" s="141">
        <f t="shared" si="23"/>
        <v>116</v>
      </c>
      <c r="O32" s="331">
        <v>7</v>
      </c>
      <c r="P32" s="339">
        <v>7</v>
      </c>
      <c r="Q32" s="339">
        <v>15</v>
      </c>
      <c r="R32" s="339">
        <v>8</v>
      </c>
      <c r="S32" s="339">
        <v>3</v>
      </c>
      <c r="T32" s="331">
        <v>0</v>
      </c>
      <c r="U32" s="127">
        <f t="shared" si="4"/>
        <v>40</v>
      </c>
      <c r="V32" s="339">
        <v>15</v>
      </c>
      <c r="W32" s="339">
        <v>13</v>
      </c>
      <c r="X32" s="339">
        <v>22</v>
      </c>
      <c r="Y32" s="339">
        <v>16</v>
      </c>
      <c r="Z32" s="339">
        <v>10</v>
      </c>
      <c r="AA32" s="331">
        <v>0</v>
      </c>
      <c r="AB32" s="141">
        <f t="shared" si="7"/>
        <v>76</v>
      </c>
      <c r="AD32" s="7" t="str">
        <f t="shared" si="1"/>
        <v/>
      </c>
      <c r="AE32" s="7" t="str">
        <f t="shared" si="2"/>
        <v/>
      </c>
      <c r="AF32" s="7" t="str">
        <f t="shared" si="3"/>
        <v/>
      </c>
    </row>
    <row r="33" spans="1:32" ht="18" customHeight="1" thickBot="1">
      <c r="A33" s="445"/>
      <c r="B33" s="738"/>
      <c r="C33" s="693" t="s">
        <v>66</v>
      </c>
      <c r="D33" s="694"/>
      <c r="E33" s="436">
        <f t="shared" si="19"/>
        <v>189</v>
      </c>
      <c r="F33" s="437">
        <f t="shared" si="20"/>
        <v>411</v>
      </c>
      <c r="G33" s="130">
        <f t="shared" si="21"/>
        <v>600</v>
      </c>
      <c r="H33" s="131">
        <f t="shared" si="22"/>
        <v>116</v>
      </c>
      <c r="I33" s="132">
        <f t="shared" si="22"/>
        <v>145</v>
      </c>
      <c r="J33" s="131">
        <f t="shared" si="22"/>
        <v>145</v>
      </c>
      <c r="K33" s="132">
        <f t="shared" si="22"/>
        <v>122</v>
      </c>
      <c r="L33" s="131">
        <f t="shared" si="22"/>
        <v>72</v>
      </c>
      <c r="M33" s="132">
        <f t="shared" si="22"/>
        <v>0</v>
      </c>
      <c r="N33" s="130">
        <f t="shared" si="23"/>
        <v>600</v>
      </c>
      <c r="O33" s="332">
        <v>43</v>
      </c>
      <c r="P33" s="334">
        <v>50</v>
      </c>
      <c r="Q33" s="334">
        <v>38</v>
      </c>
      <c r="R33" s="334">
        <v>39</v>
      </c>
      <c r="S33" s="334">
        <v>19</v>
      </c>
      <c r="T33" s="332">
        <v>0</v>
      </c>
      <c r="U33" s="127">
        <f t="shared" si="4"/>
        <v>189</v>
      </c>
      <c r="V33" s="341">
        <v>73</v>
      </c>
      <c r="W33" s="341">
        <v>95</v>
      </c>
      <c r="X33" s="341">
        <v>107</v>
      </c>
      <c r="Y33" s="341">
        <v>83</v>
      </c>
      <c r="Z33" s="341">
        <v>53</v>
      </c>
      <c r="AA33" s="342">
        <v>0</v>
      </c>
      <c r="AB33" s="130">
        <f t="shared" si="7"/>
        <v>411</v>
      </c>
      <c r="AD33" s="7" t="str">
        <f t="shared" si="1"/>
        <v/>
      </c>
      <c r="AE33" s="7" t="str">
        <f t="shared" si="2"/>
        <v/>
      </c>
      <c r="AF33" s="7" t="str">
        <f t="shared" si="3"/>
        <v/>
      </c>
    </row>
    <row r="34" spans="1:32" ht="18" customHeight="1" thickTop="1" thickBot="1">
      <c r="A34" s="7"/>
      <c r="B34" s="682"/>
      <c r="C34" s="700" t="s">
        <v>7</v>
      </c>
      <c r="D34" s="701"/>
      <c r="E34" s="424">
        <f t="shared" ref="E34:AB34" si="24">SUM(E28:E33)</f>
        <v>733</v>
      </c>
      <c r="F34" s="425">
        <f t="shared" si="24"/>
        <v>1594</v>
      </c>
      <c r="G34" s="133">
        <f t="shared" si="24"/>
        <v>2327</v>
      </c>
      <c r="H34" s="135">
        <f t="shared" si="24"/>
        <v>491</v>
      </c>
      <c r="I34" s="135">
        <f t="shared" si="24"/>
        <v>589</v>
      </c>
      <c r="J34" s="135">
        <f t="shared" si="24"/>
        <v>569</v>
      </c>
      <c r="K34" s="135">
        <f t="shared" si="24"/>
        <v>446</v>
      </c>
      <c r="L34" s="135">
        <f t="shared" si="24"/>
        <v>232</v>
      </c>
      <c r="M34" s="136">
        <f t="shared" si="24"/>
        <v>0</v>
      </c>
      <c r="N34" s="133">
        <f t="shared" si="24"/>
        <v>2327</v>
      </c>
      <c r="O34" s="135">
        <f t="shared" si="24"/>
        <v>213</v>
      </c>
      <c r="P34" s="135">
        <f t="shared" si="24"/>
        <v>193</v>
      </c>
      <c r="Q34" s="135">
        <f t="shared" si="24"/>
        <v>154</v>
      </c>
      <c r="R34" s="135">
        <f t="shared" si="24"/>
        <v>112</v>
      </c>
      <c r="S34" s="135">
        <f t="shared" si="24"/>
        <v>61</v>
      </c>
      <c r="T34" s="136">
        <f t="shared" si="24"/>
        <v>0</v>
      </c>
      <c r="U34" s="133">
        <f t="shared" si="24"/>
        <v>733</v>
      </c>
      <c r="V34" s="137">
        <f t="shared" si="24"/>
        <v>278</v>
      </c>
      <c r="W34" s="137">
        <f t="shared" si="24"/>
        <v>396</v>
      </c>
      <c r="X34" s="137">
        <f t="shared" si="24"/>
        <v>415</v>
      </c>
      <c r="Y34" s="137">
        <f t="shared" si="24"/>
        <v>334</v>
      </c>
      <c r="Z34" s="137">
        <f t="shared" si="24"/>
        <v>171</v>
      </c>
      <c r="AA34" s="137">
        <f t="shared" si="24"/>
        <v>0</v>
      </c>
      <c r="AB34" s="133">
        <f t="shared" si="24"/>
        <v>1594</v>
      </c>
      <c r="AD34" s="7" t="str">
        <f t="shared" si="1"/>
        <v/>
      </c>
      <c r="AE34" s="7" t="str">
        <f t="shared" si="2"/>
        <v/>
      </c>
      <c r="AF34" s="7" t="str">
        <f t="shared" si="3"/>
        <v/>
      </c>
    </row>
    <row r="35" spans="1:32" ht="18" customHeight="1">
      <c r="A35" s="445"/>
      <c r="B35" s="695" t="s">
        <v>97</v>
      </c>
      <c r="C35" s="683" t="s">
        <v>24</v>
      </c>
      <c r="D35" s="684"/>
      <c r="E35" s="433">
        <f>U35</f>
        <v>517</v>
      </c>
      <c r="F35" s="434">
        <f>AB35</f>
        <v>1240</v>
      </c>
      <c r="G35" s="125">
        <f>E35+F35</f>
        <v>1757</v>
      </c>
      <c r="H35" s="116">
        <f t="shared" ref="H35:M39" si="25">O35+V35</f>
        <v>396</v>
      </c>
      <c r="I35" s="126">
        <f t="shared" si="25"/>
        <v>441</v>
      </c>
      <c r="J35" s="116">
        <f t="shared" si="25"/>
        <v>440</v>
      </c>
      <c r="K35" s="126">
        <f t="shared" si="25"/>
        <v>336</v>
      </c>
      <c r="L35" s="116">
        <f t="shared" si="25"/>
        <v>144</v>
      </c>
      <c r="M35" s="126">
        <f t="shared" si="25"/>
        <v>0</v>
      </c>
      <c r="N35" s="125">
        <f>SUM(H35:M35)</f>
        <v>1757</v>
      </c>
      <c r="O35" s="329">
        <v>164</v>
      </c>
      <c r="P35" s="327">
        <v>138</v>
      </c>
      <c r="Q35" s="327">
        <v>104</v>
      </c>
      <c r="R35" s="327">
        <v>76</v>
      </c>
      <c r="S35" s="327">
        <v>35</v>
      </c>
      <c r="T35" s="335">
        <v>0</v>
      </c>
      <c r="U35" s="118">
        <f t="shared" si="4"/>
        <v>517</v>
      </c>
      <c r="V35" s="325">
        <v>232</v>
      </c>
      <c r="W35" s="325">
        <v>303</v>
      </c>
      <c r="X35" s="325">
        <v>336</v>
      </c>
      <c r="Y35" s="325">
        <v>260</v>
      </c>
      <c r="Z35" s="325">
        <v>109</v>
      </c>
      <c r="AA35" s="326">
        <v>0</v>
      </c>
      <c r="AB35" s="118">
        <f t="shared" si="7"/>
        <v>1240</v>
      </c>
      <c r="AD35" s="7" t="str">
        <f t="shared" si="1"/>
        <v/>
      </c>
      <c r="AE35" s="7" t="str">
        <f t="shared" si="2"/>
        <v/>
      </c>
      <c r="AF35" s="7" t="str">
        <f t="shared" si="3"/>
        <v/>
      </c>
    </row>
    <row r="36" spans="1:32" ht="18" customHeight="1">
      <c r="A36" s="445"/>
      <c r="B36" s="696"/>
      <c r="C36" s="698" t="s">
        <v>25</v>
      </c>
      <c r="D36" s="699"/>
      <c r="E36" s="429">
        <f>U36</f>
        <v>30</v>
      </c>
      <c r="F36" s="435">
        <f>AB36</f>
        <v>90</v>
      </c>
      <c r="G36" s="127">
        <f>E36+F36</f>
        <v>120</v>
      </c>
      <c r="H36" s="128">
        <f t="shared" si="25"/>
        <v>22</v>
      </c>
      <c r="I36" s="129">
        <f t="shared" si="25"/>
        <v>30</v>
      </c>
      <c r="J36" s="128">
        <f t="shared" si="25"/>
        <v>32</v>
      </c>
      <c r="K36" s="129">
        <f t="shared" si="25"/>
        <v>23</v>
      </c>
      <c r="L36" s="128">
        <f t="shared" si="25"/>
        <v>13</v>
      </c>
      <c r="M36" s="129">
        <f t="shared" si="25"/>
        <v>0</v>
      </c>
      <c r="N36" s="127">
        <f>SUM(H36:M36)</f>
        <v>120</v>
      </c>
      <c r="O36" s="330">
        <v>11</v>
      </c>
      <c r="P36" s="333">
        <v>6</v>
      </c>
      <c r="Q36" s="333">
        <v>5</v>
      </c>
      <c r="R36" s="333">
        <v>7</v>
      </c>
      <c r="S36" s="333">
        <v>1</v>
      </c>
      <c r="T36" s="338">
        <v>0</v>
      </c>
      <c r="U36" s="118">
        <f t="shared" si="4"/>
        <v>30</v>
      </c>
      <c r="V36" s="333">
        <v>11</v>
      </c>
      <c r="W36" s="333">
        <v>24</v>
      </c>
      <c r="X36" s="333">
        <v>27</v>
      </c>
      <c r="Y36" s="333">
        <v>16</v>
      </c>
      <c r="Z36" s="333">
        <v>12</v>
      </c>
      <c r="AA36" s="330">
        <v>0</v>
      </c>
      <c r="AB36" s="118">
        <f t="shared" si="7"/>
        <v>90</v>
      </c>
      <c r="AD36" s="7" t="str">
        <f t="shared" si="1"/>
        <v/>
      </c>
      <c r="AE36" s="7" t="str">
        <f t="shared" si="2"/>
        <v/>
      </c>
      <c r="AF36" s="7" t="str">
        <f t="shared" si="3"/>
        <v/>
      </c>
    </row>
    <row r="37" spans="1:32" ht="18" customHeight="1">
      <c r="A37" s="445"/>
      <c r="B37" s="696"/>
      <c r="C37" s="698" t="s">
        <v>26</v>
      </c>
      <c r="D37" s="699"/>
      <c r="E37" s="429">
        <f>U37</f>
        <v>22</v>
      </c>
      <c r="F37" s="435">
        <f>AB37</f>
        <v>38</v>
      </c>
      <c r="G37" s="127">
        <f>E37+F37</f>
        <v>60</v>
      </c>
      <c r="H37" s="128">
        <f t="shared" si="25"/>
        <v>12</v>
      </c>
      <c r="I37" s="129">
        <f t="shared" si="25"/>
        <v>16</v>
      </c>
      <c r="J37" s="128">
        <f t="shared" si="25"/>
        <v>16</v>
      </c>
      <c r="K37" s="129">
        <f t="shared" si="25"/>
        <v>9</v>
      </c>
      <c r="L37" s="128">
        <f t="shared" si="25"/>
        <v>7</v>
      </c>
      <c r="M37" s="129">
        <f t="shared" si="25"/>
        <v>0</v>
      </c>
      <c r="N37" s="127">
        <f>SUM(H37:M37)</f>
        <v>60</v>
      </c>
      <c r="O37" s="330">
        <v>10</v>
      </c>
      <c r="P37" s="333">
        <v>7</v>
      </c>
      <c r="Q37" s="333">
        <v>3</v>
      </c>
      <c r="R37" s="333">
        <v>0</v>
      </c>
      <c r="S37" s="333">
        <v>2</v>
      </c>
      <c r="T37" s="338">
        <v>0</v>
      </c>
      <c r="U37" s="118">
        <f t="shared" si="4"/>
        <v>22</v>
      </c>
      <c r="V37" s="333">
        <v>2</v>
      </c>
      <c r="W37" s="333">
        <v>9</v>
      </c>
      <c r="X37" s="333">
        <v>13</v>
      </c>
      <c r="Y37" s="333">
        <v>9</v>
      </c>
      <c r="Z37" s="333">
        <v>5</v>
      </c>
      <c r="AA37" s="330">
        <v>0</v>
      </c>
      <c r="AB37" s="118">
        <f t="shared" si="7"/>
        <v>38</v>
      </c>
      <c r="AD37" s="7" t="str">
        <f t="shared" si="1"/>
        <v/>
      </c>
      <c r="AE37" s="7" t="str">
        <f t="shared" si="2"/>
        <v/>
      </c>
      <c r="AF37" s="7" t="str">
        <f t="shared" si="3"/>
        <v/>
      </c>
    </row>
    <row r="38" spans="1:32" ht="18" customHeight="1">
      <c r="A38" s="445"/>
      <c r="B38" s="696"/>
      <c r="C38" s="698" t="s">
        <v>27</v>
      </c>
      <c r="D38" s="699"/>
      <c r="E38" s="438">
        <f>U38</f>
        <v>47</v>
      </c>
      <c r="F38" s="439">
        <f>AB38</f>
        <v>95</v>
      </c>
      <c r="G38" s="127">
        <f>E38+F38</f>
        <v>142</v>
      </c>
      <c r="H38" s="128">
        <f t="shared" si="25"/>
        <v>29</v>
      </c>
      <c r="I38" s="129">
        <f t="shared" si="25"/>
        <v>36</v>
      </c>
      <c r="J38" s="128">
        <f t="shared" si="25"/>
        <v>32</v>
      </c>
      <c r="K38" s="129">
        <f t="shared" si="25"/>
        <v>32</v>
      </c>
      <c r="L38" s="128">
        <f t="shared" si="25"/>
        <v>13</v>
      </c>
      <c r="M38" s="129">
        <f t="shared" si="25"/>
        <v>0</v>
      </c>
      <c r="N38" s="127">
        <f>SUM(H38:M38)</f>
        <v>142</v>
      </c>
      <c r="O38" s="331">
        <v>13</v>
      </c>
      <c r="P38" s="339">
        <v>13</v>
      </c>
      <c r="Q38" s="339">
        <v>9</v>
      </c>
      <c r="R38" s="339">
        <v>9</v>
      </c>
      <c r="S38" s="339">
        <v>3</v>
      </c>
      <c r="T38" s="340">
        <v>0</v>
      </c>
      <c r="U38" s="127">
        <f t="shared" si="4"/>
        <v>47</v>
      </c>
      <c r="V38" s="339">
        <v>16</v>
      </c>
      <c r="W38" s="339">
        <v>23</v>
      </c>
      <c r="X38" s="339">
        <v>23</v>
      </c>
      <c r="Y38" s="339">
        <v>23</v>
      </c>
      <c r="Z38" s="339">
        <v>10</v>
      </c>
      <c r="AA38" s="331">
        <v>0</v>
      </c>
      <c r="AB38" s="118">
        <f t="shared" si="7"/>
        <v>95</v>
      </c>
      <c r="AD38" s="7" t="str">
        <f t="shared" si="1"/>
        <v/>
      </c>
      <c r="AE38" s="7" t="str">
        <f t="shared" si="2"/>
        <v/>
      </c>
      <c r="AF38" s="7"/>
    </row>
    <row r="39" spans="1:32" ht="18" customHeight="1" thickBot="1">
      <c r="A39" s="445"/>
      <c r="B39" s="696"/>
      <c r="C39" s="736" t="s">
        <v>67</v>
      </c>
      <c r="D39" s="737"/>
      <c r="E39" s="429">
        <f>U39</f>
        <v>280</v>
      </c>
      <c r="F39" s="435">
        <f>AB39</f>
        <v>657</v>
      </c>
      <c r="G39" s="127">
        <f>E39+F39</f>
        <v>937</v>
      </c>
      <c r="H39" s="117">
        <f t="shared" si="25"/>
        <v>215</v>
      </c>
      <c r="I39" s="146">
        <f t="shared" si="25"/>
        <v>232</v>
      </c>
      <c r="J39" s="117">
        <f t="shared" si="25"/>
        <v>225</v>
      </c>
      <c r="K39" s="146">
        <f t="shared" si="25"/>
        <v>177</v>
      </c>
      <c r="L39" s="117">
        <f t="shared" si="25"/>
        <v>88</v>
      </c>
      <c r="M39" s="146">
        <f t="shared" si="25"/>
        <v>0</v>
      </c>
      <c r="N39" s="118">
        <f>SUM(H39:M39)</f>
        <v>937</v>
      </c>
      <c r="O39" s="330">
        <v>88</v>
      </c>
      <c r="P39" s="333">
        <v>83</v>
      </c>
      <c r="Q39" s="333">
        <v>56</v>
      </c>
      <c r="R39" s="333">
        <v>36</v>
      </c>
      <c r="S39" s="333">
        <v>17</v>
      </c>
      <c r="T39" s="338">
        <v>0</v>
      </c>
      <c r="U39" s="118">
        <f t="shared" si="4"/>
        <v>280</v>
      </c>
      <c r="V39" s="333">
        <v>127</v>
      </c>
      <c r="W39" s="333">
        <v>149</v>
      </c>
      <c r="X39" s="333">
        <v>169</v>
      </c>
      <c r="Y39" s="333">
        <v>141</v>
      </c>
      <c r="Z39" s="333">
        <v>71</v>
      </c>
      <c r="AA39" s="330">
        <v>0</v>
      </c>
      <c r="AB39" s="118">
        <f t="shared" si="7"/>
        <v>657</v>
      </c>
      <c r="AD39" s="7" t="str">
        <f t="shared" si="1"/>
        <v/>
      </c>
      <c r="AE39" s="7" t="str">
        <f t="shared" si="2"/>
        <v/>
      </c>
      <c r="AF39" s="7" t="str">
        <f t="shared" ref="AF39:AF55" si="26">IF(G39=N39,"","ｴﾗｰ")</f>
        <v/>
      </c>
    </row>
    <row r="40" spans="1:32" ht="18" customHeight="1" thickTop="1" thickBot="1">
      <c r="A40" s="7"/>
      <c r="B40" s="697"/>
      <c r="C40" s="691" t="s">
        <v>7</v>
      </c>
      <c r="D40" s="692"/>
      <c r="E40" s="422">
        <f>SUM(E35:E39)</f>
        <v>896</v>
      </c>
      <c r="F40" s="423">
        <f>SUM(F35:F39)</f>
        <v>2120</v>
      </c>
      <c r="G40" s="121">
        <f t="shared" ref="G40:AB40" si="27">SUM(G35:G39)</f>
        <v>3016</v>
      </c>
      <c r="H40" s="122">
        <f t="shared" si="27"/>
        <v>674</v>
      </c>
      <c r="I40" s="122">
        <f t="shared" si="27"/>
        <v>755</v>
      </c>
      <c r="J40" s="122">
        <f t="shared" si="27"/>
        <v>745</v>
      </c>
      <c r="K40" s="122">
        <f t="shared" si="27"/>
        <v>577</v>
      </c>
      <c r="L40" s="122">
        <f t="shared" si="27"/>
        <v>265</v>
      </c>
      <c r="M40" s="123">
        <f t="shared" si="27"/>
        <v>0</v>
      </c>
      <c r="N40" s="121">
        <f t="shared" si="27"/>
        <v>3016</v>
      </c>
      <c r="O40" s="122">
        <f t="shared" si="27"/>
        <v>286</v>
      </c>
      <c r="P40" s="122">
        <f t="shared" si="27"/>
        <v>247</v>
      </c>
      <c r="Q40" s="122">
        <f t="shared" si="27"/>
        <v>177</v>
      </c>
      <c r="R40" s="122">
        <f t="shared" si="27"/>
        <v>128</v>
      </c>
      <c r="S40" s="122">
        <f t="shared" si="27"/>
        <v>58</v>
      </c>
      <c r="T40" s="123">
        <f t="shared" si="27"/>
        <v>0</v>
      </c>
      <c r="U40" s="143">
        <f t="shared" si="27"/>
        <v>896</v>
      </c>
      <c r="V40" s="144">
        <f t="shared" si="27"/>
        <v>388</v>
      </c>
      <c r="W40" s="144">
        <f t="shared" si="27"/>
        <v>508</v>
      </c>
      <c r="X40" s="144">
        <f t="shared" si="27"/>
        <v>568</v>
      </c>
      <c r="Y40" s="144">
        <f t="shared" si="27"/>
        <v>449</v>
      </c>
      <c r="Z40" s="144">
        <f t="shared" si="27"/>
        <v>207</v>
      </c>
      <c r="AA40" s="144">
        <f t="shared" si="27"/>
        <v>0</v>
      </c>
      <c r="AB40" s="143">
        <f t="shared" si="27"/>
        <v>2120</v>
      </c>
      <c r="AD40" s="7" t="str">
        <f t="shared" si="1"/>
        <v/>
      </c>
      <c r="AE40" s="7" t="str">
        <f t="shared" si="2"/>
        <v/>
      </c>
      <c r="AF40" s="7" t="str">
        <f t="shared" si="26"/>
        <v/>
      </c>
    </row>
    <row r="41" spans="1:32" ht="18" customHeight="1" thickBot="1">
      <c r="A41" s="445"/>
      <c r="B41" s="680" t="s">
        <v>49</v>
      </c>
      <c r="C41" s="741" t="s">
        <v>31</v>
      </c>
      <c r="D41" s="742"/>
      <c r="E41" s="433">
        <f>U41</f>
        <v>1560</v>
      </c>
      <c r="F41" s="434">
        <f>AB41</f>
        <v>3289</v>
      </c>
      <c r="G41" s="125">
        <f>E41+F41</f>
        <v>4849</v>
      </c>
      <c r="H41" s="116">
        <f t="shared" ref="H41:M41" si="28">O41+V41</f>
        <v>1555</v>
      </c>
      <c r="I41" s="126">
        <f t="shared" si="28"/>
        <v>1334</v>
      </c>
      <c r="J41" s="116">
        <f t="shared" si="28"/>
        <v>1076</v>
      </c>
      <c r="K41" s="116">
        <f t="shared" si="28"/>
        <v>651</v>
      </c>
      <c r="L41" s="116">
        <f t="shared" si="28"/>
        <v>233</v>
      </c>
      <c r="M41" s="126">
        <f t="shared" si="28"/>
        <v>0</v>
      </c>
      <c r="N41" s="125">
        <f>SUM(H41:M41)</f>
        <v>4849</v>
      </c>
      <c r="O41" s="329">
        <v>666</v>
      </c>
      <c r="P41" s="327">
        <v>429</v>
      </c>
      <c r="Q41" s="327">
        <v>276</v>
      </c>
      <c r="R41" s="327">
        <v>137</v>
      </c>
      <c r="S41" s="327">
        <v>52</v>
      </c>
      <c r="T41" s="335">
        <v>0</v>
      </c>
      <c r="U41" s="147">
        <f t="shared" si="4"/>
        <v>1560</v>
      </c>
      <c r="V41" s="327">
        <v>889</v>
      </c>
      <c r="W41" s="327">
        <v>905</v>
      </c>
      <c r="X41" s="327">
        <v>800</v>
      </c>
      <c r="Y41" s="327">
        <v>514</v>
      </c>
      <c r="Z41" s="327">
        <v>181</v>
      </c>
      <c r="AA41" s="329">
        <v>0</v>
      </c>
      <c r="AB41" s="115">
        <f t="shared" si="7"/>
        <v>3289</v>
      </c>
      <c r="AD41" s="7" t="str">
        <f t="shared" si="1"/>
        <v/>
      </c>
      <c r="AE41" s="7" t="str">
        <f t="shared" si="2"/>
        <v/>
      </c>
      <c r="AF41" s="7" t="str">
        <f t="shared" si="26"/>
        <v/>
      </c>
    </row>
    <row r="42" spans="1:32" ht="18" customHeight="1" thickTop="1" thickBot="1">
      <c r="A42" s="7"/>
      <c r="B42" s="682"/>
      <c r="C42" s="700" t="s">
        <v>7</v>
      </c>
      <c r="D42" s="701"/>
      <c r="E42" s="422">
        <f>E41</f>
        <v>1560</v>
      </c>
      <c r="F42" s="423">
        <f t="shared" ref="F42:AB42" si="29">SUM(F41:F41)</f>
        <v>3289</v>
      </c>
      <c r="G42" s="121">
        <f t="shared" si="29"/>
        <v>4849</v>
      </c>
      <c r="H42" s="122">
        <f t="shared" si="29"/>
        <v>1555</v>
      </c>
      <c r="I42" s="122">
        <f t="shared" si="29"/>
        <v>1334</v>
      </c>
      <c r="J42" s="122">
        <f t="shared" si="29"/>
        <v>1076</v>
      </c>
      <c r="K42" s="122">
        <f t="shared" si="29"/>
        <v>651</v>
      </c>
      <c r="L42" s="122">
        <f t="shared" si="29"/>
        <v>233</v>
      </c>
      <c r="M42" s="123">
        <f t="shared" si="29"/>
        <v>0</v>
      </c>
      <c r="N42" s="121">
        <f t="shared" si="29"/>
        <v>4849</v>
      </c>
      <c r="O42" s="122">
        <f t="shared" si="29"/>
        <v>666</v>
      </c>
      <c r="P42" s="122">
        <f t="shared" si="29"/>
        <v>429</v>
      </c>
      <c r="Q42" s="122">
        <f t="shared" si="29"/>
        <v>276</v>
      </c>
      <c r="R42" s="122">
        <f t="shared" si="29"/>
        <v>137</v>
      </c>
      <c r="S42" s="122">
        <f t="shared" si="29"/>
        <v>52</v>
      </c>
      <c r="T42" s="123">
        <f t="shared" si="29"/>
        <v>0</v>
      </c>
      <c r="U42" s="134">
        <f t="shared" si="29"/>
        <v>1560</v>
      </c>
      <c r="V42" s="122">
        <f t="shared" si="29"/>
        <v>889</v>
      </c>
      <c r="W42" s="122">
        <f t="shared" si="29"/>
        <v>905</v>
      </c>
      <c r="X42" s="122">
        <f t="shared" si="29"/>
        <v>800</v>
      </c>
      <c r="Y42" s="122">
        <f t="shared" si="29"/>
        <v>514</v>
      </c>
      <c r="Z42" s="120">
        <f t="shared" si="29"/>
        <v>181</v>
      </c>
      <c r="AA42" s="123">
        <f t="shared" si="29"/>
        <v>0</v>
      </c>
      <c r="AB42" s="121">
        <f t="shared" si="29"/>
        <v>3289</v>
      </c>
      <c r="AD42" s="7" t="str">
        <f t="shared" si="1"/>
        <v/>
      </c>
      <c r="AE42" s="7" t="str">
        <f t="shared" si="2"/>
        <v/>
      </c>
      <c r="AF42" s="7" t="str">
        <f t="shared" si="26"/>
        <v/>
      </c>
    </row>
    <row r="43" spans="1:32" ht="18" customHeight="1" thickBot="1">
      <c r="A43" s="445"/>
      <c r="B43" s="680" t="s">
        <v>48</v>
      </c>
      <c r="C43" s="683" t="s">
        <v>30</v>
      </c>
      <c r="D43" s="684"/>
      <c r="E43" s="433">
        <f>U43</f>
        <v>1196</v>
      </c>
      <c r="F43" s="434">
        <f>AB43</f>
        <v>3476</v>
      </c>
      <c r="G43" s="125">
        <f>E43+F43</f>
        <v>4672</v>
      </c>
      <c r="H43" s="116">
        <f t="shared" ref="H43:M44" si="30">O43+V43</f>
        <v>1242</v>
      </c>
      <c r="I43" s="126">
        <f t="shared" si="30"/>
        <v>1217</v>
      </c>
      <c r="J43" s="116">
        <f t="shared" si="30"/>
        <v>1112</v>
      </c>
      <c r="K43" s="126">
        <f t="shared" si="30"/>
        <v>764</v>
      </c>
      <c r="L43" s="116">
        <f t="shared" si="30"/>
        <v>337</v>
      </c>
      <c r="M43" s="126">
        <f t="shared" si="30"/>
        <v>0</v>
      </c>
      <c r="N43" s="125">
        <f>SUM(H43:M43)</f>
        <v>4672</v>
      </c>
      <c r="O43" s="326">
        <v>438</v>
      </c>
      <c r="P43" s="325">
        <v>302</v>
      </c>
      <c r="Q43" s="325">
        <v>231</v>
      </c>
      <c r="R43" s="325">
        <v>150</v>
      </c>
      <c r="S43" s="325">
        <v>75</v>
      </c>
      <c r="T43" s="326"/>
      <c r="U43" s="118">
        <f t="shared" si="4"/>
        <v>1196</v>
      </c>
      <c r="V43" s="325">
        <v>804</v>
      </c>
      <c r="W43" s="325">
        <v>915</v>
      </c>
      <c r="X43" s="325">
        <v>881</v>
      </c>
      <c r="Y43" s="325">
        <v>614</v>
      </c>
      <c r="Z43" s="325">
        <v>262</v>
      </c>
      <c r="AA43" s="326"/>
      <c r="AB43" s="118">
        <f t="shared" si="7"/>
        <v>3476</v>
      </c>
      <c r="AD43" s="7" t="str">
        <f t="shared" si="1"/>
        <v/>
      </c>
      <c r="AE43" s="7" t="str">
        <f t="shared" si="2"/>
        <v/>
      </c>
      <c r="AF43" s="7" t="str">
        <f t="shared" si="26"/>
        <v/>
      </c>
    </row>
    <row r="44" spans="1:32" ht="18" customHeight="1" thickBot="1">
      <c r="A44" s="445"/>
      <c r="B44" s="681"/>
      <c r="C44" s="693" t="s">
        <v>68</v>
      </c>
      <c r="D44" s="694"/>
      <c r="E44" s="433">
        <f>U44</f>
        <v>435</v>
      </c>
      <c r="F44" s="434">
        <f>AB44</f>
        <v>990</v>
      </c>
      <c r="G44" s="125">
        <f>E44+F44</f>
        <v>1425</v>
      </c>
      <c r="H44" s="116">
        <f t="shared" si="30"/>
        <v>421</v>
      </c>
      <c r="I44" s="132">
        <f t="shared" si="30"/>
        <v>353</v>
      </c>
      <c r="J44" s="131">
        <f t="shared" si="30"/>
        <v>331</v>
      </c>
      <c r="K44" s="132">
        <f t="shared" si="30"/>
        <v>227</v>
      </c>
      <c r="L44" s="131">
        <f t="shared" si="30"/>
        <v>93</v>
      </c>
      <c r="M44" s="132">
        <f t="shared" si="30"/>
        <v>0</v>
      </c>
      <c r="N44" s="130">
        <f>SUM(H44:M44)</f>
        <v>1425</v>
      </c>
      <c r="O44" s="331">
        <v>163</v>
      </c>
      <c r="P44" s="339">
        <v>109</v>
      </c>
      <c r="Q44" s="339">
        <v>93</v>
      </c>
      <c r="R44" s="339">
        <v>49</v>
      </c>
      <c r="S44" s="339">
        <v>21</v>
      </c>
      <c r="T44" s="331">
        <v>0</v>
      </c>
      <c r="U44" s="118">
        <f t="shared" si="4"/>
        <v>435</v>
      </c>
      <c r="V44" s="339">
        <v>258</v>
      </c>
      <c r="W44" s="339">
        <v>244</v>
      </c>
      <c r="X44" s="339">
        <v>238</v>
      </c>
      <c r="Y44" s="339">
        <v>178</v>
      </c>
      <c r="Z44" s="339">
        <v>72</v>
      </c>
      <c r="AA44" s="331">
        <v>0</v>
      </c>
      <c r="AB44" s="118">
        <f t="shared" si="7"/>
        <v>990</v>
      </c>
      <c r="AD44" s="7" t="str">
        <f t="shared" si="1"/>
        <v/>
      </c>
      <c r="AE44" s="7" t="str">
        <f t="shared" si="2"/>
        <v/>
      </c>
      <c r="AF44" s="7" t="str">
        <f t="shared" si="26"/>
        <v/>
      </c>
    </row>
    <row r="45" spans="1:32" s="7" customFormat="1" ht="18" customHeight="1" thickTop="1" thickBot="1">
      <c r="B45" s="682"/>
      <c r="C45" s="700" t="s">
        <v>7</v>
      </c>
      <c r="D45" s="701"/>
      <c r="E45" s="422">
        <f t="shared" ref="E45:AB45" si="31">SUM(E43:E44)</f>
        <v>1631</v>
      </c>
      <c r="F45" s="423">
        <f t="shared" si="31"/>
        <v>4466</v>
      </c>
      <c r="G45" s="121">
        <f t="shared" si="31"/>
        <v>6097</v>
      </c>
      <c r="H45" s="122">
        <f t="shared" si="31"/>
        <v>1663</v>
      </c>
      <c r="I45" s="122">
        <f t="shared" si="31"/>
        <v>1570</v>
      </c>
      <c r="J45" s="122">
        <f t="shared" si="31"/>
        <v>1443</v>
      </c>
      <c r="K45" s="122">
        <f t="shared" si="31"/>
        <v>991</v>
      </c>
      <c r="L45" s="122">
        <f t="shared" si="31"/>
        <v>430</v>
      </c>
      <c r="M45" s="123">
        <f t="shared" si="31"/>
        <v>0</v>
      </c>
      <c r="N45" s="121">
        <f t="shared" si="31"/>
        <v>6097</v>
      </c>
      <c r="O45" s="122">
        <f t="shared" si="31"/>
        <v>601</v>
      </c>
      <c r="P45" s="122">
        <f t="shared" si="31"/>
        <v>411</v>
      </c>
      <c r="Q45" s="122">
        <f t="shared" si="31"/>
        <v>324</v>
      </c>
      <c r="R45" s="122">
        <f t="shared" si="31"/>
        <v>199</v>
      </c>
      <c r="S45" s="122">
        <f t="shared" si="31"/>
        <v>96</v>
      </c>
      <c r="T45" s="123">
        <f t="shared" si="31"/>
        <v>0</v>
      </c>
      <c r="U45" s="121">
        <f t="shared" si="31"/>
        <v>1631</v>
      </c>
      <c r="V45" s="124">
        <f t="shared" si="31"/>
        <v>1062</v>
      </c>
      <c r="W45" s="124">
        <f t="shared" si="31"/>
        <v>1159</v>
      </c>
      <c r="X45" s="124">
        <f t="shared" si="31"/>
        <v>1119</v>
      </c>
      <c r="Y45" s="124">
        <f t="shared" si="31"/>
        <v>792</v>
      </c>
      <c r="Z45" s="124">
        <f t="shared" si="31"/>
        <v>334</v>
      </c>
      <c r="AA45" s="148">
        <f t="shared" si="31"/>
        <v>0</v>
      </c>
      <c r="AB45" s="121">
        <f t="shared" si="31"/>
        <v>4466</v>
      </c>
      <c r="AD45" s="7" t="str">
        <f t="shared" si="1"/>
        <v/>
      </c>
      <c r="AE45" s="7" t="str">
        <f t="shared" si="2"/>
        <v/>
      </c>
      <c r="AF45" s="7" t="str">
        <f t="shared" si="26"/>
        <v/>
      </c>
    </row>
    <row r="46" spans="1:32" ht="18" customHeight="1">
      <c r="A46" s="445"/>
      <c r="B46" s="715" t="s">
        <v>50</v>
      </c>
      <c r="C46" s="683" t="s">
        <v>32</v>
      </c>
      <c r="D46" s="684"/>
      <c r="E46" s="433">
        <f t="shared" ref="E46:E51" si="32">U46</f>
        <v>563</v>
      </c>
      <c r="F46" s="434">
        <f t="shared" ref="F46:F51" si="33">AB46</f>
        <v>1422</v>
      </c>
      <c r="G46" s="125">
        <f t="shared" ref="G46:G51" si="34">E46+F46</f>
        <v>1985</v>
      </c>
      <c r="H46" s="116">
        <f t="shared" ref="H46:M51" si="35">O46+V46</f>
        <v>583</v>
      </c>
      <c r="I46" s="126">
        <f t="shared" si="35"/>
        <v>479</v>
      </c>
      <c r="J46" s="116">
        <f t="shared" si="35"/>
        <v>479</v>
      </c>
      <c r="K46" s="126">
        <f t="shared" si="35"/>
        <v>321</v>
      </c>
      <c r="L46" s="116">
        <f t="shared" si="35"/>
        <v>123</v>
      </c>
      <c r="M46" s="126">
        <f t="shared" si="35"/>
        <v>0</v>
      </c>
      <c r="N46" s="125">
        <f t="shared" ref="N46:N51" si="36">SUM(H46:M46)</f>
        <v>1985</v>
      </c>
      <c r="O46" s="329">
        <v>241</v>
      </c>
      <c r="P46" s="327">
        <v>118</v>
      </c>
      <c r="Q46" s="327">
        <v>110</v>
      </c>
      <c r="R46" s="327">
        <v>69</v>
      </c>
      <c r="S46" s="327">
        <v>25</v>
      </c>
      <c r="T46" s="335">
        <v>0</v>
      </c>
      <c r="U46" s="118">
        <f t="shared" si="4"/>
        <v>563</v>
      </c>
      <c r="V46" s="325">
        <v>342</v>
      </c>
      <c r="W46" s="325">
        <v>361</v>
      </c>
      <c r="X46" s="325">
        <v>369</v>
      </c>
      <c r="Y46" s="325">
        <v>252</v>
      </c>
      <c r="Z46" s="325">
        <v>98</v>
      </c>
      <c r="AA46" s="326">
        <v>0</v>
      </c>
      <c r="AB46" s="118">
        <f t="shared" si="7"/>
        <v>1422</v>
      </c>
      <c r="AD46" s="7" t="str">
        <f t="shared" si="1"/>
        <v/>
      </c>
      <c r="AE46" s="7" t="str">
        <f t="shared" si="2"/>
        <v/>
      </c>
      <c r="AF46" s="7" t="str">
        <f t="shared" si="26"/>
        <v/>
      </c>
    </row>
    <row r="47" spans="1:32" ht="18" customHeight="1">
      <c r="A47" s="445"/>
      <c r="B47" s="696"/>
      <c r="C47" s="698" t="s">
        <v>33</v>
      </c>
      <c r="D47" s="699"/>
      <c r="E47" s="429">
        <f t="shared" si="32"/>
        <v>93</v>
      </c>
      <c r="F47" s="435">
        <f t="shared" si="33"/>
        <v>178</v>
      </c>
      <c r="G47" s="127">
        <f t="shared" si="34"/>
        <v>271</v>
      </c>
      <c r="H47" s="128">
        <f t="shared" si="35"/>
        <v>101</v>
      </c>
      <c r="I47" s="129">
        <f t="shared" si="35"/>
        <v>70</v>
      </c>
      <c r="J47" s="128">
        <f t="shared" si="35"/>
        <v>54</v>
      </c>
      <c r="K47" s="129">
        <f t="shared" si="35"/>
        <v>33</v>
      </c>
      <c r="L47" s="128">
        <f t="shared" si="35"/>
        <v>13</v>
      </c>
      <c r="M47" s="129">
        <f t="shared" si="35"/>
        <v>0</v>
      </c>
      <c r="N47" s="127">
        <f t="shared" si="36"/>
        <v>271</v>
      </c>
      <c r="O47" s="330">
        <v>36</v>
      </c>
      <c r="P47" s="333">
        <v>27</v>
      </c>
      <c r="Q47" s="333">
        <v>18</v>
      </c>
      <c r="R47" s="333">
        <v>9</v>
      </c>
      <c r="S47" s="333">
        <v>3</v>
      </c>
      <c r="T47" s="338">
        <v>0</v>
      </c>
      <c r="U47" s="118">
        <f t="shared" si="4"/>
        <v>93</v>
      </c>
      <c r="V47" s="333">
        <v>65</v>
      </c>
      <c r="W47" s="333">
        <v>43</v>
      </c>
      <c r="X47" s="333">
        <v>36</v>
      </c>
      <c r="Y47" s="333">
        <v>24</v>
      </c>
      <c r="Z47" s="333">
        <v>10</v>
      </c>
      <c r="AA47" s="330">
        <v>0</v>
      </c>
      <c r="AB47" s="118">
        <f t="shared" si="7"/>
        <v>178</v>
      </c>
      <c r="AD47" s="7" t="str">
        <f t="shared" si="1"/>
        <v/>
      </c>
      <c r="AE47" s="7" t="str">
        <f t="shared" si="2"/>
        <v/>
      </c>
      <c r="AF47" s="7" t="str">
        <f t="shared" si="26"/>
        <v/>
      </c>
    </row>
    <row r="48" spans="1:32" s="7" customFormat="1" ht="18" customHeight="1">
      <c r="A48" s="445"/>
      <c r="B48" s="696"/>
      <c r="C48" s="698" t="s">
        <v>34</v>
      </c>
      <c r="D48" s="699"/>
      <c r="E48" s="429">
        <f t="shared" si="32"/>
        <v>95</v>
      </c>
      <c r="F48" s="435">
        <f t="shared" si="33"/>
        <v>154</v>
      </c>
      <c r="G48" s="127">
        <f t="shared" si="34"/>
        <v>249</v>
      </c>
      <c r="H48" s="128">
        <f t="shared" si="35"/>
        <v>81</v>
      </c>
      <c r="I48" s="129">
        <f t="shared" si="35"/>
        <v>66</v>
      </c>
      <c r="J48" s="128">
        <f t="shared" si="35"/>
        <v>52</v>
      </c>
      <c r="K48" s="129">
        <f t="shared" si="35"/>
        <v>29</v>
      </c>
      <c r="L48" s="128">
        <f t="shared" si="35"/>
        <v>21</v>
      </c>
      <c r="M48" s="129">
        <f t="shared" si="35"/>
        <v>0</v>
      </c>
      <c r="N48" s="127">
        <f t="shared" si="36"/>
        <v>249</v>
      </c>
      <c r="O48" s="330">
        <v>39</v>
      </c>
      <c r="P48" s="333">
        <v>26</v>
      </c>
      <c r="Q48" s="333">
        <v>12</v>
      </c>
      <c r="R48" s="333">
        <v>7</v>
      </c>
      <c r="S48" s="333">
        <v>11</v>
      </c>
      <c r="T48" s="338">
        <v>0</v>
      </c>
      <c r="U48" s="118">
        <f t="shared" si="4"/>
        <v>95</v>
      </c>
      <c r="V48" s="333">
        <v>42</v>
      </c>
      <c r="W48" s="333">
        <v>40</v>
      </c>
      <c r="X48" s="333">
        <v>40</v>
      </c>
      <c r="Y48" s="333">
        <v>22</v>
      </c>
      <c r="Z48" s="333">
        <v>10</v>
      </c>
      <c r="AA48" s="330">
        <v>0</v>
      </c>
      <c r="AB48" s="118">
        <f t="shared" si="7"/>
        <v>154</v>
      </c>
      <c r="AD48" s="7" t="str">
        <f t="shared" si="1"/>
        <v/>
      </c>
      <c r="AE48" s="7" t="str">
        <f t="shared" si="2"/>
        <v/>
      </c>
      <c r="AF48" s="7" t="str">
        <f t="shared" si="26"/>
        <v/>
      </c>
    </row>
    <row r="49" spans="1:32" ht="18" customHeight="1">
      <c r="A49" s="445"/>
      <c r="B49" s="696"/>
      <c r="C49" s="698" t="s">
        <v>35</v>
      </c>
      <c r="D49" s="699"/>
      <c r="E49" s="429">
        <f t="shared" si="32"/>
        <v>85</v>
      </c>
      <c r="F49" s="435">
        <f t="shared" si="33"/>
        <v>167</v>
      </c>
      <c r="G49" s="127">
        <f t="shared" si="34"/>
        <v>252</v>
      </c>
      <c r="H49" s="128">
        <f t="shared" si="35"/>
        <v>70</v>
      </c>
      <c r="I49" s="129">
        <f t="shared" si="35"/>
        <v>57</v>
      </c>
      <c r="J49" s="128">
        <f t="shared" si="35"/>
        <v>65</v>
      </c>
      <c r="K49" s="129">
        <f t="shared" si="35"/>
        <v>45</v>
      </c>
      <c r="L49" s="128">
        <f t="shared" si="35"/>
        <v>15</v>
      </c>
      <c r="M49" s="129">
        <f t="shared" si="35"/>
        <v>0</v>
      </c>
      <c r="N49" s="127">
        <f t="shared" si="36"/>
        <v>252</v>
      </c>
      <c r="O49" s="330">
        <v>34</v>
      </c>
      <c r="P49" s="333">
        <v>22</v>
      </c>
      <c r="Q49" s="333">
        <v>18</v>
      </c>
      <c r="R49" s="333">
        <v>8</v>
      </c>
      <c r="S49" s="333">
        <v>3</v>
      </c>
      <c r="T49" s="338">
        <v>0</v>
      </c>
      <c r="U49" s="118">
        <f t="shared" si="4"/>
        <v>85</v>
      </c>
      <c r="V49" s="333">
        <v>36</v>
      </c>
      <c r="W49" s="333">
        <v>35</v>
      </c>
      <c r="X49" s="333">
        <v>47</v>
      </c>
      <c r="Y49" s="333">
        <v>37</v>
      </c>
      <c r="Z49" s="333">
        <v>12</v>
      </c>
      <c r="AA49" s="330">
        <v>0</v>
      </c>
      <c r="AB49" s="118">
        <f t="shared" si="7"/>
        <v>167</v>
      </c>
      <c r="AD49" s="7" t="str">
        <f t="shared" si="1"/>
        <v/>
      </c>
      <c r="AE49" s="7" t="str">
        <f t="shared" si="2"/>
        <v/>
      </c>
      <c r="AF49" s="7" t="str">
        <f t="shared" si="26"/>
        <v/>
      </c>
    </row>
    <row r="50" spans="1:32" ht="18" customHeight="1">
      <c r="A50" s="445"/>
      <c r="B50" s="696"/>
      <c r="C50" s="698" t="s">
        <v>36</v>
      </c>
      <c r="D50" s="699"/>
      <c r="E50" s="429">
        <f t="shared" si="32"/>
        <v>288</v>
      </c>
      <c r="F50" s="435">
        <f t="shared" si="33"/>
        <v>563</v>
      </c>
      <c r="G50" s="127">
        <f t="shared" si="34"/>
        <v>851</v>
      </c>
      <c r="H50" s="128">
        <f t="shared" si="35"/>
        <v>293</v>
      </c>
      <c r="I50" s="129">
        <f t="shared" si="35"/>
        <v>256</v>
      </c>
      <c r="J50" s="128">
        <f t="shared" si="35"/>
        <v>165</v>
      </c>
      <c r="K50" s="129">
        <f t="shared" si="35"/>
        <v>98</v>
      </c>
      <c r="L50" s="128">
        <f t="shared" si="35"/>
        <v>39</v>
      </c>
      <c r="M50" s="129">
        <f t="shared" si="35"/>
        <v>0</v>
      </c>
      <c r="N50" s="127">
        <f t="shared" si="36"/>
        <v>851</v>
      </c>
      <c r="O50" s="330">
        <v>132</v>
      </c>
      <c r="P50" s="333">
        <v>92</v>
      </c>
      <c r="Q50" s="333">
        <v>45</v>
      </c>
      <c r="R50" s="333">
        <v>11</v>
      </c>
      <c r="S50" s="333">
        <v>8</v>
      </c>
      <c r="T50" s="338">
        <v>0</v>
      </c>
      <c r="U50" s="118">
        <f t="shared" si="4"/>
        <v>288</v>
      </c>
      <c r="V50" s="333">
        <v>161</v>
      </c>
      <c r="W50" s="333">
        <v>164</v>
      </c>
      <c r="X50" s="333">
        <v>120</v>
      </c>
      <c r="Y50" s="333">
        <v>87</v>
      </c>
      <c r="Z50" s="333">
        <v>31</v>
      </c>
      <c r="AA50" s="330">
        <v>0</v>
      </c>
      <c r="AB50" s="118">
        <f t="shared" si="7"/>
        <v>563</v>
      </c>
      <c r="AD50" s="7" t="str">
        <f t="shared" si="1"/>
        <v/>
      </c>
      <c r="AE50" s="7" t="str">
        <f t="shared" si="2"/>
        <v/>
      </c>
      <c r="AF50" s="7" t="str">
        <f t="shared" si="26"/>
        <v/>
      </c>
    </row>
    <row r="51" spans="1:32" ht="18" customHeight="1" thickBot="1">
      <c r="A51" s="445"/>
      <c r="B51" s="696"/>
      <c r="C51" s="693" t="s">
        <v>37</v>
      </c>
      <c r="D51" s="694"/>
      <c r="E51" s="438">
        <f t="shared" si="32"/>
        <v>180</v>
      </c>
      <c r="F51" s="439">
        <f t="shared" si="33"/>
        <v>357</v>
      </c>
      <c r="G51" s="127">
        <f t="shared" si="34"/>
        <v>537</v>
      </c>
      <c r="H51" s="595">
        <f t="shared" si="35"/>
        <v>186</v>
      </c>
      <c r="I51" s="132">
        <f t="shared" si="35"/>
        <v>122</v>
      </c>
      <c r="J51" s="131">
        <f t="shared" si="35"/>
        <v>116</v>
      </c>
      <c r="K51" s="132">
        <f t="shared" si="35"/>
        <v>78</v>
      </c>
      <c r="L51" s="131">
        <f t="shared" si="35"/>
        <v>35</v>
      </c>
      <c r="M51" s="132">
        <f t="shared" si="35"/>
        <v>0</v>
      </c>
      <c r="N51" s="130">
        <f t="shared" si="36"/>
        <v>537</v>
      </c>
      <c r="O51" s="331">
        <v>85</v>
      </c>
      <c r="P51" s="334">
        <v>44</v>
      </c>
      <c r="Q51" s="334">
        <v>31</v>
      </c>
      <c r="R51" s="334">
        <v>11</v>
      </c>
      <c r="S51" s="334">
        <v>9</v>
      </c>
      <c r="T51" s="336">
        <v>0</v>
      </c>
      <c r="U51" s="130">
        <f t="shared" si="4"/>
        <v>180</v>
      </c>
      <c r="V51" s="334">
        <v>101</v>
      </c>
      <c r="W51" s="334">
        <v>78</v>
      </c>
      <c r="X51" s="334">
        <v>85</v>
      </c>
      <c r="Y51" s="334">
        <v>67</v>
      </c>
      <c r="Z51" s="334">
        <v>26</v>
      </c>
      <c r="AA51" s="332">
        <v>0</v>
      </c>
      <c r="AB51" s="130">
        <f t="shared" si="7"/>
        <v>357</v>
      </c>
      <c r="AD51" s="7" t="str">
        <f t="shared" si="1"/>
        <v/>
      </c>
      <c r="AE51" s="7" t="str">
        <f t="shared" si="2"/>
        <v/>
      </c>
      <c r="AF51" s="7" t="str">
        <f t="shared" si="26"/>
        <v/>
      </c>
    </row>
    <row r="52" spans="1:32" ht="18" customHeight="1" thickTop="1" thickBot="1">
      <c r="A52" s="7"/>
      <c r="B52" s="697"/>
      <c r="C52" s="700" t="s">
        <v>7</v>
      </c>
      <c r="D52" s="701"/>
      <c r="E52" s="422">
        <f>SUM(E46:E51)</f>
        <v>1304</v>
      </c>
      <c r="F52" s="423">
        <f>SUM(F46:F51)</f>
        <v>2841</v>
      </c>
      <c r="G52" s="121">
        <f>SUM(G46:G51)</f>
        <v>4145</v>
      </c>
      <c r="H52" s="124">
        <f t="shared" ref="H52:M52" si="37">SUM(H46:H51)</f>
        <v>1314</v>
      </c>
      <c r="I52" s="122">
        <f t="shared" si="37"/>
        <v>1050</v>
      </c>
      <c r="J52" s="122">
        <f t="shared" si="37"/>
        <v>931</v>
      </c>
      <c r="K52" s="122">
        <f t="shared" si="37"/>
        <v>604</v>
      </c>
      <c r="L52" s="122">
        <f t="shared" si="37"/>
        <v>246</v>
      </c>
      <c r="M52" s="123">
        <f t="shared" si="37"/>
        <v>0</v>
      </c>
      <c r="N52" s="121">
        <f>SUM(N46:N51)</f>
        <v>4145</v>
      </c>
      <c r="O52" s="122">
        <f t="shared" ref="O52:T52" si="38">SUM(O46:O51)</f>
        <v>567</v>
      </c>
      <c r="P52" s="122">
        <f t="shared" si="38"/>
        <v>329</v>
      </c>
      <c r="Q52" s="122">
        <f t="shared" si="38"/>
        <v>234</v>
      </c>
      <c r="R52" s="122">
        <f t="shared" si="38"/>
        <v>115</v>
      </c>
      <c r="S52" s="122">
        <f t="shared" si="38"/>
        <v>59</v>
      </c>
      <c r="T52" s="123">
        <f t="shared" si="38"/>
        <v>0</v>
      </c>
      <c r="U52" s="121">
        <f>SUM(U46:U51)</f>
        <v>1304</v>
      </c>
      <c r="V52" s="124">
        <f t="shared" ref="V52:AA52" si="39">SUM(V46:V51)</f>
        <v>747</v>
      </c>
      <c r="W52" s="124">
        <f t="shared" si="39"/>
        <v>721</v>
      </c>
      <c r="X52" s="124">
        <f t="shared" si="39"/>
        <v>697</v>
      </c>
      <c r="Y52" s="124">
        <f t="shared" si="39"/>
        <v>489</v>
      </c>
      <c r="Z52" s="124">
        <f t="shared" si="39"/>
        <v>187</v>
      </c>
      <c r="AA52" s="124">
        <f t="shared" si="39"/>
        <v>0</v>
      </c>
      <c r="AB52" s="121">
        <f>SUM(AB46:AB51)</f>
        <v>2841</v>
      </c>
      <c r="AD52" s="7" t="str">
        <f t="shared" si="1"/>
        <v/>
      </c>
      <c r="AE52" s="7" t="str">
        <f t="shared" si="2"/>
        <v/>
      </c>
      <c r="AF52" s="7" t="str">
        <f t="shared" si="26"/>
        <v/>
      </c>
    </row>
    <row r="53" spans="1:32" ht="18" customHeight="1">
      <c r="A53" s="7"/>
      <c r="B53" s="452" t="s">
        <v>38</v>
      </c>
      <c r="C53" s="469"/>
      <c r="D53" s="470"/>
      <c r="E53" s="427">
        <f t="shared" ref="E53:AB53" si="40">SUM(E12,E8,E13,E16,E17,E19,E23,E35,E41,E43,E44,E46)</f>
        <v>13567</v>
      </c>
      <c r="F53" s="428">
        <f t="shared" si="40"/>
        <v>33811</v>
      </c>
      <c r="G53" s="118">
        <f t="shared" si="40"/>
        <v>47378</v>
      </c>
      <c r="H53" s="149">
        <f t="shared" si="40"/>
        <v>12446</v>
      </c>
      <c r="I53" s="116">
        <f t="shared" si="40"/>
        <v>12218</v>
      </c>
      <c r="J53" s="116">
        <f t="shared" si="40"/>
        <v>11357</v>
      </c>
      <c r="K53" s="116">
        <f t="shared" si="40"/>
        <v>7987</v>
      </c>
      <c r="L53" s="116">
        <f t="shared" si="40"/>
        <v>3368</v>
      </c>
      <c r="M53" s="146">
        <f t="shared" si="40"/>
        <v>2</v>
      </c>
      <c r="N53" s="125">
        <f t="shared" si="40"/>
        <v>47378</v>
      </c>
      <c r="O53" s="116">
        <f t="shared" si="40"/>
        <v>4959</v>
      </c>
      <c r="P53" s="116">
        <f t="shared" si="40"/>
        <v>3504</v>
      </c>
      <c r="Q53" s="116">
        <f t="shared" si="40"/>
        <v>2602</v>
      </c>
      <c r="R53" s="116">
        <f t="shared" si="40"/>
        <v>1727</v>
      </c>
      <c r="S53" s="116">
        <f t="shared" si="40"/>
        <v>774</v>
      </c>
      <c r="T53" s="146">
        <f t="shared" si="40"/>
        <v>1</v>
      </c>
      <c r="U53" s="125">
        <f t="shared" si="40"/>
        <v>13567</v>
      </c>
      <c r="V53" s="149">
        <f t="shared" si="40"/>
        <v>7487</v>
      </c>
      <c r="W53" s="116">
        <f t="shared" si="40"/>
        <v>8714</v>
      </c>
      <c r="X53" s="116">
        <f t="shared" si="40"/>
        <v>8755</v>
      </c>
      <c r="Y53" s="116">
        <f t="shared" si="40"/>
        <v>6260</v>
      </c>
      <c r="Z53" s="116">
        <f t="shared" si="40"/>
        <v>2594</v>
      </c>
      <c r="AA53" s="146">
        <f t="shared" si="40"/>
        <v>1</v>
      </c>
      <c r="AB53" s="118">
        <f t="shared" si="40"/>
        <v>33811</v>
      </c>
      <c r="AD53" s="7" t="str">
        <f t="shared" si="1"/>
        <v/>
      </c>
      <c r="AE53" s="7" t="str">
        <f t="shared" si="2"/>
        <v/>
      </c>
      <c r="AF53" s="7" t="str">
        <f t="shared" si="26"/>
        <v/>
      </c>
    </row>
    <row r="54" spans="1:32" ht="18" customHeight="1">
      <c r="A54" s="7"/>
      <c r="B54" s="446" t="s">
        <v>39</v>
      </c>
      <c r="C54" s="447"/>
      <c r="D54" s="448"/>
      <c r="E54" s="429">
        <f t="shared" ref="E54:AB54" si="41">E9+E10+E14+E20+E21+E24+E25+E26+E28+E29+E30+E31+E32+E33+E36+E37+E38+E39+E47+E48+E49+E50+E51</f>
        <v>2571</v>
      </c>
      <c r="F54" s="430">
        <f t="shared" si="41"/>
        <v>5575</v>
      </c>
      <c r="G54" s="127">
        <f t="shared" si="41"/>
        <v>8146</v>
      </c>
      <c r="H54" s="596">
        <f t="shared" si="41"/>
        <v>2086</v>
      </c>
      <c r="I54" s="128">
        <f t="shared" si="41"/>
        <v>2071</v>
      </c>
      <c r="J54" s="128">
        <f t="shared" si="41"/>
        <v>1900</v>
      </c>
      <c r="K54" s="128">
        <f t="shared" si="41"/>
        <v>1439</v>
      </c>
      <c r="L54" s="128">
        <f t="shared" si="41"/>
        <v>650</v>
      </c>
      <c r="M54" s="140">
        <f t="shared" si="41"/>
        <v>0</v>
      </c>
      <c r="N54" s="127">
        <f t="shared" si="41"/>
        <v>8146</v>
      </c>
      <c r="O54" s="128">
        <f t="shared" si="41"/>
        <v>911</v>
      </c>
      <c r="P54" s="128">
        <f t="shared" si="41"/>
        <v>686</v>
      </c>
      <c r="Q54" s="128">
        <f t="shared" si="41"/>
        <v>477</v>
      </c>
      <c r="R54" s="128">
        <f t="shared" si="41"/>
        <v>337</v>
      </c>
      <c r="S54" s="128">
        <f t="shared" si="41"/>
        <v>160</v>
      </c>
      <c r="T54" s="129">
        <f t="shared" si="41"/>
        <v>0</v>
      </c>
      <c r="U54" s="127">
        <f t="shared" si="41"/>
        <v>2571</v>
      </c>
      <c r="V54" s="129">
        <f t="shared" si="41"/>
        <v>1175</v>
      </c>
      <c r="W54" s="128">
        <f t="shared" si="41"/>
        <v>1385</v>
      </c>
      <c r="X54" s="128">
        <f t="shared" si="41"/>
        <v>1423</v>
      </c>
      <c r="Y54" s="128">
        <f t="shared" si="41"/>
        <v>1102</v>
      </c>
      <c r="Z54" s="128">
        <f t="shared" si="41"/>
        <v>490</v>
      </c>
      <c r="AA54" s="129">
        <f t="shared" si="41"/>
        <v>0</v>
      </c>
      <c r="AB54" s="127">
        <f t="shared" si="41"/>
        <v>5575</v>
      </c>
      <c r="AD54" s="7" t="str">
        <f t="shared" si="1"/>
        <v/>
      </c>
      <c r="AE54" s="7" t="str">
        <f t="shared" si="2"/>
        <v/>
      </c>
      <c r="AF54" s="7" t="str">
        <f t="shared" si="26"/>
        <v/>
      </c>
    </row>
    <row r="55" spans="1:32" ht="18" customHeight="1" thickBot="1">
      <c r="A55" s="7"/>
      <c r="B55" s="449" t="s">
        <v>40</v>
      </c>
      <c r="C55" s="450"/>
      <c r="D55" s="451"/>
      <c r="E55" s="431">
        <f>SUM(E11,E15,E18,E22,E27,E34,E40,E42,E45,E52)</f>
        <v>16138</v>
      </c>
      <c r="F55" s="432">
        <f t="shared" ref="F55:AB55" si="42">SUM(F11,F15,F18,F22,F27,F34,F40,F42,F45,F52)</f>
        <v>39386</v>
      </c>
      <c r="G55" s="152">
        <f t="shared" si="42"/>
        <v>55524</v>
      </c>
      <c r="H55" s="153">
        <f t="shared" si="42"/>
        <v>14532</v>
      </c>
      <c r="I55" s="150">
        <f t="shared" si="42"/>
        <v>14289</v>
      </c>
      <c r="J55" s="150">
        <f t="shared" si="42"/>
        <v>13257</v>
      </c>
      <c r="K55" s="150">
        <f t="shared" si="42"/>
        <v>9426</v>
      </c>
      <c r="L55" s="150">
        <f t="shared" si="42"/>
        <v>4018</v>
      </c>
      <c r="M55" s="151">
        <f t="shared" si="42"/>
        <v>2</v>
      </c>
      <c r="N55" s="152">
        <f t="shared" si="42"/>
        <v>55524</v>
      </c>
      <c r="O55" s="150">
        <f t="shared" si="42"/>
        <v>5870</v>
      </c>
      <c r="P55" s="150">
        <f t="shared" si="42"/>
        <v>4190</v>
      </c>
      <c r="Q55" s="150">
        <f t="shared" si="42"/>
        <v>3079</v>
      </c>
      <c r="R55" s="150">
        <f t="shared" si="42"/>
        <v>2064</v>
      </c>
      <c r="S55" s="150">
        <f t="shared" si="42"/>
        <v>934</v>
      </c>
      <c r="T55" s="151">
        <f t="shared" si="42"/>
        <v>1</v>
      </c>
      <c r="U55" s="152">
        <f t="shared" si="42"/>
        <v>16138</v>
      </c>
      <c r="V55" s="153">
        <f t="shared" si="42"/>
        <v>8662</v>
      </c>
      <c r="W55" s="150">
        <f t="shared" si="42"/>
        <v>10099</v>
      </c>
      <c r="X55" s="150">
        <f t="shared" si="42"/>
        <v>10178</v>
      </c>
      <c r="Y55" s="150">
        <f t="shared" si="42"/>
        <v>7362</v>
      </c>
      <c r="Z55" s="150">
        <f t="shared" si="42"/>
        <v>3084</v>
      </c>
      <c r="AA55" s="151">
        <f t="shared" si="42"/>
        <v>1</v>
      </c>
      <c r="AB55" s="152">
        <f t="shared" si="42"/>
        <v>39386</v>
      </c>
      <c r="AD55" s="7" t="str">
        <f t="shared" si="1"/>
        <v/>
      </c>
      <c r="AE55" s="7" t="str">
        <f t="shared" si="2"/>
        <v/>
      </c>
      <c r="AF55" s="7" t="str">
        <f t="shared" si="26"/>
        <v/>
      </c>
    </row>
    <row r="56" spans="1:32" ht="12" customHeight="1">
      <c r="B56" s="471"/>
      <c r="C56" s="599"/>
      <c r="D56" s="599"/>
      <c r="E56" s="442"/>
      <c r="F56" s="44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32" ht="30" hidden="1" customHeight="1">
      <c r="E57" s="443">
        <f>E53+E54</f>
        <v>16138</v>
      </c>
      <c r="F57" s="443">
        <f t="shared" ref="F57:AB57" si="43">F53+F54</f>
        <v>39386</v>
      </c>
      <c r="G57" s="6">
        <f t="shared" si="43"/>
        <v>55524</v>
      </c>
      <c r="H57" s="6">
        <f t="shared" si="43"/>
        <v>14532</v>
      </c>
      <c r="I57" s="6">
        <f t="shared" si="43"/>
        <v>14289</v>
      </c>
      <c r="J57" s="6">
        <f t="shared" si="43"/>
        <v>13257</v>
      </c>
      <c r="K57" s="6">
        <f t="shared" si="43"/>
        <v>9426</v>
      </c>
      <c r="L57" s="6">
        <f t="shared" si="43"/>
        <v>4018</v>
      </c>
      <c r="M57" s="6">
        <f t="shared" si="43"/>
        <v>2</v>
      </c>
      <c r="N57" s="6">
        <f t="shared" si="43"/>
        <v>55524</v>
      </c>
      <c r="O57" s="8">
        <f t="shared" si="43"/>
        <v>5870</v>
      </c>
      <c r="P57" s="8">
        <f t="shared" si="43"/>
        <v>4190</v>
      </c>
      <c r="Q57" s="8">
        <f t="shared" si="43"/>
        <v>3079</v>
      </c>
      <c r="R57" s="8">
        <f t="shared" si="43"/>
        <v>2064</v>
      </c>
      <c r="S57" s="6">
        <f t="shared" si="43"/>
        <v>934</v>
      </c>
      <c r="T57" s="6">
        <f t="shared" si="43"/>
        <v>1</v>
      </c>
      <c r="U57" s="8">
        <f t="shared" si="43"/>
        <v>16138</v>
      </c>
      <c r="V57" s="8">
        <f t="shared" si="43"/>
        <v>8662</v>
      </c>
      <c r="W57" s="8">
        <f t="shared" si="43"/>
        <v>10099</v>
      </c>
      <c r="X57" s="8">
        <f t="shared" si="43"/>
        <v>10178</v>
      </c>
      <c r="Y57" s="8">
        <f t="shared" si="43"/>
        <v>7362</v>
      </c>
      <c r="Z57" s="8">
        <f t="shared" si="43"/>
        <v>3084</v>
      </c>
      <c r="AA57" s="6">
        <f t="shared" si="43"/>
        <v>1</v>
      </c>
      <c r="AB57" s="444">
        <f t="shared" si="43"/>
        <v>39386</v>
      </c>
    </row>
  </sheetData>
  <mergeCells count="74">
    <mergeCell ref="C37:D37"/>
    <mergeCell ref="C38:D38"/>
    <mergeCell ref="C35:D35"/>
    <mergeCell ref="C45:D45"/>
    <mergeCell ref="C46:D46"/>
    <mergeCell ref="C36:D36"/>
    <mergeCell ref="C47:D47"/>
    <mergeCell ref="C39:D39"/>
    <mergeCell ref="C40:D40"/>
    <mergeCell ref="C41:D41"/>
    <mergeCell ref="C44:D44"/>
    <mergeCell ref="C42:D42"/>
    <mergeCell ref="C43:D43"/>
    <mergeCell ref="C52:D52"/>
    <mergeCell ref="C48:D48"/>
    <mergeCell ref="C49:D49"/>
    <mergeCell ref="C50:D50"/>
    <mergeCell ref="C51:D51"/>
    <mergeCell ref="B8:B11"/>
    <mergeCell ref="C30:D30"/>
    <mergeCell ref="E5:E7"/>
    <mergeCell ref="C23:D23"/>
    <mergeCell ref="C24:D24"/>
    <mergeCell ref="C25:D25"/>
    <mergeCell ref="C26:D26"/>
    <mergeCell ref="B28:B34"/>
    <mergeCell ref="C15:D15"/>
    <mergeCell ref="C16:D16"/>
    <mergeCell ref="C17:D17"/>
    <mergeCell ref="C18:D18"/>
    <mergeCell ref="C21:D21"/>
    <mergeCell ref="B12:B15"/>
    <mergeCell ref="C31:D31"/>
    <mergeCell ref="B46:B52"/>
    <mergeCell ref="V3:AB4"/>
    <mergeCell ref="H4:N4"/>
    <mergeCell ref="B16:B18"/>
    <mergeCell ref="N5:N7"/>
    <mergeCell ref="C19:D19"/>
    <mergeCell ref="C20:D20"/>
    <mergeCell ref="B3:B7"/>
    <mergeCell ref="O3:U4"/>
    <mergeCell ref="S6:S7"/>
    <mergeCell ref="L6:L7"/>
    <mergeCell ref="G5:G7"/>
    <mergeCell ref="C3:D7"/>
    <mergeCell ref="C32:D32"/>
    <mergeCell ref="C33:D33"/>
    <mergeCell ref="C34:D34"/>
    <mergeCell ref="E3:N3"/>
    <mergeCell ref="M5:M7"/>
    <mergeCell ref="AB5:AB7"/>
    <mergeCell ref="Z6:Z7"/>
    <mergeCell ref="T5:T7"/>
    <mergeCell ref="U5:U7"/>
    <mergeCell ref="AA5:AA7"/>
    <mergeCell ref="F5:F7"/>
    <mergeCell ref="E4:G4"/>
    <mergeCell ref="B43:B45"/>
    <mergeCell ref="B41:B42"/>
    <mergeCell ref="C8:D8"/>
    <mergeCell ref="C9:D9"/>
    <mergeCell ref="C10:D10"/>
    <mergeCell ref="C13:D13"/>
    <mergeCell ref="C11:D11"/>
    <mergeCell ref="C27:D27"/>
    <mergeCell ref="C28:D28"/>
    <mergeCell ref="C14:D14"/>
    <mergeCell ref="B35:B40"/>
    <mergeCell ref="C29:D29"/>
    <mergeCell ref="C12:D12"/>
    <mergeCell ref="C22:D22"/>
    <mergeCell ref="B19:B22"/>
    <mergeCell ref="B23:B27"/>
  </mergeCells>
  <phoneticPr fontId="2"/>
  <printOptions horizontalCentered="1" gridLinesSet="0"/>
  <pageMargins left="0.23622047244094491" right="0.23622047244094491" top="0.74803149606299213" bottom="0.55118110236220474" header="0.31496062992125984" footer="0.11811023622047245"/>
  <pageSetup paperSize="9" scale="80" orientation="portrait" r:id="rId1"/>
  <headerFooter alignWithMargins="0">
    <oddFooter>&amp;C&amp;"ＭＳ ゴシック,標準"&amp;12&amp;P</oddFooter>
  </headerFooter>
  <colBreaks count="1" manualBreakCount="1">
    <brk id="14" max="54" man="1"/>
  </colBreaks>
  <ignoredErrors>
    <ignoredError sqref="E52:F54 E46:E51 F45 F42 F34 F27 F22 F18 F11 F8:F10 F12:F17 F19:F21 F23:F26 F28:F33 F35:F39 F41 F43:F44 F46:F51 E43:E44 E45 E34 E27 E22 E18 E11 E8:E10 E12:E17 E19:E21 E23:E26 E28:E33 E35:E39 E41:E42" unlockedFormula="1"/>
    <ignoredError sqref="G18 G16 G52:G54 G47 G9 G8 N8 G11 G10 G13:G14 G17 G22 G19:G21 G27 G23:G26 G34 G28:G33 G40 G35:G39 G42 G41 G45 G43 G48:G51 G46 H18:N18 H16:N16 H52:N54 H47:N47 H9:N9 H8:J8 H11:N11 H10:N10 H13:N14 H17:N17 H22:N22 H19:N21 H27:N27 H23:N26 H34:N34 H28:N33 H40:N40 H35:N39 H42:N42 H41:N41 H45:N45 H43:N43 H48:N51 H46:N46 O18:U18 O52:U54 O11:U11 O22:U22 O27:U27 O34:U34 O40:U40 O42:U42 O45:U45 V18:AB18 V52:AB54 V11:AB11 V22:AB22 V27:AB27 V34:AB34 V40:AB40 V42:AB42 V45:AB45 I44:N44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AF62"/>
  <sheetViews>
    <sheetView view="pageBreakPreview" zoomScale="90" zoomScaleNormal="100" zoomScaleSheetLayoutView="90" workbookViewId="0">
      <pane xSplit="4" ySplit="9" topLeftCell="E10" activePane="bottomRight" state="frozen"/>
      <selection activeCell="C37" sqref="C37:D37"/>
      <selection pane="topRight" activeCell="C37" sqref="C37:D37"/>
      <selection pane="bottomLeft" activeCell="C37" sqref="C37:D37"/>
      <selection pane="bottomRight" activeCell="A10" sqref="A10:XFD10"/>
    </sheetView>
  </sheetViews>
  <sheetFormatPr defaultColWidth="10" defaultRowHeight="15" customHeight="1"/>
  <cols>
    <col min="1" max="1" width="2.5" style="479" customWidth="1"/>
    <col min="2" max="2" width="9.5" style="489" customWidth="1"/>
    <col min="3" max="3" width="2.5" style="489" customWidth="1"/>
    <col min="4" max="4" width="8" style="477" customWidth="1"/>
    <col min="5" max="7" width="8.125" style="477" customWidth="1"/>
    <col min="8" max="8" width="9.625" style="477" customWidth="1"/>
    <col min="9" max="9" width="8.125" style="479" customWidth="1"/>
    <col min="10" max="10" width="8.125" style="559" customWidth="1"/>
    <col min="11" max="11" width="8.125" style="477" customWidth="1"/>
    <col min="12" max="12" width="8.125" style="479" customWidth="1"/>
    <col min="13" max="13" width="8.125" style="559" customWidth="1"/>
    <col min="14" max="14" width="9.375" style="479" customWidth="1"/>
    <col min="15" max="16" width="5.25" style="479" hidden="1" customWidth="1"/>
    <col min="17" max="17" width="7.875" style="565" hidden="1" customWidth="1"/>
    <col min="18" max="20" width="8.5" style="574" hidden="1" customWidth="1"/>
    <col min="21" max="21" width="10.625" style="575" hidden="1" customWidth="1"/>
    <col min="22" max="27" width="5.875" style="479" hidden="1" customWidth="1"/>
    <col min="28" max="28" width="5.875" style="479" customWidth="1"/>
    <col min="29" max="16384" width="10" style="479"/>
  </cols>
  <sheetData>
    <row r="1" spans="2:32" s="6" customFormat="1" ht="14.25" customHeight="1">
      <c r="B1" s="562" t="s">
        <v>105</v>
      </c>
      <c r="C1" s="560"/>
      <c r="D1" s="2"/>
      <c r="E1" s="2"/>
      <c r="F1" s="2"/>
      <c r="G1" s="2"/>
      <c r="H1" s="2"/>
      <c r="I1" s="3"/>
      <c r="J1" s="561"/>
      <c r="K1" s="2"/>
      <c r="L1" s="3"/>
      <c r="M1" s="561"/>
      <c r="N1" s="3"/>
      <c r="O1" s="3"/>
      <c r="P1" s="3"/>
      <c r="Q1" s="8"/>
      <c r="R1" s="572"/>
      <c r="S1" s="572"/>
      <c r="T1" s="572"/>
      <c r="U1" s="573"/>
    </row>
    <row r="2" spans="2:32" ht="15" customHeight="1" thickBot="1">
      <c r="B2" s="480"/>
      <c r="C2" s="480"/>
      <c r="D2" s="480"/>
      <c r="E2" s="481"/>
      <c r="F2" s="481"/>
      <c r="G2" s="481"/>
      <c r="H2" s="481"/>
      <c r="I2" s="482"/>
      <c r="J2" s="483"/>
      <c r="K2" s="481"/>
      <c r="L2" s="482"/>
      <c r="M2" s="483"/>
      <c r="N2" s="482"/>
      <c r="O2" s="482"/>
      <c r="P2" s="482"/>
    </row>
    <row r="3" spans="2:32" ht="14.1" customHeight="1">
      <c r="B3" s="757" t="s">
        <v>95</v>
      </c>
      <c r="C3" s="757" t="s">
        <v>42</v>
      </c>
      <c r="D3" s="759"/>
      <c r="E3" s="763" t="s">
        <v>53</v>
      </c>
      <c r="F3" s="764"/>
      <c r="G3" s="765"/>
      <c r="H3" s="763" t="s">
        <v>1</v>
      </c>
      <c r="I3" s="764"/>
      <c r="J3" s="765"/>
      <c r="K3" s="764" t="s">
        <v>2</v>
      </c>
      <c r="L3" s="766"/>
      <c r="M3" s="767"/>
      <c r="N3" s="481"/>
      <c r="O3" s="481"/>
      <c r="P3" s="481"/>
      <c r="Q3" s="566"/>
      <c r="R3" s="576"/>
      <c r="S3" s="576"/>
      <c r="T3" s="576"/>
      <c r="U3" s="577"/>
      <c r="V3" s="481"/>
      <c r="W3" s="481"/>
      <c r="X3" s="481"/>
      <c r="Y3" s="481"/>
      <c r="Z3" s="481"/>
      <c r="AA3" s="481"/>
      <c r="AB3" s="481"/>
    </row>
    <row r="4" spans="2:32" ht="13.5" customHeight="1">
      <c r="B4" s="758"/>
      <c r="C4" s="758"/>
      <c r="D4" s="760"/>
      <c r="E4" s="768" t="s">
        <v>100</v>
      </c>
      <c r="F4" s="771" t="s">
        <v>101</v>
      </c>
      <c r="G4" s="743" t="s">
        <v>102</v>
      </c>
      <c r="H4" s="768" t="s">
        <v>100</v>
      </c>
      <c r="I4" s="771" t="s">
        <v>101</v>
      </c>
      <c r="J4" s="743" t="s">
        <v>102</v>
      </c>
      <c r="K4" s="768" t="s">
        <v>100</v>
      </c>
      <c r="L4" s="771" t="s">
        <v>101</v>
      </c>
      <c r="M4" s="743" t="s">
        <v>102</v>
      </c>
      <c r="N4" s="484"/>
      <c r="O4" s="484"/>
      <c r="P4" s="484"/>
      <c r="Q4" s="567"/>
      <c r="R4" s="578"/>
      <c r="S4" s="578"/>
      <c r="T4" s="578"/>
      <c r="U4" s="579"/>
      <c r="V4" s="485"/>
      <c r="W4" s="486"/>
      <c r="X4" s="485"/>
      <c r="Y4" s="485"/>
      <c r="Z4" s="485"/>
      <c r="AA4" s="486"/>
      <c r="AB4" s="484"/>
    </row>
    <row r="5" spans="2:32" ht="13.5" customHeight="1">
      <c r="B5" s="758"/>
      <c r="C5" s="758"/>
      <c r="D5" s="760"/>
      <c r="E5" s="769"/>
      <c r="F5" s="772"/>
      <c r="G5" s="744"/>
      <c r="H5" s="769"/>
      <c r="I5" s="772"/>
      <c r="J5" s="744"/>
      <c r="K5" s="769"/>
      <c r="L5" s="772"/>
      <c r="M5" s="744"/>
      <c r="N5" s="484"/>
      <c r="O5" s="484"/>
      <c r="P5" s="484"/>
      <c r="Q5" s="568"/>
      <c r="R5" s="580"/>
      <c r="S5" s="580"/>
      <c r="T5" s="580"/>
      <c r="U5" s="581"/>
      <c r="V5" s="488"/>
      <c r="W5" s="486"/>
      <c r="X5" s="487"/>
      <c r="Y5" s="487"/>
      <c r="Z5" s="488"/>
      <c r="AA5" s="486"/>
      <c r="AB5" s="484"/>
    </row>
    <row r="6" spans="2:32" ht="13.5" customHeight="1">
      <c r="B6" s="758"/>
      <c r="C6" s="758"/>
      <c r="D6" s="760"/>
      <c r="E6" s="769"/>
      <c r="F6" s="772"/>
      <c r="G6" s="744"/>
      <c r="H6" s="769"/>
      <c r="I6" s="772"/>
      <c r="J6" s="744"/>
      <c r="K6" s="769"/>
      <c r="L6" s="772"/>
      <c r="M6" s="744"/>
      <c r="N6" s="484"/>
      <c r="O6" s="484"/>
      <c r="P6" s="484"/>
      <c r="Q6" s="568"/>
      <c r="R6" s="580"/>
      <c r="S6" s="580"/>
      <c r="T6" s="580"/>
      <c r="U6" s="581"/>
      <c r="V6" s="488"/>
      <c r="W6" s="486"/>
      <c r="X6" s="487"/>
      <c r="Y6" s="487"/>
      <c r="Z6" s="488"/>
      <c r="AA6" s="486"/>
      <c r="AB6" s="484"/>
    </row>
    <row r="7" spans="2:32" ht="13.5" customHeight="1">
      <c r="B7" s="758"/>
      <c r="C7" s="758"/>
      <c r="D7" s="760"/>
      <c r="E7" s="769"/>
      <c r="F7" s="772"/>
      <c r="G7" s="744"/>
      <c r="H7" s="769"/>
      <c r="I7" s="772"/>
      <c r="J7" s="744"/>
      <c r="K7" s="769"/>
      <c r="L7" s="772"/>
      <c r="M7" s="744"/>
      <c r="N7" s="484"/>
      <c r="O7" s="563"/>
      <c r="P7" s="563"/>
      <c r="Q7" s="569"/>
      <c r="R7" s="582"/>
      <c r="S7" s="582"/>
      <c r="T7" s="582"/>
      <c r="U7" s="583"/>
      <c r="V7" s="488"/>
      <c r="W7" s="486"/>
      <c r="X7" s="487"/>
      <c r="Y7" s="487"/>
      <c r="Z7" s="488"/>
      <c r="AA7" s="486"/>
      <c r="AB7" s="484"/>
    </row>
    <row r="8" spans="2:32" ht="13.5" customHeight="1">
      <c r="B8" s="758"/>
      <c r="C8" s="758"/>
      <c r="D8" s="760"/>
      <c r="E8" s="769"/>
      <c r="F8" s="772"/>
      <c r="G8" s="744"/>
      <c r="H8" s="769"/>
      <c r="I8" s="772"/>
      <c r="J8" s="744"/>
      <c r="K8" s="769"/>
      <c r="L8" s="772"/>
      <c r="M8" s="744"/>
      <c r="N8" s="484"/>
      <c r="O8" s="563"/>
      <c r="P8" s="563"/>
      <c r="Q8" s="570"/>
      <c r="R8" s="582"/>
      <c r="S8" s="582"/>
      <c r="T8" s="582"/>
      <c r="U8" s="583"/>
      <c r="V8" s="488"/>
      <c r="W8" s="486"/>
      <c r="X8" s="487"/>
      <c r="Y8" s="487"/>
      <c r="Z8" s="488"/>
      <c r="AA8" s="486"/>
      <c r="AB8" s="484"/>
    </row>
    <row r="9" spans="2:32" ht="13.5" customHeight="1" thickBot="1">
      <c r="B9" s="758"/>
      <c r="C9" s="761"/>
      <c r="D9" s="762"/>
      <c r="E9" s="770"/>
      <c r="F9" s="773"/>
      <c r="G9" s="745"/>
      <c r="H9" s="770"/>
      <c r="I9" s="773"/>
      <c r="J9" s="745"/>
      <c r="K9" s="770"/>
      <c r="L9" s="773"/>
      <c r="M9" s="745"/>
      <c r="N9" s="484"/>
      <c r="O9" s="563"/>
      <c r="P9" s="563"/>
      <c r="Q9" s="571"/>
      <c r="R9" s="584" t="s">
        <v>110</v>
      </c>
      <c r="S9" s="564" t="s">
        <v>98</v>
      </c>
      <c r="T9" s="564" t="s">
        <v>99</v>
      </c>
      <c r="U9" s="607" t="s">
        <v>111</v>
      </c>
      <c r="V9" s="488"/>
      <c r="W9" s="486"/>
      <c r="X9" s="489"/>
      <c r="Y9" s="489"/>
      <c r="Z9" s="488"/>
      <c r="AA9" s="486"/>
      <c r="AB9" s="484"/>
    </row>
    <row r="10" spans="2:32" s="647" customFormat="1" ht="15.6" customHeight="1">
      <c r="B10" s="746" t="s">
        <v>44</v>
      </c>
      <c r="C10" s="749" t="s">
        <v>10</v>
      </c>
      <c r="D10" s="750"/>
      <c r="E10" s="657">
        <f>H10+K10</f>
        <v>18564</v>
      </c>
      <c r="F10" s="658">
        <f>I10+L10</f>
        <v>2366</v>
      </c>
      <c r="G10" s="659">
        <f t="shared" ref="G10:G22" si="0">ROUND(F10/E10*100,1)</f>
        <v>12.7</v>
      </c>
      <c r="H10" s="660">
        <f>S10</f>
        <v>7881</v>
      </c>
      <c r="I10" s="661">
        <f>集計!U8</f>
        <v>654</v>
      </c>
      <c r="J10" s="662">
        <f>ROUND(I10/H10*100,1)</f>
        <v>8.3000000000000007</v>
      </c>
      <c r="K10" s="663">
        <f>T10</f>
        <v>10683</v>
      </c>
      <c r="L10" s="658">
        <f>集計!AB8</f>
        <v>1712</v>
      </c>
      <c r="M10" s="664">
        <f>ROUND(L10/K10*100,1)</f>
        <v>16</v>
      </c>
      <c r="O10" s="648">
        <v>1</v>
      </c>
      <c r="P10" s="648">
        <v>8</v>
      </c>
      <c r="Q10" s="601" t="s">
        <v>10</v>
      </c>
      <c r="R10" s="592">
        <v>18564</v>
      </c>
      <c r="S10" s="592">
        <v>7881</v>
      </c>
      <c r="T10" s="592">
        <v>10683</v>
      </c>
      <c r="U10" s="590">
        <f>S10+T10</f>
        <v>18564</v>
      </c>
      <c r="V10" s="649" t="str">
        <f>IF(R10=U10,"◯","×")</f>
        <v>◯</v>
      </c>
      <c r="W10" s="649"/>
      <c r="X10" s="649"/>
      <c r="Y10" s="649"/>
      <c r="Z10" s="649"/>
      <c r="AA10" s="649"/>
      <c r="AB10" s="649"/>
    </row>
    <row r="11" spans="2:32" ht="15.6" customHeight="1">
      <c r="B11" s="747"/>
      <c r="C11" s="751" t="s">
        <v>11</v>
      </c>
      <c r="D11" s="752"/>
      <c r="E11" s="491">
        <f t="shared" ref="E11:F54" si="1">H11+K11</f>
        <v>2542</v>
      </c>
      <c r="F11" s="498">
        <f t="shared" si="1"/>
        <v>240</v>
      </c>
      <c r="G11" s="493">
        <f t="shared" si="0"/>
        <v>9.4</v>
      </c>
      <c r="H11" s="494">
        <f>S11</f>
        <v>1095</v>
      </c>
      <c r="I11" s="492">
        <f>集計!U9</f>
        <v>68</v>
      </c>
      <c r="J11" s="493">
        <f t="shared" ref="J11:J57" si="2">ROUND(I11/H11*100,1)</f>
        <v>6.2</v>
      </c>
      <c r="K11" s="494">
        <f>T11</f>
        <v>1447</v>
      </c>
      <c r="L11" s="495">
        <f>集計!AB9</f>
        <v>172</v>
      </c>
      <c r="M11" s="496">
        <f t="shared" ref="M11:M57" si="3">ROUND(L11/K11*100,1)</f>
        <v>11.9</v>
      </c>
      <c r="O11" s="6">
        <v>2</v>
      </c>
      <c r="P11" s="6">
        <v>13</v>
      </c>
      <c r="Q11" s="602" t="s">
        <v>11</v>
      </c>
      <c r="R11" s="593">
        <v>2542</v>
      </c>
      <c r="S11" s="593">
        <v>1095</v>
      </c>
      <c r="T11" s="593">
        <v>1447</v>
      </c>
      <c r="U11" s="591">
        <f>S11+T11</f>
        <v>2542</v>
      </c>
      <c r="V11" s="481" t="str">
        <f t="shared" ref="V11:V53" si="4">IF(R11=U11,"◯","×")</f>
        <v>◯</v>
      </c>
      <c r="W11" s="481"/>
      <c r="X11" s="481"/>
      <c r="Y11" s="481"/>
      <c r="Z11" s="481"/>
      <c r="AA11" s="481"/>
      <c r="AB11" s="481"/>
    </row>
    <row r="12" spans="2:32" s="504" customFormat="1" ht="15.6" customHeight="1" thickBot="1">
      <c r="B12" s="747"/>
      <c r="C12" s="753" t="s">
        <v>12</v>
      </c>
      <c r="D12" s="754"/>
      <c r="E12" s="497">
        <f t="shared" si="1"/>
        <v>3568</v>
      </c>
      <c r="F12" s="498">
        <f t="shared" si="1"/>
        <v>330</v>
      </c>
      <c r="G12" s="499">
        <f t="shared" si="0"/>
        <v>9.1999999999999993</v>
      </c>
      <c r="H12" s="500">
        <f>S12</f>
        <v>1574</v>
      </c>
      <c r="I12" s="501">
        <f>集計!U10</f>
        <v>118</v>
      </c>
      <c r="J12" s="499">
        <f t="shared" si="2"/>
        <v>7.5</v>
      </c>
      <c r="K12" s="500">
        <f>T12</f>
        <v>1994</v>
      </c>
      <c r="L12" s="502">
        <f>集計!AB10</f>
        <v>212</v>
      </c>
      <c r="M12" s="503">
        <f t="shared" si="3"/>
        <v>10.6</v>
      </c>
      <c r="O12" s="6">
        <v>3</v>
      </c>
      <c r="P12" s="7">
        <v>14</v>
      </c>
      <c r="Q12" s="601" t="s">
        <v>12</v>
      </c>
      <c r="R12" s="592">
        <v>3568</v>
      </c>
      <c r="S12" s="592">
        <v>1574</v>
      </c>
      <c r="T12" s="592">
        <v>1994</v>
      </c>
      <c r="U12" s="590">
        <f>S12+T12</f>
        <v>3568</v>
      </c>
      <c r="V12" s="481" t="str">
        <f t="shared" si="4"/>
        <v>◯</v>
      </c>
      <c r="W12" s="505"/>
      <c r="X12" s="505"/>
      <c r="Y12" s="505"/>
      <c r="Z12" s="505"/>
      <c r="AA12" s="505"/>
      <c r="AB12" s="505"/>
      <c r="AD12" s="479"/>
      <c r="AE12" s="479"/>
      <c r="AF12" s="479"/>
    </row>
    <row r="13" spans="2:32" ht="15.6" customHeight="1" thickTop="1" thickBot="1">
      <c r="B13" s="748"/>
      <c r="C13" s="755" t="s">
        <v>7</v>
      </c>
      <c r="D13" s="756"/>
      <c r="E13" s="506">
        <f t="shared" si="1"/>
        <v>24674</v>
      </c>
      <c r="F13" s="507">
        <f t="shared" si="1"/>
        <v>2936</v>
      </c>
      <c r="G13" s="508">
        <f t="shared" si="0"/>
        <v>11.9</v>
      </c>
      <c r="H13" s="509">
        <f>SUM(H10:H12)</f>
        <v>10550</v>
      </c>
      <c r="I13" s="507">
        <f>集計!U11</f>
        <v>840</v>
      </c>
      <c r="J13" s="508">
        <f t="shared" si="2"/>
        <v>8</v>
      </c>
      <c r="K13" s="509">
        <f>SUM(K10:K12)</f>
        <v>14124</v>
      </c>
      <c r="L13" s="510">
        <f>集計!AB11</f>
        <v>2096</v>
      </c>
      <c r="M13" s="511">
        <f t="shared" si="3"/>
        <v>14.8</v>
      </c>
      <c r="O13" s="6">
        <v>4</v>
      </c>
      <c r="P13" s="6"/>
      <c r="Q13" s="589" t="s">
        <v>7</v>
      </c>
      <c r="R13" s="592"/>
      <c r="S13" s="592"/>
      <c r="T13" s="592"/>
      <c r="U13" s="590">
        <f>S13+T13</f>
        <v>0</v>
      </c>
      <c r="V13" s="481" t="str">
        <f t="shared" si="4"/>
        <v>◯</v>
      </c>
      <c r="W13" s="481"/>
      <c r="X13" s="481"/>
      <c r="Y13" s="481"/>
      <c r="Z13" s="481"/>
      <c r="AA13" s="481"/>
      <c r="AB13" s="481"/>
    </row>
    <row r="14" spans="2:32" s="504" customFormat="1" ht="15.6" customHeight="1">
      <c r="B14" s="746" t="s">
        <v>47</v>
      </c>
      <c r="C14" s="749" t="s">
        <v>6</v>
      </c>
      <c r="D14" s="750"/>
      <c r="E14" s="512">
        <f t="shared" si="1"/>
        <v>71082</v>
      </c>
      <c r="F14" s="513">
        <f t="shared" si="1"/>
        <v>8814</v>
      </c>
      <c r="G14" s="514">
        <f t="shared" si="0"/>
        <v>12.4</v>
      </c>
      <c r="H14" s="515">
        <f>S14</f>
        <v>29857</v>
      </c>
      <c r="I14" s="516">
        <f>集計!U12</f>
        <v>2371</v>
      </c>
      <c r="J14" s="514">
        <f t="shared" si="2"/>
        <v>7.9</v>
      </c>
      <c r="K14" s="515">
        <f>T14</f>
        <v>41225</v>
      </c>
      <c r="L14" s="517">
        <f>集計!AB12</f>
        <v>6443</v>
      </c>
      <c r="M14" s="518">
        <f t="shared" si="3"/>
        <v>15.6</v>
      </c>
      <c r="O14" s="6">
        <v>5</v>
      </c>
      <c r="P14" s="7">
        <v>1</v>
      </c>
      <c r="Q14" s="601" t="s">
        <v>6</v>
      </c>
      <c r="R14" s="592">
        <v>71082</v>
      </c>
      <c r="S14" s="592">
        <v>29857</v>
      </c>
      <c r="T14" s="592">
        <v>41225</v>
      </c>
      <c r="U14" s="590">
        <f>S14+T14</f>
        <v>71082</v>
      </c>
      <c r="V14" s="481" t="str">
        <f t="shared" si="4"/>
        <v>◯</v>
      </c>
      <c r="W14" s="505"/>
      <c r="X14" s="505"/>
      <c r="Y14" s="505"/>
      <c r="Z14" s="505"/>
      <c r="AA14" s="505"/>
      <c r="AB14" s="505"/>
    </row>
    <row r="15" spans="2:32" ht="15.6" customHeight="1">
      <c r="B15" s="747"/>
      <c r="C15" s="781" t="s">
        <v>28</v>
      </c>
      <c r="D15" s="782"/>
      <c r="E15" s="491">
        <f t="shared" si="1"/>
        <v>38152</v>
      </c>
      <c r="F15" s="513">
        <f t="shared" si="1"/>
        <v>4925</v>
      </c>
      <c r="G15" s="493">
        <f t="shared" si="0"/>
        <v>12.9</v>
      </c>
      <c r="H15" s="494">
        <f>S15</f>
        <v>16492</v>
      </c>
      <c r="I15" s="492">
        <f>集計!U13</f>
        <v>1515</v>
      </c>
      <c r="J15" s="493">
        <f t="shared" si="2"/>
        <v>9.1999999999999993</v>
      </c>
      <c r="K15" s="494">
        <f>T15</f>
        <v>21660</v>
      </c>
      <c r="L15" s="519">
        <f>集計!AB13</f>
        <v>3410</v>
      </c>
      <c r="M15" s="496">
        <f t="shared" si="3"/>
        <v>15.7</v>
      </c>
      <c r="O15" s="6">
        <v>6</v>
      </c>
      <c r="P15" s="6">
        <v>4</v>
      </c>
      <c r="Q15" s="602" t="s">
        <v>28</v>
      </c>
      <c r="R15" s="593">
        <v>38152</v>
      </c>
      <c r="S15" s="593">
        <v>16492</v>
      </c>
      <c r="T15" s="593">
        <v>21660</v>
      </c>
      <c r="U15" s="590">
        <f t="shared" ref="U15:U56" si="5">S15+T15</f>
        <v>38152</v>
      </c>
      <c r="V15" s="481" t="str">
        <f t="shared" si="4"/>
        <v>◯</v>
      </c>
      <c r="W15" s="481"/>
      <c r="X15" s="481"/>
      <c r="Y15" s="481"/>
      <c r="Z15" s="481"/>
      <c r="AA15" s="481"/>
      <c r="AB15" s="481"/>
    </row>
    <row r="16" spans="2:32" ht="15.6" customHeight="1" thickBot="1">
      <c r="B16" s="747"/>
      <c r="C16" s="783" t="s">
        <v>29</v>
      </c>
      <c r="D16" s="784"/>
      <c r="E16" s="520">
        <f t="shared" si="1"/>
        <v>5948</v>
      </c>
      <c r="F16" s="501">
        <f>I16+L16</f>
        <v>592</v>
      </c>
      <c r="G16" s="499">
        <f t="shared" si="0"/>
        <v>10</v>
      </c>
      <c r="H16" s="521">
        <f>S16</f>
        <v>2609</v>
      </c>
      <c r="I16" s="501">
        <f>集計!U14</f>
        <v>167</v>
      </c>
      <c r="J16" s="499">
        <f t="shared" si="2"/>
        <v>6.4</v>
      </c>
      <c r="K16" s="521">
        <f>T16</f>
        <v>3339</v>
      </c>
      <c r="L16" s="522">
        <f>集計!AB14</f>
        <v>425</v>
      </c>
      <c r="M16" s="503">
        <f t="shared" si="3"/>
        <v>12.7</v>
      </c>
      <c r="O16" s="6">
        <v>7</v>
      </c>
      <c r="P16" s="6">
        <v>30</v>
      </c>
      <c r="Q16" s="601" t="s">
        <v>29</v>
      </c>
      <c r="R16" s="592">
        <v>5948</v>
      </c>
      <c r="S16" s="592">
        <v>2609</v>
      </c>
      <c r="T16" s="592">
        <v>3339</v>
      </c>
      <c r="U16" s="590">
        <f t="shared" si="5"/>
        <v>5948</v>
      </c>
      <c r="V16" s="481" t="str">
        <f t="shared" si="4"/>
        <v>◯</v>
      </c>
      <c r="W16" s="481"/>
      <c r="X16" s="481"/>
      <c r="Y16" s="481"/>
      <c r="Z16" s="481"/>
      <c r="AA16" s="481"/>
      <c r="AB16" s="481"/>
    </row>
    <row r="17" spans="2:28" ht="15.6" customHeight="1" thickTop="1" thickBot="1">
      <c r="B17" s="748"/>
      <c r="C17" s="755" t="s">
        <v>7</v>
      </c>
      <c r="D17" s="756"/>
      <c r="E17" s="506">
        <f t="shared" si="1"/>
        <v>115182</v>
      </c>
      <c r="F17" s="598">
        <f>I17+L17</f>
        <v>14331</v>
      </c>
      <c r="G17" s="508">
        <f t="shared" si="0"/>
        <v>12.4</v>
      </c>
      <c r="H17" s="509">
        <f>SUM(H14:H16)</f>
        <v>48958</v>
      </c>
      <c r="I17" s="507">
        <f>集計!U15</f>
        <v>4053</v>
      </c>
      <c r="J17" s="508">
        <f t="shared" si="2"/>
        <v>8.3000000000000007</v>
      </c>
      <c r="K17" s="509">
        <f>SUM(K14:K16)</f>
        <v>66224</v>
      </c>
      <c r="L17" s="523">
        <f>集計!AB15</f>
        <v>10278</v>
      </c>
      <c r="M17" s="511">
        <f t="shared" si="3"/>
        <v>15.5</v>
      </c>
      <c r="O17" s="6">
        <v>8</v>
      </c>
      <c r="P17" s="6"/>
      <c r="Q17" s="589" t="s">
        <v>7</v>
      </c>
      <c r="R17" s="592"/>
      <c r="S17" s="592"/>
      <c r="T17" s="592"/>
      <c r="U17" s="590">
        <f t="shared" si="5"/>
        <v>0</v>
      </c>
      <c r="V17" s="481" t="str">
        <f t="shared" si="4"/>
        <v>◯</v>
      </c>
      <c r="W17" s="481"/>
      <c r="X17" s="481"/>
      <c r="Y17" s="481"/>
      <c r="Z17" s="481"/>
      <c r="AA17" s="481"/>
      <c r="AB17" s="481"/>
    </row>
    <row r="18" spans="2:28" ht="15.6" customHeight="1">
      <c r="B18" s="774" t="s">
        <v>43</v>
      </c>
      <c r="C18" s="777" t="s">
        <v>8</v>
      </c>
      <c r="D18" s="778"/>
      <c r="E18" s="524">
        <f t="shared" si="1"/>
        <v>75958</v>
      </c>
      <c r="F18" s="490">
        <f>I18+L18</f>
        <v>11348</v>
      </c>
      <c r="G18" s="514">
        <f t="shared" si="0"/>
        <v>14.9</v>
      </c>
      <c r="H18" s="525">
        <f>S18</f>
        <v>32456</v>
      </c>
      <c r="I18" s="516">
        <f>集計!U16</f>
        <v>3290</v>
      </c>
      <c r="J18" s="514">
        <f t="shared" si="2"/>
        <v>10.1</v>
      </c>
      <c r="K18" s="525">
        <f>T18</f>
        <v>43502</v>
      </c>
      <c r="L18" s="526">
        <f>集計!AB16</f>
        <v>8058</v>
      </c>
      <c r="M18" s="518">
        <f t="shared" si="3"/>
        <v>18.5</v>
      </c>
      <c r="O18" s="6">
        <v>9</v>
      </c>
      <c r="P18" s="6">
        <v>2</v>
      </c>
      <c r="Q18" s="602" t="s">
        <v>8</v>
      </c>
      <c r="R18" s="593">
        <v>75958</v>
      </c>
      <c r="S18" s="593">
        <v>32456</v>
      </c>
      <c r="T18" s="593">
        <v>43502</v>
      </c>
      <c r="U18" s="590">
        <f t="shared" si="5"/>
        <v>75958</v>
      </c>
      <c r="V18" s="481" t="str">
        <f t="shared" si="4"/>
        <v>◯</v>
      </c>
      <c r="W18" s="481"/>
      <c r="X18" s="481"/>
      <c r="Y18" s="481"/>
      <c r="Z18" s="481"/>
      <c r="AA18" s="481"/>
      <c r="AB18" s="481"/>
    </row>
    <row r="19" spans="2:28" ht="15.6" customHeight="1" thickBot="1">
      <c r="B19" s="775"/>
      <c r="C19" s="779" t="s">
        <v>9</v>
      </c>
      <c r="D19" s="780"/>
      <c r="E19" s="520">
        <f t="shared" si="1"/>
        <v>14481</v>
      </c>
      <c r="F19" s="533">
        <f>I19+L19</f>
        <v>2109</v>
      </c>
      <c r="G19" s="499">
        <f t="shared" si="0"/>
        <v>14.6</v>
      </c>
      <c r="H19" s="521">
        <f>S19</f>
        <v>6232</v>
      </c>
      <c r="I19" s="501">
        <f>集計!U17</f>
        <v>612</v>
      </c>
      <c r="J19" s="499">
        <f t="shared" si="2"/>
        <v>9.8000000000000007</v>
      </c>
      <c r="K19" s="521">
        <f>T19</f>
        <v>8249</v>
      </c>
      <c r="L19" s="502">
        <f>集計!AB17</f>
        <v>1497</v>
      </c>
      <c r="M19" s="503">
        <f t="shared" si="3"/>
        <v>18.100000000000001</v>
      </c>
      <c r="O19" s="6">
        <v>10</v>
      </c>
      <c r="P19" s="6">
        <v>11</v>
      </c>
      <c r="Q19" s="601" t="s">
        <v>9</v>
      </c>
      <c r="R19" s="592">
        <v>14481</v>
      </c>
      <c r="S19" s="592">
        <v>6232</v>
      </c>
      <c r="T19" s="592">
        <v>8249</v>
      </c>
      <c r="U19" s="590">
        <f t="shared" si="5"/>
        <v>14481</v>
      </c>
      <c r="V19" s="481" t="str">
        <f t="shared" si="4"/>
        <v>◯</v>
      </c>
      <c r="W19" s="481"/>
      <c r="X19" s="481"/>
      <c r="Y19" s="481"/>
      <c r="Z19" s="481"/>
      <c r="AA19" s="481"/>
      <c r="AB19" s="481"/>
    </row>
    <row r="20" spans="2:28" ht="15.6" customHeight="1" thickTop="1" thickBot="1">
      <c r="B20" s="776"/>
      <c r="C20" s="755" t="s">
        <v>7</v>
      </c>
      <c r="D20" s="756"/>
      <c r="E20" s="506">
        <f t="shared" si="1"/>
        <v>90439</v>
      </c>
      <c r="F20" s="507">
        <f>I20+L20</f>
        <v>13457</v>
      </c>
      <c r="G20" s="508">
        <f t="shared" si="0"/>
        <v>14.9</v>
      </c>
      <c r="H20" s="509">
        <f>H18+H19</f>
        <v>38688</v>
      </c>
      <c r="I20" s="507">
        <f>集計!U18</f>
        <v>3902</v>
      </c>
      <c r="J20" s="508">
        <f t="shared" si="2"/>
        <v>10.1</v>
      </c>
      <c r="K20" s="509">
        <f>K18+K19</f>
        <v>51751</v>
      </c>
      <c r="L20" s="523">
        <f>集計!AB18</f>
        <v>9555</v>
      </c>
      <c r="M20" s="511">
        <f t="shared" si="3"/>
        <v>18.5</v>
      </c>
      <c r="O20" s="6">
        <v>11</v>
      </c>
      <c r="P20" s="6"/>
      <c r="Q20" s="589" t="s">
        <v>7</v>
      </c>
      <c r="R20" s="592"/>
      <c r="S20" s="592"/>
      <c r="T20" s="592"/>
      <c r="U20" s="590">
        <f t="shared" si="5"/>
        <v>0</v>
      </c>
      <c r="V20" s="481" t="str">
        <f t="shared" si="4"/>
        <v>◯</v>
      </c>
      <c r="W20" s="481"/>
      <c r="X20" s="481"/>
      <c r="Y20" s="481"/>
      <c r="Z20" s="481"/>
      <c r="AA20" s="481"/>
      <c r="AB20" s="481"/>
    </row>
    <row r="21" spans="2:28" s="504" customFormat="1" ht="15.6" customHeight="1">
      <c r="B21" s="774" t="s">
        <v>45</v>
      </c>
      <c r="C21" s="749" t="s">
        <v>13</v>
      </c>
      <c r="D21" s="750"/>
      <c r="E21" s="512">
        <f t="shared" si="1"/>
        <v>14424</v>
      </c>
      <c r="F21" s="528">
        <f t="shared" si="1"/>
        <v>1564</v>
      </c>
      <c r="G21" s="514">
        <f t="shared" si="0"/>
        <v>10.8</v>
      </c>
      <c r="H21" s="515">
        <f>S21</f>
        <v>6177</v>
      </c>
      <c r="I21" s="516">
        <f>集計!U19</f>
        <v>392</v>
      </c>
      <c r="J21" s="514">
        <f t="shared" si="2"/>
        <v>6.3</v>
      </c>
      <c r="K21" s="515">
        <f>T21</f>
        <v>8247</v>
      </c>
      <c r="L21" s="517">
        <f>集計!AB19</f>
        <v>1172</v>
      </c>
      <c r="M21" s="518">
        <f t="shared" si="3"/>
        <v>14.2</v>
      </c>
      <c r="O21" s="6">
        <v>12</v>
      </c>
      <c r="P21" s="7">
        <v>9</v>
      </c>
      <c r="Q21" s="602" t="s">
        <v>13</v>
      </c>
      <c r="R21" s="594">
        <v>14424</v>
      </c>
      <c r="S21" s="594">
        <v>6177</v>
      </c>
      <c r="T21" s="594">
        <v>8247</v>
      </c>
      <c r="U21" s="590">
        <f t="shared" si="5"/>
        <v>14424</v>
      </c>
      <c r="V21" s="481" t="str">
        <f t="shared" si="4"/>
        <v>◯</v>
      </c>
      <c r="W21" s="505"/>
      <c r="X21" s="505"/>
      <c r="Y21" s="505"/>
      <c r="Z21" s="505"/>
      <c r="AA21" s="505"/>
      <c r="AB21" s="505"/>
    </row>
    <row r="22" spans="2:28" s="504" customFormat="1" ht="15.6" customHeight="1">
      <c r="B22" s="775"/>
      <c r="C22" s="785" t="s">
        <v>14</v>
      </c>
      <c r="D22" s="786"/>
      <c r="E22" s="527">
        <f t="shared" si="1"/>
        <v>405</v>
      </c>
      <c r="F22" s="528">
        <f t="shared" si="1"/>
        <v>80</v>
      </c>
      <c r="G22" s="493">
        <f t="shared" si="0"/>
        <v>19.8</v>
      </c>
      <c r="H22" s="529">
        <f>S22</f>
        <v>184</v>
      </c>
      <c r="I22" s="492">
        <f>集計!U20</f>
        <v>24</v>
      </c>
      <c r="J22" s="493">
        <f t="shared" si="2"/>
        <v>13</v>
      </c>
      <c r="K22" s="529">
        <f>T22</f>
        <v>221</v>
      </c>
      <c r="L22" s="519">
        <f>集計!AB20</f>
        <v>56</v>
      </c>
      <c r="M22" s="496">
        <f t="shared" si="3"/>
        <v>25.3</v>
      </c>
      <c r="O22" s="6">
        <v>13</v>
      </c>
      <c r="P22" s="7">
        <v>15</v>
      </c>
      <c r="Q22" s="601" t="s">
        <v>14</v>
      </c>
      <c r="R22" s="592">
        <v>405</v>
      </c>
      <c r="S22" s="592">
        <v>184</v>
      </c>
      <c r="T22" s="592">
        <v>221</v>
      </c>
      <c r="U22" s="590">
        <f t="shared" si="5"/>
        <v>405</v>
      </c>
      <c r="V22" s="481" t="str">
        <f t="shared" si="4"/>
        <v>◯</v>
      </c>
      <c r="W22" s="505"/>
      <c r="X22" s="505"/>
      <c r="Y22" s="505"/>
      <c r="Z22" s="505"/>
      <c r="AA22" s="505"/>
      <c r="AB22" s="505"/>
    </row>
    <row r="23" spans="2:28" ht="15.6" customHeight="1" thickBot="1">
      <c r="B23" s="775"/>
      <c r="C23" s="783" t="s">
        <v>64</v>
      </c>
      <c r="D23" s="784"/>
      <c r="E23" s="520">
        <f t="shared" si="1"/>
        <v>805</v>
      </c>
      <c r="F23" s="501">
        <f t="shared" si="1"/>
        <v>166</v>
      </c>
      <c r="G23" s="499">
        <f t="shared" ref="G23:G57" si="6">ROUND(F23/E23*100,1)</f>
        <v>20.6</v>
      </c>
      <c r="H23" s="521">
        <f>S23</f>
        <v>323</v>
      </c>
      <c r="I23" s="501">
        <f>集計!U21</f>
        <v>41</v>
      </c>
      <c r="J23" s="499">
        <f t="shared" si="2"/>
        <v>12.7</v>
      </c>
      <c r="K23" s="521">
        <f>T23</f>
        <v>482</v>
      </c>
      <c r="L23" s="522">
        <f>集計!AB21</f>
        <v>125</v>
      </c>
      <c r="M23" s="503">
        <f t="shared" si="3"/>
        <v>25.9</v>
      </c>
      <c r="O23" s="6">
        <v>14</v>
      </c>
      <c r="P23" s="6">
        <v>16</v>
      </c>
      <c r="Q23" s="601" t="s">
        <v>64</v>
      </c>
      <c r="R23" s="592">
        <v>805</v>
      </c>
      <c r="S23" s="592">
        <v>323</v>
      </c>
      <c r="T23" s="592">
        <v>482</v>
      </c>
      <c r="U23" s="590">
        <f t="shared" si="5"/>
        <v>805</v>
      </c>
      <c r="V23" s="481" t="str">
        <f t="shared" si="4"/>
        <v>◯</v>
      </c>
      <c r="W23" s="481"/>
      <c r="X23" s="481"/>
      <c r="Y23" s="481"/>
      <c r="Z23" s="481"/>
      <c r="AA23" s="481"/>
      <c r="AB23" s="481"/>
    </row>
    <row r="24" spans="2:28" ht="15.6" customHeight="1" thickTop="1" thickBot="1">
      <c r="B24" s="776"/>
      <c r="C24" s="787" t="s">
        <v>7</v>
      </c>
      <c r="D24" s="788"/>
      <c r="E24" s="506">
        <f t="shared" si="1"/>
        <v>15634</v>
      </c>
      <c r="F24" s="507">
        <f t="shared" si="1"/>
        <v>1810</v>
      </c>
      <c r="G24" s="508">
        <f t="shared" si="6"/>
        <v>11.6</v>
      </c>
      <c r="H24" s="509">
        <f>SUM(H21:H23)</f>
        <v>6684</v>
      </c>
      <c r="I24" s="507">
        <f>集計!U22</f>
        <v>457</v>
      </c>
      <c r="J24" s="508">
        <f t="shared" si="2"/>
        <v>6.8</v>
      </c>
      <c r="K24" s="509">
        <f>SUM(K21:K23)</f>
        <v>8950</v>
      </c>
      <c r="L24" s="510">
        <f>集計!AB22</f>
        <v>1353</v>
      </c>
      <c r="M24" s="511">
        <f t="shared" si="3"/>
        <v>15.1</v>
      </c>
      <c r="O24" s="6">
        <v>15</v>
      </c>
      <c r="P24" s="6"/>
      <c r="Q24" s="589" t="s">
        <v>7</v>
      </c>
      <c r="R24" s="592"/>
      <c r="S24" s="592"/>
      <c r="T24" s="592"/>
      <c r="U24" s="590">
        <f t="shared" si="5"/>
        <v>0</v>
      </c>
      <c r="V24" s="481" t="str">
        <f t="shared" si="4"/>
        <v>◯</v>
      </c>
      <c r="W24" s="481"/>
      <c r="X24" s="481"/>
      <c r="Y24" s="481"/>
      <c r="Z24" s="481"/>
      <c r="AA24" s="481"/>
      <c r="AB24" s="481"/>
    </row>
    <row r="25" spans="2:28" ht="15.6" customHeight="1">
      <c r="B25" s="774" t="s">
        <v>46</v>
      </c>
      <c r="C25" s="749" t="s">
        <v>15</v>
      </c>
      <c r="D25" s="750"/>
      <c r="E25" s="524">
        <f t="shared" si="1"/>
        <v>11827</v>
      </c>
      <c r="F25" s="492">
        <f t="shared" si="1"/>
        <v>1564</v>
      </c>
      <c r="G25" s="514">
        <f t="shared" si="6"/>
        <v>13.2</v>
      </c>
      <c r="H25" s="525">
        <f>S25</f>
        <v>5105</v>
      </c>
      <c r="I25" s="516">
        <f>集計!U23</f>
        <v>462</v>
      </c>
      <c r="J25" s="514">
        <f t="shared" si="2"/>
        <v>9</v>
      </c>
      <c r="K25" s="525">
        <f>T25</f>
        <v>6722</v>
      </c>
      <c r="L25" s="526">
        <f>集計!AB23</f>
        <v>1102</v>
      </c>
      <c r="M25" s="518">
        <f t="shared" si="3"/>
        <v>16.399999999999999</v>
      </c>
      <c r="O25" s="6">
        <v>16</v>
      </c>
      <c r="P25" s="6">
        <v>10</v>
      </c>
      <c r="Q25" s="602" t="s">
        <v>15</v>
      </c>
      <c r="R25" s="593">
        <v>11827</v>
      </c>
      <c r="S25" s="593">
        <v>5105</v>
      </c>
      <c r="T25" s="593">
        <v>6722</v>
      </c>
      <c r="U25" s="590">
        <f t="shared" si="5"/>
        <v>11827</v>
      </c>
      <c r="V25" s="481" t="str">
        <f t="shared" si="4"/>
        <v>◯</v>
      </c>
      <c r="W25" s="481"/>
      <c r="X25" s="481"/>
      <c r="Y25" s="481"/>
      <c r="Z25" s="481"/>
      <c r="AA25" s="481"/>
      <c r="AB25" s="481"/>
    </row>
    <row r="26" spans="2:28" ht="15.6" customHeight="1">
      <c r="B26" s="775"/>
      <c r="C26" s="785" t="s">
        <v>16</v>
      </c>
      <c r="D26" s="786"/>
      <c r="E26" s="491">
        <f t="shared" si="1"/>
        <v>2598</v>
      </c>
      <c r="F26" s="492">
        <f t="shared" si="1"/>
        <v>449</v>
      </c>
      <c r="G26" s="493">
        <f t="shared" si="6"/>
        <v>17.3</v>
      </c>
      <c r="H26" s="494">
        <f>S26</f>
        <v>1110</v>
      </c>
      <c r="I26" s="492">
        <f>集計!U24</f>
        <v>148</v>
      </c>
      <c r="J26" s="493">
        <f t="shared" si="2"/>
        <v>13.3</v>
      </c>
      <c r="K26" s="494">
        <f>T26</f>
        <v>1488</v>
      </c>
      <c r="L26" s="495">
        <f>集計!AB24</f>
        <v>301</v>
      </c>
      <c r="M26" s="496">
        <f t="shared" si="3"/>
        <v>20.2</v>
      </c>
      <c r="O26" s="6">
        <v>17</v>
      </c>
      <c r="P26" s="6">
        <v>17</v>
      </c>
      <c r="Q26" s="601" t="s">
        <v>16</v>
      </c>
      <c r="R26" s="592">
        <v>2598</v>
      </c>
      <c r="S26" s="592">
        <v>1110</v>
      </c>
      <c r="T26" s="592">
        <v>1488</v>
      </c>
      <c r="U26" s="590">
        <f t="shared" si="5"/>
        <v>2598</v>
      </c>
      <c r="V26" s="481" t="str">
        <f t="shared" si="4"/>
        <v>◯</v>
      </c>
      <c r="W26" s="481"/>
      <c r="X26" s="481"/>
      <c r="Y26" s="481"/>
      <c r="Z26" s="481"/>
      <c r="AA26" s="481"/>
      <c r="AB26" s="481"/>
    </row>
    <row r="27" spans="2:28" s="647" customFormat="1" ht="15.6" customHeight="1">
      <c r="B27" s="775"/>
      <c r="C27" s="785" t="s">
        <v>17</v>
      </c>
      <c r="D27" s="786"/>
      <c r="E27" s="641">
        <f t="shared" si="1"/>
        <v>922</v>
      </c>
      <c r="F27" s="642">
        <f t="shared" si="1"/>
        <v>198</v>
      </c>
      <c r="G27" s="643">
        <f t="shared" si="6"/>
        <v>21.5</v>
      </c>
      <c r="H27" s="644">
        <f>S27</f>
        <v>382</v>
      </c>
      <c r="I27" s="642">
        <f>集計!U25</f>
        <v>49</v>
      </c>
      <c r="J27" s="643">
        <f t="shared" si="2"/>
        <v>12.8</v>
      </c>
      <c r="K27" s="644">
        <f>T27</f>
        <v>540</v>
      </c>
      <c r="L27" s="645">
        <f>集計!AB25</f>
        <v>149</v>
      </c>
      <c r="M27" s="646">
        <f t="shared" si="3"/>
        <v>27.6</v>
      </c>
      <c r="O27" s="648">
        <v>18</v>
      </c>
      <c r="P27" s="648">
        <v>18</v>
      </c>
      <c r="Q27" s="601" t="s">
        <v>17</v>
      </c>
      <c r="R27" s="592">
        <v>922</v>
      </c>
      <c r="S27" s="592">
        <v>382</v>
      </c>
      <c r="T27" s="592">
        <v>540</v>
      </c>
      <c r="U27" s="590">
        <f t="shared" si="5"/>
        <v>922</v>
      </c>
      <c r="V27" s="649" t="str">
        <f t="shared" si="4"/>
        <v>◯</v>
      </c>
      <c r="W27" s="649"/>
      <c r="X27" s="649"/>
      <c r="Y27" s="649"/>
      <c r="Z27" s="649"/>
      <c r="AA27" s="649"/>
      <c r="AB27" s="649"/>
    </row>
    <row r="28" spans="2:28" ht="15.6" customHeight="1" thickBot="1">
      <c r="B28" s="775"/>
      <c r="C28" s="779" t="s">
        <v>18</v>
      </c>
      <c r="D28" s="780"/>
      <c r="E28" s="520">
        <f t="shared" si="1"/>
        <v>3045</v>
      </c>
      <c r="F28" s="501">
        <f t="shared" si="1"/>
        <v>345</v>
      </c>
      <c r="G28" s="499">
        <f t="shared" si="6"/>
        <v>11.3</v>
      </c>
      <c r="H28" s="521">
        <f>S28</f>
        <v>1304</v>
      </c>
      <c r="I28" s="501">
        <f>集計!U26</f>
        <v>103</v>
      </c>
      <c r="J28" s="499">
        <f t="shared" si="2"/>
        <v>7.9</v>
      </c>
      <c r="K28" s="521">
        <f>T28</f>
        <v>1741</v>
      </c>
      <c r="L28" s="502">
        <f>集計!AB26</f>
        <v>242</v>
      </c>
      <c r="M28" s="503">
        <f t="shared" si="3"/>
        <v>13.9</v>
      </c>
      <c r="O28" s="6">
        <v>19</v>
      </c>
      <c r="P28" s="6">
        <v>19</v>
      </c>
      <c r="Q28" s="601" t="s">
        <v>18</v>
      </c>
      <c r="R28" s="592">
        <v>3045</v>
      </c>
      <c r="S28" s="592">
        <v>1304</v>
      </c>
      <c r="T28" s="592">
        <v>1741</v>
      </c>
      <c r="U28" s="590">
        <f t="shared" si="5"/>
        <v>3045</v>
      </c>
      <c r="V28" s="481" t="str">
        <f t="shared" si="4"/>
        <v>◯</v>
      </c>
      <c r="W28" s="481"/>
      <c r="X28" s="481"/>
      <c r="Y28" s="481"/>
      <c r="Z28" s="481"/>
      <c r="AA28" s="481"/>
      <c r="AB28" s="481"/>
    </row>
    <row r="29" spans="2:28" ht="15.6" customHeight="1" thickTop="1" thickBot="1">
      <c r="B29" s="776"/>
      <c r="C29" s="755" t="s">
        <v>7</v>
      </c>
      <c r="D29" s="756"/>
      <c r="E29" s="506">
        <f t="shared" si="1"/>
        <v>18392</v>
      </c>
      <c r="F29" s="507">
        <f t="shared" si="1"/>
        <v>2556</v>
      </c>
      <c r="G29" s="508">
        <f t="shared" si="6"/>
        <v>13.9</v>
      </c>
      <c r="H29" s="509">
        <f>SUM(H25:H28)</f>
        <v>7901</v>
      </c>
      <c r="I29" s="507">
        <f>集計!U27</f>
        <v>762</v>
      </c>
      <c r="J29" s="508">
        <f t="shared" si="2"/>
        <v>9.6</v>
      </c>
      <c r="K29" s="509">
        <f>SUM(K25:K28)</f>
        <v>10491</v>
      </c>
      <c r="L29" s="523">
        <f>集計!AB27</f>
        <v>1794</v>
      </c>
      <c r="M29" s="511">
        <f t="shared" si="3"/>
        <v>17.100000000000001</v>
      </c>
      <c r="O29" s="6">
        <v>20</v>
      </c>
      <c r="P29" s="6"/>
      <c r="Q29" s="589" t="s">
        <v>7</v>
      </c>
      <c r="R29" s="592"/>
      <c r="S29" s="592"/>
      <c r="T29" s="592"/>
      <c r="U29" s="590">
        <f t="shared" si="5"/>
        <v>0</v>
      </c>
      <c r="V29" s="481" t="str">
        <f t="shared" si="4"/>
        <v>◯</v>
      </c>
      <c r="W29" s="481"/>
      <c r="X29" s="481"/>
      <c r="Y29" s="481"/>
      <c r="Z29" s="481"/>
      <c r="AA29" s="481"/>
      <c r="AB29" s="481"/>
    </row>
    <row r="30" spans="2:28" ht="15.6" customHeight="1">
      <c r="B30" s="774" t="s">
        <v>96</v>
      </c>
      <c r="C30" s="749" t="s">
        <v>19</v>
      </c>
      <c r="D30" s="750"/>
      <c r="E30" s="524">
        <f t="shared" si="1"/>
        <v>4841</v>
      </c>
      <c r="F30" s="492">
        <f t="shared" si="1"/>
        <v>733</v>
      </c>
      <c r="G30" s="514">
        <f t="shared" si="6"/>
        <v>15.1</v>
      </c>
      <c r="H30" s="525">
        <f t="shared" ref="H30:H35" si="7">S30</f>
        <v>2061</v>
      </c>
      <c r="I30" s="516">
        <f>集計!U28</f>
        <v>225</v>
      </c>
      <c r="J30" s="514">
        <f t="shared" si="2"/>
        <v>10.9</v>
      </c>
      <c r="K30" s="525">
        <f t="shared" ref="K30:K35" si="8">T30</f>
        <v>2780</v>
      </c>
      <c r="L30" s="526">
        <f>集計!AB28</f>
        <v>508</v>
      </c>
      <c r="M30" s="518">
        <f t="shared" si="3"/>
        <v>18.3</v>
      </c>
      <c r="O30" s="6">
        <v>21</v>
      </c>
      <c r="P30" s="6">
        <v>20</v>
      </c>
      <c r="Q30" s="602" t="s">
        <v>19</v>
      </c>
      <c r="R30" s="593">
        <v>4841</v>
      </c>
      <c r="S30" s="593">
        <v>2061</v>
      </c>
      <c r="T30" s="593">
        <v>2780</v>
      </c>
      <c r="U30" s="590">
        <f t="shared" si="5"/>
        <v>4841</v>
      </c>
      <c r="V30" s="481" t="str">
        <f t="shared" si="4"/>
        <v>◯</v>
      </c>
      <c r="W30" s="481"/>
      <c r="X30" s="481"/>
      <c r="Y30" s="481"/>
      <c r="Z30" s="481"/>
      <c r="AA30" s="481"/>
      <c r="AB30" s="481"/>
    </row>
    <row r="31" spans="2:28" ht="15.6" customHeight="1">
      <c r="B31" s="775"/>
      <c r="C31" s="785" t="s">
        <v>20</v>
      </c>
      <c r="D31" s="786"/>
      <c r="E31" s="491">
        <f t="shared" si="1"/>
        <v>1373</v>
      </c>
      <c r="F31" s="492">
        <f t="shared" si="1"/>
        <v>192</v>
      </c>
      <c r="G31" s="493">
        <f t="shared" si="6"/>
        <v>14</v>
      </c>
      <c r="H31" s="494">
        <f t="shared" si="7"/>
        <v>555</v>
      </c>
      <c r="I31" s="492">
        <f>集計!U29</f>
        <v>49</v>
      </c>
      <c r="J31" s="493">
        <f t="shared" si="2"/>
        <v>8.8000000000000007</v>
      </c>
      <c r="K31" s="494">
        <f t="shared" si="8"/>
        <v>818</v>
      </c>
      <c r="L31" s="495">
        <f>集計!AB29</f>
        <v>143</v>
      </c>
      <c r="M31" s="496">
        <f t="shared" si="3"/>
        <v>17.5</v>
      </c>
      <c r="O31" s="6">
        <v>22</v>
      </c>
      <c r="P31" s="6">
        <v>21</v>
      </c>
      <c r="Q31" s="601" t="s">
        <v>20</v>
      </c>
      <c r="R31" s="592">
        <v>1373</v>
      </c>
      <c r="S31" s="592">
        <v>555</v>
      </c>
      <c r="T31" s="592">
        <v>818</v>
      </c>
      <c r="U31" s="590">
        <f t="shared" si="5"/>
        <v>1373</v>
      </c>
      <c r="V31" s="481" t="str">
        <f t="shared" si="4"/>
        <v>◯</v>
      </c>
      <c r="W31" s="481"/>
      <c r="X31" s="481"/>
      <c r="Y31" s="481"/>
      <c r="Z31" s="481"/>
      <c r="AA31" s="481"/>
      <c r="AB31" s="481"/>
    </row>
    <row r="32" spans="2:28" ht="15.6" customHeight="1">
      <c r="B32" s="775"/>
      <c r="C32" s="785" t="s">
        <v>21</v>
      </c>
      <c r="D32" s="786"/>
      <c r="E32" s="491">
        <f t="shared" si="1"/>
        <v>2427</v>
      </c>
      <c r="F32" s="492">
        <f t="shared" si="1"/>
        <v>307</v>
      </c>
      <c r="G32" s="493">
        <f t="shared" si="6"/>
        <v>12.6</v>
      </c>
      <c r="H32" s="494">
        <f t="shared" si="7"/>
        <v>1058</v>
      </c>
      <c r="I32" s="492">
        <f>集計!U30</f>
        <v>107</v>
      </c>
      <c r="J32" s="493">
        <f t="shared" si="2"/>
        <v>10.1</v>
      </c>
      <c r="K32" s="494">
        <f t="shared" si="8"/>
        <v>1369</v>
      </c>
      <c r="L32" s="495">
        <f>集計!AB30</f>
        <v>200</v>
      </c>
      <c r="M32" s="496">
        <f t="shared" si="3"/>
        <v>14.6</v>
      </c>
      <c r="O32" s="6">
        <v>23</v>
      </c>
      <c r="P32" s="6">
        <v>22</v>
      </c>
      <c r="Q32" s="601" t="s">
        <v>21</v>
      </c>
      <c r="R32" s="592">
        <v>2427</v>
      </c>
      <c r="S32" s="592">
        <v>1058</v>
      </c>
      <c r="T32" s="592">
        <v>1369</v>
      </c>
      <c r="U32" s="590">
        <f t="shared" si="5"/>
        <v>2427</v>
      </c>
      <c r="V32" s="481" t="str">
        <f t="shared" si="4"/>
        <v>◯</v>
      </c>
      <c r="W32" s="481"/>
      <c r="X32" s="481"/>
      <c r="Y32" s="481"/>
      <c r="Z32" s="481"/>
      <c r="AA32" s="481"/>
      <c r="AB32" s="481"/>
    </row>
    <row r="33" spans="2:28" ht="15.6" customHeight="1">
      <c r="B33" s="775"/>
      <c r="C33" s="785" t="s">
        <v>22</v>
      </c>
      <c r="D33" s="786"/>
      <c r="E33" s="491">
        <f t="shared" si="1"/>
        <v>1839</v>
      </c>
      <c r="F33" s="492">
        <f t="shared" si="1"/>
        <v>379</v>
      </c>
      <c r="G33" s="493">
        <f t="shared" si="6"/>
        <v>20.6</v>
      </c>
      <c r="H33" s="494">
        <f t="shared" si="7"/>
        <v>768</v>
      </c>
      <c r="I33" s="492">
        <f>集計!U31</f>
        <v>123</v>
      </c>
      <c r="J33" s="493">
        <f t="shared" si="2"/>
        <v>16</v>
      </c>
      <c r="K33" s="494">
        <f t="shared" si="8"/>
        <v>1071</v>
      </c>
      <c r="L33" s="495">
        <f>集計!AB31</f>
        <v>256</v>
      </c>
      <c r="M33" s="496">
        <f t="shared" si="3"/>
        <v>23.9</v>
      </c>
      <c r="O33" s="6">
        <v>24</v>
      </c>
      <c r="P33" s="6">
        <v>23</v>
      </c>
      <c r="Q33" s="601" t="s">
        <v>22</v>
      </c>
      <c r="R33" s="592">
        <v>1839</v>
      </c>
      <c r="S33" s="592">
        <v>768</v>
      </c>
      <c r="T33" s="592">
        <v>1071</v>
      </c>
      <c r="U33" s="590">
        <f t="shared" si="5"/>
        <v>1839</v>
      </c>
      <c r="V33" s="481" t="str">
        <f t="shared" si="4"/>
        <v>◯</v>
      </c>
      <c r="W33" s="481"/>
      <c r="X33" s="481"/>
      <c r="Y33" s="481"/>
      <c r="Z33" s="481"/>
      <c r="AA33" s="481"/>
      <c r="AB33" s="481"/>
    </row>
    <row r="34" spans="2:28" ht="15.6" customHeight="1">
      <c r="B34" s="775"/>
      <c r="C34" s="785" t="s">
        <v>23</v>
      </c>
      <c r="D34" s="786"/>
      <c r="E34" s="491">
        <f t="shared" si="1"/>
        <v>971</v>
      </c>
      <c r="F34" s="492">
        <f t="shared" si="1"/>
        <v>116</v>
      </c>
      <c r="G34" s="493">
        <f t="shared" si="6"/>
        <v>11.9</v>
      </c>
      <c r="H34" s="494">
        <f t="shared" si="7"/>
        <v>415</v>
      </c>
      <c r="I34" s="492">
        <f>集計!U32</f>
        <v>40</v>
      </c>
      <c r="J34" s="493">
        <f t="shared" si="2"/>
        <v>9.6</v>
      </c>
      <c r="K34" s="494">
        <f t="shared" si="8"/>
        <v>556</v>
      </c>
      <c r="L34" s="495">
        <f>集計!AB32</f>
        <v>76</v>
      </c>
      <c r="M34" s="496">
        <f t="shared" si="3"/>
        <v>13.7</v>
      </c>
      <c r="O34" s="6">
        <v>25</v>
      </c>
      <c r="P34" s="6">
        <v>24</v>
      </c>
      <c r="Q34" s="601" t="s">
        <v>23</v>
      </c>
      <c r="R34" s="592">
        <v>971</v>
      </c>
      <c r="S34" s="592">
        <v>415</v>
      </c>
      <c r="T34" s="592">
        <v>556</v>
      </c>
      <c r="U34" s="590">
        <f t="shared" si="5"/>
        <v>971</v>
      </c>
      <c r="V34" s="481" t="str">
        <f t="shared" si="4"/>
        <v>◯</v>
      </c>
      <c r="W34" s="481"/>
      <c r="X34" s="481"/>
      <c r="Y34" s="481"/>
      <c r="Z34" s="481"/>
      <c r="AA34" s="481"/>
      <c r="AB34" s="481"/>
    </row>
    <row r="35" spans="2:28" ht="15.6" customHeight="1" thickBot="1">
      <c r="B35" s="789"/>
      <c r="C35" s="783" t="s">
        <v>66</v>
      </c>
      <c r="D35" s="784"/>
      <c r="E35" s="520">
        <f t="shared" si="1"/>
        <v>3752</v>
      </c>
      <c r="F35" s="501">
        <f>I35+L35</f>
        <v>600</v>
      </c>
      <c r="G35" s="499">
        <f t="shared" si="6"/>
        <v>16</v>
      </c>
      <c r="H35" s="521">
        <f t="shared" si="7"/>
        <v>1592</v>
      </c>
      <c r="I35" s="501">
        <f>集計!U33</f>
        <v>189</v>
      </c>
      <c r="J35" s="499">
        <f t="shared" si="2"/>
        <v>11.9</v>
      </c>
      <c r="K35" s="521">
        <f t="shared" si="8"/>
        <v>2160</v>
      </c>
      <c r="L35" s="502">
        <f>集計!AB33</f>
        <v>411</v>
      </c>
      <c r="M35" s="503">
        <f t="shared" si="3"/>
        <v>19</v>
      </c>
      <c r="O35" s="6">
        <v>26</v>
      </c>
      <c r="P35" s="6">
        <v>25</v>
      </c>
      <c r="Q35" s="601" t="s">
        <v>66</v>
      </c>
      <c r="R35" s="592">
        <v>3752</v>
      </c>
      <c r="S35" s="592">
        <v>1592</v>
      </c>
      <c r="T35" s="592">
        <v>2160</v>
      </c>
      <c r="U35" s="590">
        <f t="shared" si="5"/>
        <v>3752</v>
      </c>
      <c r="V35" s="481" t="str">
        <f t="shared" si="4"/>
        <v>◯</v>
      </c>
      <c r="W35" s="481"/>
      <c r="X35" s="481"/>
      <c r="Y35" s="481"/>
      <c r="Z35" s="481"/>
      <c r="AA35" s="481"/>
      <c r="AB35" s="481"/>
    </row>
    <row r="36" spans="2:28" ht="15.6" customHeight="1" thickTop="1" thickBot="1">
      <c r="B36" s="776"/>
      <c r="C36" s="787" t="s">
        <v>7</v>
      </c>
      <c r="D36" s="788"/>
      <c r="E36" s="506">
        <f t="shared" si="1"/>
        <v>15203</v>
      </c>
      <c r="F36" s="507">
        <f t="shared" si="1"/>
        <v>2327</v>
      </c>
      <c r="G36" s="508">
        <f t="shared" si="6"/>
        <v>15.3</v>
      </c>
      <c r="H36" s="509">
        <f>SUM(H30:H35)</f>
        <v>6449</v>
      </c>
      <c r="I36" s="507">
        <f>集計!U34</f>
        <v>733</v>
      </c>
      <c r="J36" s="508">
        <f t="shared" si="2"/>
        <v>11.4</v>
      </c>
      <c r="K36" s="509">
        <f>SUM(K30:K35)</f>
        <v>8754</v>
      </c>
      <c r="L36" s="523">
        <f>集計!AB34</f>
        <v>1594</v>
      </c>
      <c r="M36" s="511">
        <f t="shared" si="3"/>
        <v>18.2</v>
      </c>
      <c r="O36" s="6">
        <v>27</v>
      </c>
      <c r="P36" s="6"/>
      <c r="Q36" s="589" t="s">
        <v>7</v>
      </c>
      <c r="R36" s="592"/>
      <c r="S36" s="592"/>
      <c r="T36" s="592"/>
      <c r="U36" s="590">
        <f t="shared" si="5"/>
        <v>0</v>
      </c>
      <c r="V36" s="481" t="str">
        <f t="shared" si="4"/>
        <v>◯</v>
      </c>
      <c r="W36" s="481"/>
      <c r="X36" s="481"/>
      <c r="Y36" s="481"/>
      <c r="Z36" s="481"/>
      <c r="AA36" s="481"/>
      <c r="AB36" s="481"/>
    </row>
    <row r="37" spans="2:28" ht="15.6" customHeight="1">
      <c r="B37" s="790" t="s">
        <v>97</v>
      </c>
      <c r="C37" s="749" t="s">
        <v>24</v>
      </c>
      <c r="D37" s="750"/>
      <c r="E37" s="524">
        <f t="shared" si="1"/>
        <v>11361</v>
      </c>
      <c r="F37" s="492">
        <f t="shared" si="1"/>
        <v>1757</v>
      </c>
      <c r="G37" s="514">
        <f t="shared" si="6"/>
        <v>15.5</v>
      </c>
      <c r="H37" s="525">
        <f>S37</f>
        <v>4637</v>
      </c>
      <c r="I37" s="516">
        <f>集計!U35</f>
        <v>517</v>
      </c>
      <c r="J37" s="514">
        <f t="shared" si="2"/>
        <v>11.1</v>
      </c>
      <c r="K37" s="525">
        <f>T37</f>
        <v>6724</v>
      </c>
      <c r="L37" s="526">
        <f>集計!AB35</f>
        <v>1240</v>
      </c>
      <c r="M37" s="518">
        <f t="shared" si="3"/>
        <v>18.399999999999999</v>
      </c>
      <c r="O37" s="6">
        <v>28</v>
      </c>
      <c r="P37" s="6">
        <v>6</v>
      </c>
      <c r="Q37" s="602" t="s">
        <v>24</v>
      </c>
      <c r="R37" s="593">
        <v>11361</v>
      </c>
      <c r="S37" s="593">
        <v>4637</v>
      </c>
      <c r="T37" s="593">
        <v>6724</v>
      </c>
      <c r="U37" s="590">
        <f t="shared" si="5"/>
        <v>11361</v>
      </c>
      <c r="V37" s="481" t="str">
        <f t="shared" si="4"/>
        <v>◯</v>
      </c>
      <c r="W37" s="481"/>
      <c r="X37" s="481"/>
      <c r="Y37" s="481"/>
      <c r="Z37" s="481"/>
      <c r="AA37" s="481"/>
      <c r="AB37" s="481"/>
    </row>
    <row r="38" spans="2:28" ht="15.6" customHeight="1">
      <c r="B38" s="791"/>
      <c r="C38" s="785" t="s">
        <v>25</v>
      </c>
      <c r="D38" s="786"/>
      <c r="E38" s="491">
        <f t="shared" si="1"/>
        <v>1128</v>
      </c>
      <c r="F38" s="492">
        <f t="shared" si="1"/>
        <v>120</v>
      </c>
      <c r="G38" s="493">
        <f t="shared" si="6"/>
        <v>10.6</v>
      </c>
      <c r="H38" s="494">
        <f>S38</f>
        <v>460</v>
      </c>
      <c r="I38" s="492">
        <f>集計!U36</f>
        <v>30</v>
      </c>
      <c r="J38" s="493">
        <f t="shared" si="2"/>
        <v>6.5</v>
      </c>
      <c r="K38" s="494">
        <f>T38</f>
        <v>668</v>
      </c>
      <c r="L38" s="495">
        <f>集計!AB36</f>
        <v>90</v>
      </c>
      <c r="M38" s="496">
        <f t="shared" si="3"/>
        <v>13.5</v>
      </c>
      <c r="O38" s="6">
        <v>12</v>
      </c>
      <c r="P38" s="6">
        <v>16</v>
      </c>
      <c r="Q38" s="601" t="s">
        <v>25</v>
      </c>
      <c r="R38" s="592">
        <v>1128</v>
      </c>
      <c r="S38" s="592">
        <v>460</v>
      </c>
      <c r="T38" s="592">
        <v>668</v>
      </c>
      <c r="U38" s="590">
        <f t="shared" si="5"/>
        <v>1128</v>
      </c>
      <c r="V38" s="481" t="str">
        <f t="shared" si="4"/>
        <v>◯</v>
      </c>
      <c r="W38" s="481">
        <v>31</v>
      </c>
      <c r="X38" s="481">
        <v>11</v>
      </c>
      <c r="Y38" s="481">
        <v>25</v>
      </c>
      <c r="Z38" s="481">
        <v>22</v>
      </c>
      <c r="AA38" s="481">
        <v>5</v>
      </c>
      <c r="AB38" s="481"/>
    </row>
    <row r="39" spans="2:28" ht="15.6" customHeight="1">
      <c r="B39" s="791"/>
      <c r="C39" s="785" t="s">
        <v>26</v>
      </c>
      <c r="D39" s="786"/>
      <c r="E39" s="491">
        <f t="shared" si="1"/>
        <v>1208</v>
      </c>
      <c r="F39" s="492">
        <f t="shared" si="1"/>
        <v>60</v>
      </c>
      <c r="G39" s="493">
        <f t="shared" si="6"/>
        <v>5</v>
      </c>
      <c r="H39" s="494">
        <f>S39</f>
        <v>437</v>
      </c>
      <c r="I39" s="492">
        <f>集計!U37</f>
        <v>22</v>
      </c>
      <c r="J39" s="493">
        <f t="shared" si="2"/>
        <v>5</v>
      </c>
      <c r="K39" s="494">
        <f>T39</f>
        <v>771</v>
      </c>
      <c r="L39" s="495">
        <f>集計!AB37</f>
        <v>38</v>
      </c>
      <c r="M39" s="496">
        <f t="shared" si="3"/>
        <v>4.9000000000000004</v>
      </c>
      <c r="O39" s="6">
        <v>30</v>
      </c>
      <c r="P39" s="6">
        <v>26</v>
      </c>
      <c r="Q39" s="601" t="s">
        <v>26</v>
      </c>
      <c r="R39" s="592">
        <v>1208</v>
      </c>
      <c r="S39" s="592">
        <v>437</v>
      </c>
      <c r="T39" s="592">
        <v>771</v>
      </c>
      <c r="U39" s="590">
        <f t="shared" si="5"/>
        <v>1208</v>
      </c>
      <c r="V39" s="481" t="str">
        <f t="shared" si="4"/>
        <v>◯</v>
      </c>
      <c r="W39" s="481"/>
      <c r="X39" s="481"/>
      <c r="Y39" s="481"/>
      <c r="Z39" s="481"/>
      <c r="AA39" s="481"/>
      <c r="AB39" s="481"/>
    </row>
    <row r="40" spans="2:28" ht="15.6" customHeight="1">
      <c r="B40" s="791"/>
      <c r="C40" s="785" t="s">
        <v>27</v>
      </c>
      <c r="D40" s="786"/>
      <c r="E40" s="491">
        <f t="shared" si="1"/>
        <v>1536</v>
      </c>
      <c r="F40" s="492">
        <f t="shared" si="1"/>
        <v>142</v>
      </c>
      <c r="G40" s="493">
        <f t="shared" si="6"/>
        <v>9.1999999999999993</v>
      </c>
      <c r="H40" s="494">
        <f>S40</f>
        <v>666</v>
      </c>
      <c r="I40" s="492">
        <f>集計!U38</f>
        <v>47</v>
      </c>
      <c r="J40" s="493">
        <f t="shared" si="2"/>
        <v>7.1</v>
      </c>
      <c r="K40" s="494">
        <f>T40</f>
        <v>870</v>
      </c>
      <c r="L40" s="495">
        <f>集計!AB38</f>
        <v>95</v>
      </c>
      <c r="M40" s="496">
        <f t="shared" si="3"/>
        <v>10.9</v>
      </c>
      <c r="O40" s="6">
        <v>31</v>
      </c>
      <c r="P40" s="6">
        <v>26</v>
      </c>
      <c r="Q40" s="601" t="s">
        <v>27</v>
      </c>
      <c r="R40" s="592">
        <v>1536</v>
      </c>
      <c r="S40" s="592">
        <v>666</v>
      </c>
      <c r="T40" s="592">
        <v>870</v>
      </c>
      <c r="U40" s="590">
        <f t="shared" si="5"/>
        <v>1536</v>
      </c>
      <c r="V40" s="481" t="str">
        <f t="shared" si="4"/>
        <v>◯</v>
      </c>
      <c r="W40" s="481"/>
      <c r="X40" s="481"/>
      <c r="Y40" s="481"/>
      <c r="Z40" s="481"/>
      <c r="AA40" s="481"/>
      <c r="AB40" s="481"/>
    </row>
    <row r="41" spans="2:28" ht="15.6" customHeight="1" thickBot="1">
      <c r="B41" s="791"/>
      <c r="C41" s="779" t="s">
        <v>67</v>
      </c>
      <c r="D41" s="780"/>
      <c r="E41" s="520">
        <f t="shared" si="1"/>
        <v>5312</v>
      </c>
      <c r="F41" s="501">
        <f t="shared" si="1"/>
        <v>937</v>
      </c>
      <c r="G41" s="499">
        <f t="shared" si="6"/>
        <v>17.600000000000001</v>
      </c>
      <c r="H41" s="521">
        <f>S41</f>
        <v>2151</v>
      </c>
      <c r="I41" s="501">
        <f>集計!U39</f>
        <v>280</v>
      </c>
      <c r="J41" s="499">
        <f t="shared" si="2"/>
        <v>13</v>
      </c>
      <c r="K41" s="521">
        <f>T41</f>
        <v>3161</v>
      </c>
      <c r="L41" s="502">
        <f>集計!AB39</f>
        <v>657</v>
      </c>
      <c r="M41" s="503">
        <f t="shared" si="3"/>
        <v>20.8</v>
      </c>
      <c r="O41" s="6">
        <v>32</v>
      </c>
      <c r="P41" s="6">
        <v>26</v>
      </c>
      <c r="Q41" s="601" t="s">
        <v>67</v>
      </c>
      <c r="R41" s="592">
        <v>5312</v>
      </c>
      <c r="S41" s="592">
        <v>2151</v>
      </c>
      <c r="T41" s="592">
        <v>3161</v>
      </c>
      <c r="U41" s="590">
        <f t="shared" si="5"/>
        <v>5312</v>
      </c>
      <c r="V41" s="481" t="str">
        <f t="shared" si="4"/>
        <v>◯</v>
      </c>
      <c r="W41" s="481"/>
      <c r="X41" s="481"/>
      <c r="Y41" s="481"/>
      <c r="Z41" s="481"/>
      <c r="AA41" s="481"/>
      <c r="AB41" s="481"/>
    </row>
    <row r="42" spans="2:28" ht="15.6" customHeight="1" thickTop="1" thickBot="1">
      <c r="B42" s="792"/>
      <c r="C42" s="755" t="s">
        <v>7</v>
      </c>
      <c r="D42" s="756"/>
      <c r="E42" s="530">
        <f t="shared" si="1"/>
        <v>20545</v>
      </c>
      <c r="F42" s="507">
        <f>I42+L42</f>
        <v>3016</v>
      </c>
      <c r="G42" s="508">
        <f t="shared" si="6"/>
        <v>14.7</v>
      </c>
      <c r="H42" s="531">
        <f>SUM(H37:H41)</f>
        <v>8351</v>
      </c>
      <c r="I42" s="507">
        <f>集計!U40</f>
        <v>896</v>
      </c>
      <c r="J42" s="508">
        <f t="shared" si="2"/>
        <v>10.7</v>
      </c>
      <c r="K42" s="531">
        <f>SUM(K37:K41)</f>
        <v>12194</v>
      </c>
      <c r="L42" s="523">
        <f>集計!AB40</f>
        <v>2120</v>
      </c>
      <c r="M42" s="511">
        <f t="shared" si="3"/>
        <v>17.399999999999999</v>
      </c>
      <c r="O42" s="6">
        <v>33</v>
      </c>
      <c r="P42" s="6"/>
      <c r="Q42" s="589" t="s">
        <v>7</v>
      </c>
      <c r="R42" s="592"/>
      <c r="S42" s="592"/>
      <c r="T42" s="592"/>
      <c r="U42" s="590">
        <f t="shared" si="5"/>
        <v>0</v>
      </c>
      <c r="V42" s="481" t="str">
        <f t="shared" si="4"/>
        <v>◯</v>
      </c>
      <c r="W42" s="481"/>
      <c r="X42" s="481"/>
      <c r="Y42" s="481"/>
      <c r="Z42" s="481"/>
      <c r="AA42" s="481"/>
      <c r="AB42" s="481"/>
    </row>
    <row r="43" spans="2:28" ht="15.6" customHeight="1" thickBot="1">
      <c r="B43" s="774" t="s">
        <v>49</v>
      </c>
      <c r="C43" s="793" t="s">
        <v>31</v>
      </c>
      <c r="D43" s="794"/>
      <c r="E43" s="532">
        <f t="shared" si="1"/>
        <v>41144</v>
      </c>
      <c r="F43" s="501">
        <f t="shared" si="1"/>
        <v>4849</v>
      </c>
      <c r="G43" s="534">
        <f t="shared" si="6"/>
        <v>11.8</v>
      </c>
      <c r="H43" s="481">
        <f>S43</f>
        <v>18092</v>
      </c>
      <c r="I43" s="533">
        <f>集計!U41</f>
        <v>1560</v>
      </c>
      <c r="J43" s="534">
        <f t="shared" si="2"/>
        <v>8.6</v>
      </c>
      <c r="K43" s="481">
        <f>T43</f>
        <v>23052</v>
      </c>
      <c r="L43" s="535">
        <f>集計!AB41</f>
        <v>3289</v>
      </c>
      <c r="M43" s="536">
        <f t="shared" si="3"/>
        <v>14.3</v>
      </c>
      <c r="O43" s="6">
        <v>34</v>
      </c>
      <c r="P43" s="6">
        <v>5</v>
      </c>
      <c r="Q43" s="602" t="s">
        <v>31</v>
      </c>
      <c r="R43" s="593">
        <v>41144</v>
      </c>
      <c r="S43" s="593">
        <v>18092</v>
      </c>
      <c r="T43" s="593">
        <v>23052</v>
      </c>
      <c r="U43" s="590">
        <f t="shared" si="5"/>
        <v>41144</v>
      </c>
      <c r="V43" s="481" t="str">
        <f t="shared" si="4"/>
        <v>◯</v>
      </c>
      <c r="W43" s="481"/>
      <c r="X43" s="481"/>
      <c r="Y43" s="481"/>
      <c r="Z43" s="481"/>
      <c r="AA43" s="481"/>
      <c r="AB43" s="481"/>
    </row>
    <row r="44" spans="2:28" ht="15.6" customHeight="1" thickTop="1" thickBot="1">
      <c r="B44" s="776"/>
      <c r="C44" s="787" t="s">
        <v>7</v>
      </c>
      <c r="D44" s="788"/>
      <c r="E44" s="506">
        <f t="shared" si="1"/>
        <v>41144</v>
      </c>
      <c r="F44" s="507">
        <f t="shared" si="1"/>
        <v>4849</v>
      </c>
      <c r="G44" s="508">
        <f t="shared" si="6"/>
        <v>11.8</v>
      </c>
      <c r="H44" s="509">
        <f>H43</f>
        <v>18092</v>
      </c>
      <c r="I44" s="507">
        <f>集計!U42</f>
        <v>1560</v>
      </c>
      <c r="J44" s="508">
        <f t="shared" si="2"/>
        <v>8.6</v>
      </c>
      <c r="K44" s="509">
        <f>K43</f>
        <v>23052</v>
      </c>
      <c r="L44" s="523">
        <f>集計!AB42</f>
        <v>3289</v>
      </c>
      <c r="M44" s="511">
        <f t="shared" si="3"/>
        <v>14.3</v>
      </c>
      <c r="O44" s="6">
        <v>35</v>
      </c>
      <c r="P44" s="6"/>
      <c r="Q44" s="589" t="s">
        <v>7</v>
      </c>
      <c r="R44" s="592"/>
      <c r="S44" s="592"/>
      <c r="T44" s="592"/>
      <c r="U44" s="590">
        <f t="shared" si="5"/>
        <v>0</v>
      </c>
      <c r="V44" s="481" t="str">
        <f t="shared" si="4"/>
        <v>◯</v>
      </c>
      <c r="W44" s="481"/>
      <c r="X44" s="481"/>
      <c r="Y44" s="481"/>
      <c r="Z44" s="481"/>
      <c r="AA44" s="481"/>
      <c r="AB44" s="481"/>
    </row>
    <row r="45" spans="2:28" ht="15.6" customHeight="1">
      <c r="B45" s="774" t="s">
        <v>48</v>
      </c>
      <c r="C45" s="749" t="s">
        <v>30</v>
      </c>
      <c r="D45" s="750"/>
      <c r="E45" s="524">
        <f t="shared" si="1"/>
        <v>29541</v>
      </c>
      <c r="F45" s="533">
        <f>I45+L45</f>
        <v>4672</v>
      </c>
      <c r="G45" s="514">
        <f t="shared" si="6"/>
        <v>15.8</v>
      </c>
      <c r="H45" s="525">
        <f>S45</f>
        <v>12077</v>
      </c>
      <c r="I45" s="516">
        <f>集計!U43</f>
        <v>1196</v>
      </c>
      <c r="J45" s="514">
        <f t="shared" si="2"/>
        <v>9.9</v>
      </c>
      <c r="K45" s="525">
        <f>T45</f>
        <v>17464</v>
      </c>
      <c r="L45" s="526">
        <f>集計!AB43</f>
        <v>3476</v>
      </c>
      <c r="M45" s="518">
        <f t="shared" si="3"/>
        <v>19.899999999999999</v>
      </c>
      <c r="O45" s="6">
        <v>36</v>
      </c>
      <c r="P45" s="6">
        <v>3</v>
      </c>
      <c r="Q45" s="602" t="s">
        <v>30</v>
      </c>
      <c r="R45" s="593">
        <v>29541</v>
      </c>
      <c r="S45" s="593">
        <v>12077</v>
      </c>
      <c r="T45" s="593">
        <v>17464</v>
      </c>
      <c r="U45" s="590">
        <f t="shared" si="5"/>
        <v>29541</v>
      </c>
      <c r="V45" s="481" t="str">
        <f t="shared" si="4"/>
        <v>◯</v>
      </c>
      <c r="W45" s="481"/>
      <c r="X45" s="481"/>
      <c r="Y45" s="481"/>
      <c r="Z45" s="481"/>
      <c r="AA45" s="481"/>
      <c r="AB45" s="481"/>
    </row>
    <row r="46" spans="2:28" ht="15.6" customHeight="1" thickBot="1">
      <c r="B46" s="775"/>
      <c r="C46" s="783" t="s">
        <v>68</v>
      </c>
      <c r="D46" s="784"/>
      <c r="E46" s="520">
        <f t="shared" si="1"/>
        <v>10480</v>
      </c>
      <c r="F46" s="501">
        <f>I46+L46</f>
        <v>1425</v>
      </c>
      <c r="G46" s="499">
        <f t="shared" si="6"/>
        <v>13.6</v>
      </c>
      <c r="H46" s="521">
        <f>S46</f>
        <v>4454</v>
      </c>
      <c r="I46" s="501">
        <f>集計!U44</f>
        <v>435</v>
      </c>
      <c r="J46" s="499">
        <f t="shared" si="2"/>
        <v>9.8000000000000007</v>
      </c>
      <c r="K46" s="521">
        <f>T46</f>
        <v>6026</v>
      </c>
      <c r="L46" s="502">
        <f>集計!AB44</f>
        <v>990</v>
      </c>
      <c r="M46" s="503">
        <f t="shared" si="3"/>
        <v>16.399999999999999</v>
      </c>
      <c r="O46" s="6">
        <v>37</v>
      </c>
      <c r="P46" s="6">
        <v>12</v>
      </c>
      <c r="Q46" s="601" t="s">
        <v>68</v>
      </c>
      <c r="R46" s="592">
        <v>10480</v>
      </c>
      <c r="S46" s="592">
        <v>4454</v>
      </c>
      <c r="T46" s="592">
        <v>6026</v>
      </c>
      <c r="U46" s="590">
        <f t="shared" si="5"/>
        <v>10480</v>
      </c>
      <c r="V46" s="481" t="str">
        <f t="shared" si="4"/>
        <v>◯</v>
      </c>
      <c r="W46" s="481"/>
      <c r="X46" s="481"/>
      <c r="Y46" s="481"/>
      <c r="Z46" s="481"/>
      <c r="AA46" s="481"/>
      <c r="AB46" s="481"/>
    </row>
    <row r="47" spans="2:28" ht="15.6" customHeight="1" thickTop="1" thickBot="1">
      <c r="B47" s="776"/>
      <c r="C47" s="787" t="s">
        <v>7</v>
      </c>
      <c r="D47" s="788"/>
      <c r="E47" s="506">
        <f t="shared" si="1"/>
        <v>40021</v>
      </c>
      <c r="F47" s="507">
        <f>I47+L47</f>
        <v>6097</v>
      </c>
      <c r="G47" s="508">
        <f t="shared" si="6"/>
        <v>15.2</v>
      </c>
      <c r="H47" s="509">
        <f>SUM(H45:H46)</f>
        <v>16531</v>
      </c>
      <c r="I47" s="507">
        <f>集計!U45</f>
        <v>1631</v>
      </c>
      <c r="J47" s="508">
        <f t="shared" si="2"/>
        <v>9.9</v>
      </c>
      <c r="K47" s="509">
        <f>SUM(K45:K46)</f>
        <v>23490</v>
      </c>
      <c r="L47" s="523">
        <f>集計!AB45</f>
        <v>4466</v>
      </c>
      <c r="M47" s="511">
        <f t="shared" si="3"/>
        <v>19</v>
      </c>
      <c r="O47" s="6">
        <v>38</v>
      </c>
      <c r="P47" s="6"/>
      <c r="Q47" s="589" t="s">
        <v>7</v>
      </c>
      <c r="R47" s="592"/>
      <c r="S47" s="592"/>
      <c r="T47" s="592"/>
      <c r="U47" s="590">
        <f t="shared" si="5"/>
        <v>0</v>
      </c>
      <c r="V47" s="481" t="str">
        <f t="shared" si="4"/>
        <v>◯</v>
      </c>
      <c r="W47" s="481"/>
      <c r="X47" s="481"/>
      <c r="Y47" s="481"/>
      <c r="Z47" s="481"/>
      <c r="AA47" s="481"/>
      <c r="AB47" s="481"/>
    </row>
    <row r="48" spans="2:28" ht="15.6" customHeight="1">
      <c r="B48" s="797" t="s">
        <v>50</v>
      </c>
      <c r="C48" s="749" t="s">
        <v>32</v>
      </c>
      <c r="D48" s="750"/>
      <c r="E48" s="524">
        <f t="shared" si="1"/>
        <v>15748</v>
      </c>
      <c r="F48" s="516">
        <f>I48+L48</f>
        <v>1985</v>
      </c>
      <c r="G48" s="514">
        <f t="shared" si="6"/>
        <v>12.6</v>
      </c>
      <c r="H48" s="525">
        <f t="shared" ref="H48:H53" si="9">S48</f>
        <v>6715</v>
      </c>
      <c r="I48" s="516">
        <f>集計!U46</f>
        <v>563</v>
      </c>
      <c r="J48" s="514">
        <f t="shared" si="2"/>
        <v>8.4</v>
      </c>
      <c r="K48" s="525">
        <f t="shared" ref="K48:K53" si="10">T48</f>
        <v>9033</v>
      </c>
      <c r="L48" s="526">
        <f>集計!AB46</f>
        <v>1422</v>
      </c>
      <c r="M48" s="518">
        <f t="shared" si="3"/>
        <v>15.7</v>
      </c>
      <c r="O48" s="6">
        <v>39</v>
      </c>
      <c r="P48" s="6">
        <v>7</v>
      </c>
      <c r="Q48" s="602" t="s">
        <v>32</v>
      </c>
      <c r="R48" s="593">
        <v>15748</v>
      </c>
      <c r="S48" s="593">
        <v>6715</v>
      </c>
      <c r="T48" s="591">
        <v>9033</v>
      </c>
      <c r="U48" s="590">
        <f t="shared" si="5"/>
        <v>15748</v>
      </c>
      <c r="V48" s="481" t="str">
        <f t="shared" si="4"/>
        <v>◯</v>
      </c>
      <c r="W48" s="481"/>
      <c r="X48" s="481"/>
      <c r="Y48" s="481"/>
      <c r="Z48" s="481"/>
      <c r="AA48" s="481"/>
      <c r="AB48" s="481"/>
    </row>
    <row r="49" spans="2:32" ht="15.6" customHeight="1">
      <c r="B49" s="791"/>
      <c r="C49" s="785" t="s">
        <v>33</v>
      </c>
      <c r="D49" s="786"/>
      <c r="E49" s="491">
        <f t="shared" si="1"/>
        <v>3096</v>
      </c>
      <c r="F49" s="516">
        <f t="shared" si="1"/>
        <v>271</v>
      </c>
      <c r="G49" s="493">
        <f t="shared" si="6"/>
        <v>8.8000000000000007</v>
      </c>
      <c r="H49" s="494">
        <f t="shared" si="9"/>
        <v>1335</v>
      </c>
      <c r="I49" s="492">
        <f>集計!U47</f>
        <v>93</v>
      </c>
      <c r="J49" s="493">
        <f t="shared" si="2"/>
        <v>7</v>
      </c>
      <c r="K49" s="494">
        <f t="shared" si="10"/>
        <v>1761</v>
      </c>
      <c r="L49" s="495">
        <f>集計!AB47</f>
        <v>178</v>
      </c>
      <c r="M49" s="496">
        <f t="shared" si="3"/>
        <v>10.1</v>
      </c>
      <c r="O49" s="6">
        <v>40</v>
      </c>
      <c r="P49" s="6">
        <v>31</v>
      </c>
      <c r="Q49" s="601" t="s">
        <v>33</v>
      </c>
      <c r="R49" s="592">
        <v>3096</v>
      </c>
      <c r="S49" s="592">
        <v>1335</v>
      </c>
      <c r="T49" s="592">
        <v>1761</v>
      </c>
      <c r="U49" s="590">
        <f t="shared" si="5"/>
        <v>3096</v>
      </c>
      <c r="V49" s="481" t="str">
        <f t="shared" si="4"/>
        <v>◯</v>
      </c>
      <c r="W49" s="481"/>
      <c r="X49" s="481"/>
      <c r="Y49" s="481"/>
      <c r="Z49" s="481"/>
      <c r="AA49" s="481"/>
      <c r="AB49" s="481"/>
    </row>
    <row r="50" spans="2:32" ht="15.6" customHeight="1">
      <c r="B50" s="791"/>
      <c r="C50" s="785" t="s">
        <v>34</v>
      </c>
      <c r="D50" s="786"/>
      <c r="E50" s="491">
        <f t="shared" si="1"/>
        <v>2216</v>
      </c>
      <c r="F50" s="492">
        <f t="shared" si="1"/>
        <v>249</v>
      </c>
      <c r="G50" s="493">
        <f t="shared" si="6"/>
        <v>11.2</v>
      </c>
      <c r="H50" s="494">
        <f t="shared" si="9"/>
        <v>1001</v>
      </c>
      <c r="I50" s="492">
        <f>集計!U48</f>
        <v>95</v>
      </c>
      <c r="J50" s="493">
        <f t="shared" si="2"/>
        <v>9.5</v>
      </c>
      <c r="K50" s="494">
        <f t="shared" si="10"/>
        <v>1215</v>
      </c>
      <c r="L50" s="495">
        <f>集計!AB48</f>
        <v>154</v>
      </c>
      <c r="M50" s="496">
        <f t="shared" si="3"/>
        <v>12.7</v>
      </c>
      <c r="O50" s="6">
        <v>41</v>
      </c>
      <c r="P50" s="6">
        <v>32</v>
      </c>
      <c r="Q50" s="601" t="s">
        <v>34</v>
      </c>
      <c r="R50" s="592">
        <v>2216</v>
      </c>
      <c r="S50" s="592">
        <v>1001</v>
      </c>
      <c r="T50" s="592">
        <v>1215</v>
      </c>
      <c r="U50" s="590">
        <f t="shared" si="5"/>
        <v>2216</v>
      </c>
      <c r="V50" s="481" t="str">
        <f t="shared" si="4"/>
        <v>◯</v>
      </c>
      <c r="W50" s="481"/>
      <c r="X50" s="481"/>
      <c r="Y50" s="481"/>
      <c r="Z50" s="481"/>
      <c r="AA50" s="481"/>
      <c r="AB50" s="481"/>
    </row>
    <row r="51" spans="2:32" ht="15.6" customHeight="1">
      <c r="B51" s="791"/>
      <c r="C51" s="785" t="s">
        <v>35</v>
      </c>
      <c r="D51" s="786"/>
      <c r="E51" s="491">
        <f t="shared" si="1"/>
        <v>2274</v>
      </c>
      <c r="F51" s="492">
        <f t="shared" si="1"/>
        <v>252</v>
      </c>
      <c r="G51" s="493">
        <f t="shared" si="6"/>
        <v>11.1</v>
      </c>
      <c r="H51" s="494">
        <f t="shared" si="9"/>
        <v>1014</v>
      </c>
      <c r="I51" s="492">
        <f>集計!U49</f>
        <v>85</v>
      </c>
      <c r="J51" s="493">
        <f t="shared" si="2"/>
        <v>8.4</v>
      </c>
      <c r="K51" s="494">
        <f t="shared" si="10"/>
        <v>1260</v>
      </c>
      <c r="L51" s="495">
        <f>集計!AB49</f>
        <v>167</v>
      </c>
      <c r="M51" s="496">
        <f t="shared" si="3"/>
        <v>13.3</v>
      </c>
      <c r="O51" s="6">
        <v>42</v>
      </c>
      <c r="P51" s="6">
        <v>33</v>
      </c>
      <c r="Q51" s="601" t="s">
        <v>35</v>
      </c>
      <c r="R51" s="592">
        <v>2274</v>
      </c>
      <c r="S51" s="592">
        <v>1014</v>
      </c>
      <c r="T51" s="592">
        <v>1260</v>
      </c>
      <c r="U51" s="590">
        <f t="shared" si="5"/>
        <v>2274</v>
      </c>
      <c r="V51" s="481" t="str">
        <f t="shared" si="4"/>
        <v>◯</v>
      </c>
      <c r="W51" s="481"/>
      <c r="X51" s="481"/>
      <c r="Y51" s="481"/>
      <c r="Z51" s="481"/>
      <c r="AA51" s="481"/>
      <c r="AB51" s="481"/>
    </row>
    <row r="52" spans="2:32" ht="15.6" customHeight="1">
      <c r="B52" s="791"/>
      <c r="C52" s="785" t="s">
        <v>36</v>
      </c>
      <c r="D52" s="786"/>
      <c r="E52" s="491">
        <f t="shared" si="1"/>
        <v>6488</v>
      </c>
      <c r="F52" s="492">
        <f t="shared" si="1"/>
        <v>851</v>
      </c>
      <c r="G52" s="493">
        <f t="shared" si="6"/>
        <v>13.1</v>
      </c>
      <c r="H52" s="494">
        <f t="shared" si="9"/>
        <v>2913</v>
      </c>
      <c r="I52" s="492">
        <f>集計!U50</f>
        <v>288</v>
      </c>
      <c r="J52" s="493">
        <f t="shared" si="2"/>
        <v>9.9</v>
      </c>
      <c r="K52" s="494">
        <f t="shared" si="10"/>
        <v>3575</v>
      </c>
      <c r="L52" s="495">
        <f>集計!AB50</f>
        <v>563</v>
      </c>
      <c r="M52" s="496">
        <f t="shared" si="3"/>
        <v>15.7</v>
      </c>
      <c r="O52" s="6">
        <v>43</v>
      </c>
      <c r="P52" s="6">
        <v>34</v>
      </c>
      <c r="Q52" s="601" t="s">
        <v>36</v>
      </c>
      <c r="R52" s="592">
        <v>6488</v>
      </c>
      <c r="S52" s="592">
        <v>2913</v>
      </c>
      <c r="T52" s="592">
        <v>3575</v>
      </c>
      <c r="U52" s="590">
        <f t="shared" si="5"/>
        <v>6488</v>
      </c>
      <c r="V52" s="481" t="str">
        <f t="shared" si="4"/>
        <v>◯</v>
      </c>
      <c r="W52" s="481"/>
      <c r="X52" s="481"/>
      <c r="Y52" s="481"/>
      <c r="Z52" s="481"/>
      <c r="AA52" s="481"/>
      <c r="AB52" s="481"/>
    </row>
    <row r="53" spans="2:32" ht="15.6" customHeight="1" thickBot="1">
      <c r="B53" s="791"/>
      <c r="C53" s="783" t="s">
        <v>37</v>
      </c>
      <c r="D53" s="784"/>
      <c r="E53" s="520">
        <f t="shared" si="1"/>
        <v>5672</v>
      </c>
      <c r="F53" s="501">
        <f t="shared" si="1"/>
        <v>537</v>
      </c>
      <c r="G53" s="499">
        <f t="shared" si="6"/>
        <v>9.5</v>
      </c>
      <c r="H53" s="521">
        <f t="shared" si="9"/>
        <v>2593</v>
      </c>
      <c r="I53" s="501">
        <f>集計!U51</f>
        <v>180</v>
      </c>
      <c r="J53" s="499">
        <f t="shared" si="2"/>
        <v>6.9</v>
      </c>
      <c r="K53" s="521">
        <f t="shared" si="10"/>
        <v>3079</v>
      </c>
      <c r="L53" s="502">
        <f>集計!AB51</f>
        <v>357</v>
      </c>
      <c r="M53" s="503">
        <f t="shared" si="3"/>
        <v>11.6</v>
      </c>
      <c r="O53" s="6">
        <v>44</v>
      </c>
      <c r="P53" s="6">
        <v>35</v>
      </c>
      <c r="Q53" s="601" t="s">
        <v>37</v>
      </c>
      <c r="R53" s="592">
        <v>5672</v>
      </c>
      <c r="S53" s="592">
        <v>2593</v>
      </c>
      <c r="T53" s="592">
        <v>3079</v>
      </c>
      <c r="U53" s="590">
        <f t="shared" si="5"/>
        <v>5672</v>
      </c>
      <c r="V53" s="481" t="str">
        <f t="shared" si="4"/>
        <v>◯</v>
      </c>
      <c r="W53" s="481"/>
      <c r="X53" s="481"/>
      <c r="Y53" s="481"/>
      <c r="Z53" s="481"/>
      <c r="AA53" s="481"/>
      <c r="AB53" s="481"/>
    </row>
    <row r="54" spans="2:32" s="504" customFormat="1" ht="15.6" customHeight="1" thickTop="1" thickBot="1">
      <c r="B54" s="792"/>
      <c r="C54" s="787" t="s">
        <v>7</v>
      </c>
      <c r="D54" s="788"/>
      <c r="E54" s="537">
        <f t="shared" si="1"/>
        <v>35494</v>
      </c>
      <c r="F54" s="538">
        <f t="shared" si="1"/>
        <v>4145</v>
      </c>
      <c r="G54" s="508">
        <f t="shared" si="6"/>
        <v>11.7</v>
      </c>
      <c r="H54" s="539">
        <f>SUM(H48:H53)</f>
        <v>15571</v>
      </c>
      <c r="I54" s="507">
        <f>集計!U52</f>
        <v>1304</v>
      </c>
      <c r="J54" s="508">
        <f t="shared" si="2"/>
        <v>8.4</v>
      </c>
      <c r="K54" s="539">
        <f>SUM(K48:K53)</f>
        <v>19923</v>
      </c>
      <c r="L54" s="523">
        <f>集計!AB52</f>
        <v>2841</v>
      </c>
      <c r="M54" s="511">
        <f t="shared" si="3"/>
        <v>14.3</v>
      </c>
      <c r="O54" s="6">
        <v>45</v>
      </c>
      <c r="P54" s="7"/>
      <c r="Q54" s="589" t="s">
        <v>7</v>
      </c>
      <c r="R54" s="592"/>
      <c r="S54" s="592"/>
      <c r="T54" s="592"/>
      <c r="U54" s="590">
        <f t="shared" si="5"/>
        <v>0</v>
      </c>
      <c r="V54" s="505"/>
      <c r="W54" s="505"/>
      <c r="X54" s="505"/>
      <c r="Y54" s="505"/>
      <c r="Z54" s="505"/>
      <c r="AA54" s="505"/>
      <c r="AB54" s="505"/>
      <c r="AD54" s="479"/>
      <c r="AE54" s="479"/>
      <c r="AF54" s="479"/>
    </row>
    <row r="55" spans="2:32" ht="15.6" customHeight="1">
      <c r="B55" s="540" t="s">
        <v>38</v>
      </c>
      <c r="C55" s="541"/>
      <c r="D55" s="542"/>
      <c r="E55" s="524">
        <f t="shared" ref="E55:E57" si="11">H55+K55</f>
        <v>352762</v>
      </c>
      <c r="F55" s="516">
        <f>I55+L55</f>
        <v>47378</v>
      </c>
      <c r="G55" s="514">
        <f t="shared" si="6"/>
        <v>13.4</v>
      </c>
      <c r="H55" s="525">
        <f>SUM(H14,H10,H15,H18,H19,H21,H25,H37,H43,H45,H46,H48)</f>
        <v>150175</v>
      </c>
      <c r="I55" s="516">
        <f>集計!U53</f>
        <v>13567</v>
      </c>
      <c r="J55" s="514">
        <f t="shared" si="2"/>
        <v>9</v>
      </c>
      <c r="K55" s="525">
        <f>SUM(K14,K10,K15,K18,K19,K21,K25,K37,K43,K45,K46,K48)</f>
        <v>202587</v>
      </c>
      <c r="L55" s="526">
        <f>集計!AB53</f>
        <v>33811</v>
      </c>
      <c r="M55" s="518">
        <f t="shared" si="3"/>
        <v>16.7</v>
      </c>
      <c r="O55" s="6"/>
      <c r="P55" s="6"/>
      <c r="Q55" s="8"/>
      <c r="R55" s="572">
        <f>SUM(R10:R53)</f>
        <v>416728</v>
      </c>
      <c r="S55" s="572">
        <f t="shared" ref="S55:T55" si="12">SUM(S10:S53)</f>
        <v>177775</v>
      </c>
      <c r="T55" s="572">
        <f t="shared" si="12"/>
        <v>238953</v>
      </c>
      <c r="U55" s="585"/>
      <c r="V55" s="481"/>
      <c r="W55" s="481"/>
      <c r="X55" s="481"/>
      <c r="Y55" s="481"/>
      <c r="Z55" s="481"/>
      <c r="AA55" s="481"/>
      <c r="AB55" s="481"/>
    </row>
    <row r="56" spans="2:32" s="504" customFormat="1" ht="15.6" customHeight="1">
      <c r="B56" s="543" t="s">
        <v>39</v>
      </c>
      <c r="C56" s="544"/>
      <c r="D56" s="545"/>
      <c r="E56" s="546">
        <f t="shared" si="11"/>
        <v>63966</v>
      </c>
      <c r="F56" s="547">
        <f>I56+L56</f>
        <v>8146</v>
      </c>
      <c r="G56" s="493">
        <f t="shared" si="6"/>
        <v>12.7</v>
      </c>
      <c r="H56" s="548">
        <f>H11+H12+H16+H22+H23+H26+H27+H28+H30+H31+H32+H33+H34+H35+H38+H39+H40+H41+H49+H50+H51+H52+H53</f>
        <v>27600</v>
      </c>
      <c r="I56" s="547">
        <f>集計!U54</f>
        <v>2571</v>
      </c>
      <c r="J56" s="493">
        <f t="shared" si="2"/>
        <v>9.3000000000000007</v>
      </c>
      <c r="K56" s="548">
        <f>K11+K12+K16+K22+K23+K26+K27+K28+K30+K31+K32+K33+K34+K35+K38+K39+K40+K41+K49+K50+K51+K52+K53</f>
        <v>36366</v>
      </c>
      <c r="L56" s="547">
        <f>集計!AB54</f>
        <v>5575</v>
      </c>
      <c r="M56" s="496">
        <f t="shared" si="3"/>
        <v>15.3</v>
      </c>
      <c r="O56" s="7"/>
      <c r="P56" s="7"/>
      <c r="Q56" s="9"/>
      <c r="R56" s="586"/>
      <c r="S56" s="586"/>
      <c r="T56" s="588"/>
      <c r="U56" s="590">
        <f t="shared" si="5"/>
        <v>0</v>
      </c>
      <c r="V56" s="505"/>
      <c r="W56" s="505"/>
      <c r="X56" s="505"/>
      <c r="Y56" s="505"/>
      <c r="Z56" s="505"/>
      <c r="AA56" s="505"/>
      <c r="AB56" s="505"/>
    </row>
    <row r="57" spans="2:32" ht="15.6" customHeight="1" thickBot="1">
      <c r="B57" s="549" t="s">
        <v>40</v>
      </c>
      <c r="C57" s="550"/>
      <c r="D57" s="551"/>
      <c r="E57" s="552">
        <f t="shared" si="11"/>
        <v>416728</v>
      </c>
      <c r="F57" s="553">
        <f>I57+L57</f>
        <v>55524</v>
      </c>
      <c r="G57" s="554">
        <f t="shared" si="6"/>
        <v>13.3</v>
      </c>
      <c r="H57" s="553">
        <f>SUM(H13,H17,H20,H24,H29,H36,H42,H44,H47,H54)</f>
        <v>177775</v>
      </c>
      <c r="I57" s="555">
        <f>集計!U55</f>
        <v>16138</v>
      </c>
      <c r="J57" s="554">
        <f t="shared" si="2"/>
        <v>9.1</v>
      </c>
      <c r="K57" s="553">
        <f>SUM(K13,K17,K20,K24,K29,K36,K42,K44,K47,K54)</f>
        <v>238953</v>
      </c>
      <c r="L57" s="556">
        <f>集計!AB55</f>
        <v>39386</v>
      </c>
      <c r="M57" s="557">
        <f t="shared" si="3"/>
        <v>16.5</v>
      </c>
      <c r="O57" s="6"/>
      <c r="P57" s="6"/>
      <c r="Q57" s="8"/>
      <c r="R57" s="572"/>
      <c r="S57" s="572"/>
      <c r="T57" s="587"/>
      <c r="U57" s="585"/>
      <c r="V57" s="481"/>
      <c r="W57" s="481"/>
      <c r="X57" s="481"/>
      <c r="Y57" s="481"/>
      <c r="Z57" s="481"/>
      <c r="AA57" s="481"/>
      <c r="AB57" s="481"/>
    </row>
    <row r="58" spans="2:32" ht="15.6" customHeight="1">
      <c r="B58" s="558" t="s">
        <v>106</v>
      </c>
      <c r="H58" s="558"/>
      <c r="I58" s="481"/>
      <c r="J58" s="481"/>
      <c r="K58" s="558"/>
      <c r="L58" s="481"/>
      <c r="M58" s="481"/>
      <c r="N58" s="481"/>
      <c r="O58" s="4"/>
      <c r="P58" s="4"/>
      <c r="Q58" s="16"/>
      <c r="R58" s="587"/>
      <c r="S58" s="587"/>
      <c r="T58" s="587"/>
      <c r="U58" s="585"/>
      <c r="V58" s="481"/>
      <c r="W58" s="481"/>
      <c r="X58" s="481"/>
      <c r="Y58" s="481"/>
      <c r="Z58" s="481"/>
      <c r="AA58" s="481"/>
      <c r="AB58" s="481"/>
    </row>
    <row r="59" spans="2:32" ht="27" customHeight="1">
      <c r="H59" s="795"/>
      <c r="I59" s="796"/>
      <c r="J59" s="796"/>
      <c r="K59" s="796"/>
      <c r="L59" s="796"/>
      <c r="M59" s="796"/>
      <c r="N59" s="481"/>
      <c r="O59" s="4"/>
      <c r="P59" s="4"/>
      <c r="Q59" s="16"/>
      <c r="R59" s="587"/>
      <c r="S59" s="587"/>
      <c r="T59" s="587"/>
      <c r="U59" s="585"/>
      <c r="V59" s="481"/>
      <c r="W59" s="481"/>
      <c r="X59" s="481"/>
      <c r="Y59" s="481"/>
      <c r="Z59" s="481"/>
      <c r="AA59" s="481"/>
      <c r="AB59" s="481"/>
    </row>
    <row r="60" spans="2:32" ht="13.5" customHeight="1">
      <c r="I60" s="478"/>
      <c r="J60" s="478"/>
      <c r="L60" s="478"/>
      <c r="M60" s="478"/>
      <c r="N60" s="481"/>
      <c r="O60" s="4"/>
      <c r="P60" s="4"/>
      <c r="Q60" s="16"/>
      <c r="R60" s="587"/>
      <c r="S60" s="587"/>
      <c r="T60" s="587"/>
      <c r="U60" s="585"/>
      <c r="V60" s="481"/>
      <c r="W60" s="481"/>
      <c r="X60" s="481"/>
      <c r="Y60" s="481"/>
      <c r="Z60" s="481"/>
      <c r="AA60" s="481"/>
      <c r="AB60" s="481"/>
    </row>
    <row r="61" spans="2:32" ht="15" customHeight="1">
      <c r="O61" s="6"/>
      <c r="P61" s="6"/>
      <c r="Q61" s="8"/>
      <c r="R61" s="572"/>
      <c r="S61" s="572"/>
      <c r="T61" s="572"/>
      <c r="U61" s="573"/>
    </row>
    <row r="62" spans="2:32" ht="15" customHeight="1">
      <c r="O62" s="6"/>
      <c r="P62" s="6"/>
      <c r="Q62" s="8"/>
      <c r="R62" s="572"/>
      <c r="S62" s="572"/>
      <c r="T62" s="572"/>
      <c r="U62" s="573"/>
    </row>
  </sheetData>
  <mergeCells count="70">
    <mergeCell ref="H59:M59"/>
    <mergeCell ref="B48:B54"/>
    <mergeCell ref="C48:D48"/>
    <mergeCell ref="C49:D49"/>
    <mergeCell ref="C50:D50"/>
    <mergeCell ref="C51:D51"/>
    <mergeCell ref="C52:D52"/>
    <mergeCell ref="C53:D53"/>
    <mergeCell ref="C54:D54"/>
    <mergeCell ref="B43:B44"/>
    <mergeCell ref="C43:D43"/>
    <mergeCell ref="C44:D44"/>
    <mergeCell ref="B45:B47"/>
    <mergeCell ref="C45:D45"/>
    <mergeCell ref="C46:D46"/>
    <mergeCell ref="C47:D47"/>
    <mergeCell ref="B37:B42"/>
    <mergeCell ref="C37:D37"/>
    <mergeCell ref="C38:D38"/>
    <mergeCell ref="C39:D39"/>
    <mergeCell ref="C40:D40"/>
    <mergeCell ref="C41:D41"/>
    <mergeCell ref="C42:D42"/>
    <mergeCell ref="C29:D29"/>
    <mergeCell ref="B30:B36"/>
    <mergeCell ref="C30:D30"/>
    <mergeCell ref="C31:D31"/>
    <mergeCell ref="C32:D32"/>
    <mergeCell ref="C33:D33"/>
    <mergeCell ref="C34:D34"/>
    <mergeCell ref="C35:D35"/>
    <mergeCell ref="C36:D36"/>
    <mergeCell ref="B25:B29"/>
    <mergeCell ref="C25:D25"/>
    <mergeCell ref="C26:D26"/>
    <mergeCell ref="C27:D27"/>
    <mergeCell ref="C28:D28"/>
    <mergeCell ref="B21:B24"/>
    <mergeCell ref="C21:D21"/>
    <mergeCell ref="C22:D22"/>
    <mergeCell ref="C23:D23"/>
    <mergeCell ref="C24:D24"/>
    <mergeCell ref="B18:B20"/>
    <mergeCell ref="C18:D18"/>
    <mergeCell ref="C19:D19"/>
    <mergeCell ref="C20:D20"/>
    <mergeCell ref="L4:L9"/>
    <mergeCell ref="J4:J9"/>
    <mergeCell ref="K4:K9"/>
    <mergeCell ref="B14:B17"/>
    <mergeCell ref="C14:D14"/>
    <mergeCell ref="C15:D15"/>
    <mergeCell ref="C16:D16"/>
    <mergeCell ref="C17:D17"/>
    <mergeCell ref="M4:M9"/>
    <mergeCell ref="B10:B13"/>
    <mergeCell ref="C10:D10"/>
    <mergeCell ref="C11:D11"/>
    <mergeCell ref="C12:D12"/>
    <mergeCell ref="C13:D13"/>
    <mergeCell ref="B3:B9"/>
    <mergeCell ref="C3:D9"/>
    <mergeCell ref="E3:G3"/>
    <mergeCell ref="H3:J3"/>
    <mergeCell ref="K3:M3"/>
    <mergeCell ref="E4:E9"/>
    <mergeCell ref="F4:F9"/>
    <mergeCell ref="G4:G9"/>
    <mergeCell ref="H4:H9"/>
    <mergeCell ref="I4:I9"/>
  </mergeCells>
  <phoneticPr fontId="11"/>
  <printOptions horizontalCentered="1" gridLinesSet="0"/>
  <pageMargins left="0.39370078740157483" right="0.39370078740157483" top="0.39370078740157483" bottom="0.19685039370078741" header="0.59055118110236227" footer="0.19685039370078741"/>
  <pageSetup paperSize="9" scale="98" firstPageNumber="5" orientation="portrait" useFirstPageNumber="1" r:id="rId1"/>
  <headerFooter alignWithMargins="0">
    <oddFooter>&amp;C9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6"/>
  <sheetViews>
    <sheetView tabSelected="1" view="pageBreakPreview" zoomScale="55" zoomScaleNormal="85" zoomScaleSheetLayoutView="55" workbookViewId="0">
      <pane xSplit="4" ySplit="7" topLeftCell="E8" activePane="bottomRight" state="frozen"/>
      <selection activeCell="C38" sqref="C38:D38"/>
      <selection pane="topRight" activeCell="C38" sqref="C38:D38"/>
      <selection pane="bottomLeft" activeCell="C38" sqref="C38:D38"/>
      <selection pane="bottomRight" activeCell="I16" sqref="I16"/>
    </sheetView>
  </sheetViews>
  <sheetFormatPr defaultColWidth="10" defaultRowHeight="15" customHeight="1"/>
  <cols>
    <col min="1" max="1" width="0.125" style="6" customWidth="1"/>
    <col min="2" max="2" width="9.5" style="1" customWidth="1"/>
    <col min="3" max="3" width="3" style="600" customWidth="1"/>
    <col min="4" max="4" width="11.75" style="24" customWidth="1"/>
    <col min="5" max="12" width="12" style="6" customWidth="1"/>
    <col min="13" max="28" width="7.375" style="6" customWidth="1"/>
    <col min="29" max="29" width="3.25" style="6" customWidth="1"/>
    <col min="30" max="16384" width="10" style="6"/>
  </cols>
  <sheetData>
    <row r="1" spans="1:32" ht="18" customHeight="1">
      <c r="A1" s="7"/>
      <c r="C1" s="23"/>
      <c r="E1" s="23" t="s">
        <v>107</v>
      </c>
      <c r="F1" s="26"/>
      <c r="G1" s="26"/>
      <c r="H1" s="26"/>
      <c r="I1" s="26"/>
      <c r="J1" s="28"/>
      <c r="K1" s="27"/>
      <c r="L1" s="27"/>
      <c r="M1" s="29"/>
      <c r="N1" s="26"/>
      <c r="O1" s="26"/>
      <c r="P1" s="26"/>
      <c r="Q1" s="26"/>
      <c r="R1" s="26"/>
      <c r="S1" s="27"/>
      <c r="T1" s="27"/>
      <c r="U1" s="29"/>
      <c r="V1" s="26"/>
      <c r="W1" s="26"/>
      <c r="X1" s="26"/>
      <c r="Y1" s="28"/>
      <c r="Z1" s="26"/>
      <c r="AA1" s="27"/>
      <c r="AB1" s="27"/>
      <c r="AC1" s="7"/>
      <c r="AD1" s="7"/>
      <c r="AE1" s="7"/>
    </row>
    <row r="2" spans="1:32" ht="13.5" customHeight="1" thickBot="1">
      <c r="A2" s="7"/>
      <c r="B2" s="23"/>
      <c r="C2" s="23"/>
      <c r="E2" s="23"/>
      <c r="F2" s="26"/>
      <c r="G2" s="26"/>
      <c r="H2" s="26"/>
      <c r="I2" s="26"/>
      <c r="J2" s="28"/>
      <c r="K2" s="27"/>
      <c r="L2" s="27"/>
      <c r="M2" s="29"/>
      <c r="N2" s="26"/>
      <c r="O2" s="26"/>
      <c r="P2" s="26"/>
      <c r="Q2" s="26"/>
      <c r="R2" s="26"/>
      <c r="S2" s="27"/>
      <c r="T2" s="27"/>
      <c r="U2" s="29"/>
      <c r="V2" s="26"/>
      <c r="W2" s="26"/>
      <c r="X2" s="26"/>
      <c r="Y2" s="28"/>
      <c r="Z2" s="26"/>
      <c r="AA2" s="27"/>
      <c r="AB2" s="27"/>
      <c r="AC2" s="7"/>
      <c r="AD2" s="7"/>
      <c r="AE2" s="7"/>
    </row>
    <row r="3" spans="1:32" ht="15" customHeight="1" thickBot="1">
      <c r="A3" s="7"/>
      <c r="B3" s="720" t="s">
        <v>95</v>
      </c>
      <c r="C3" s="819" t="s">
        <v>42</v>
      </c>
      <c r="D3" s="820"/>
      <c r="E3" s="804" t="s">
        <v>61</v>
      </c>
      <c r="F3" s="805"/>
      <c r="G3" s="805"/>
      <c r="H3" s="805"/>
      <c r="I3" s="805"/>
      <c r="J3" s="805"/>
      <c r="K3" s="805"/>
      <c r="L3" s="806"/>
      <c r="M3" s="828" t="s">
        <v>62</v>
      </c>
      <c r="N3" s="829"/>
      <c r="O3" s="829"/>
      <c r="P3" s="829"/>
      <c r="Q3" s="829"/>
      <c r="R3" s="829"/>
      <c r="S3" s="829"/>
      <c r="T3" s="830"/>
      <c r="U3" s="828" t="s">
        <v>63</v>
      </c>
      <c r="V3" s="829"/>
      <c r="W3" s="829"/>
      <c r="X3" s="829"/>
      <c r="Y3" s="829"/>
      <c r="Z3" s="829"/>
      <c r="AA3" s="829"/>
      <c r="AB3" s="830"/>
      <c r="AC3" s="7"/>
      <c r="AD3" s="7"/>
      <c r="AE3" s="7"/>
    </row>
    <row r="4" spans="1:32" ht="15" customHeight="1">
      <c r="A4" s="7"/>
      <c r="B4" s="721"/>
      <c r="C4" s="821"/>
      <c r="D4" s="822"/>
      <c r="E4" s="816" t="s">
        <v>55</v>
      </c>
      <c r="F4" s="807" t="s">
        <v>56</v>
      </c>
      <c r="G4" s="807" t="s">
        <v>57</v>
      </c>
      <c r="H4" s="807" t="s">
        <v>58</v>
      </c>
      <c r="I4" s="807" t="s">
        <v>59</v>
      </c>
      <c r="J4" s="807" t="s">
        <v>60</v>
      </c>
      <c r="K4" s="810" t="s">
        <v>5</v>
      </c>
      <c r="L4" s="813" t="s">
        <v>53</v>
      </c>
      <c r="M4" s="798" t="s">
        <v>55</v>
      </c>
      <c r="N4" s="801" t="s">
        <v>56</v>
      </c>
      <c r="O4" s="801" t="s">
        <v>57</v>
      </c>
      <c r="P4" s="801" t="s">
        <v>58</v>
      </c>
      <c r="Q4" s="801" t="s">
        <v>59</v>
      </c>
      <c r="R4" s="801" t="s">
        <v>60</v>
      </c>
      <c r="S4" s="825" t="s">
        <v>5</v>
      </c>
      <c r="T4" s="831" t="s">
        <v>53</v>
      </c>
      <c r="U4" s="798" t="s">
        <v>55</v>
      </c>
      <c r="V4" s="801" t="s">
        <v>56</v>
      </c>
      <c r="W4" s="801" t="s">
        <v>57</v>
      </c>
      <c r="X4" s="801" t="s">
        <v>58</v>
      </c>
      <c r="Y4" s="801" t="s">
        <v>59</v>
      </c>
      <c r="Z4" s="801" t="s">
        <v>60</v>
      </c>
      <c r="AA4" s="825" t="s">
        <v>5</v>
      </c>
      <c r="AB4" s="831" t="s">
        <v>53</v>
      </c>
      <c r="AC4" s="7"/>
      <c r="AD4" s="7"/>
      <c r="AE4" s="7"/>
    </row>
    <row r="5" spans="1:32" ht="15" customHeight="1">
      <c r="A5" s="7"/>
      <c r="B5" s="721"/>
      <c r="C5" s="821"/>
      <c r="D5" s="822"/>
      <c r="E5" s="817"/>
      <c r="F5" s="808"/>
      <c r="G5" s="808"/>
      <c r="H5" s="808"/>
      <c r="I5" s="808"/>
      <c r="J5" s="808"/>
      <c r="K5" s="811"/>
      <c r="L5" s="814"/>
      <c r="M5" s="799"/>
      <c r="N5" s="802"/>
      <c r="O5" s="802"/>
      <c r="P5" s="802"/>
      <c r="Q5" s="802"/>
      <c r="R5" s="802"/>
      <c r="S5" s="826"/>
      <c r="T5" s="832"/>
      <c r="U5" s="799"/>
      <c r="V5" s="802"/>
      <c r="W5" s="802"/>
      <c r="X5" s="802"/>
      <c r="Y5" s="802"/>
      <c r="Z5" s="802"/>
      <c r="AA5" s="826"/>
      <c r="AB5" s="832"/>
      <c r="AC5" s="7"/>
      <c r="AD5" s="7"/>
      <c r="AE5" s="7"/>
    </row>
    <row r="6" spans="1:32" ht="18" customHeight="1">
      <c r="A6" s="7"/>
      <c r="B6" s="721"/>
      <c r="C6" s="821"/>
      <c r="D6" s="822"/>
      <c r="E6" s="817"/>
      <c r="F6" s="808"/>
      <c r="G6" s="808"/>
      <c r="H6" s="808"/>
      <c r="I6" s="808"/>
      <c r="J6" s="808"/>
      <c r="K6" s="811"/>
      <c r="L6" s="814"/>
      <c r="M6" s="799"/>
      <c r="N6" s="802"/>
      <c r="O6" s="802"/>
      <c r="P6" s="802"/>
      <c r="Q6" s="802"/>
      <c r="R6" s="802"/>
      <c r="S6" s="826"/>
      <c r="T6" s="832"/>
      <c r="U6" s="799"/>
      <c r="V6" s="802"/>
      <c r="W6" s="802"/>
      <c r="X6" s="802"/>
      <c r="Y6" s="802"/>
      <c r="Z6" s="802"/>
      <c r="AA6" s="826"/>
      <c r="AB6" s="832"/>
      <c r="AC6" s="7"/>
      <c r="AD6" s="7"/>
      <c r="AE6" s="7"/>
    </row>
    <row r="7" spans="1:32" ht="130.5" customHeight="1" thickBot="1">
      <c r="A7" s="7"/>
      <c r="B7" s="722"/>
      <c r="C7" s="823"/>
      <c r="D7" s="824"/>
      <c r="E7" s="818"/>
      <c r="F7" s="809"/>
      <c r="G7" s="809"/>
      <c r="H7" s="809"/>
      <c r="I7" s="809"/>
      <c r="J7" s="809"/>
      <c r="K7" s="812"/>
      <c r="L7" s="815"/>
      <c r="M7" s="800"/>
      <c r="N7" s="803"/>
      <c r="O7" s="803"/>
      <c r="P7" s="803"/>
      <c r="Q7" s="803"/>
      <c r="R7" s="803"/>
      <c r="S7" s="827"/>
      <c r="T7" s="833"/>
      <c r="U7" s="800"/>
      <c r="V7" s="803"/>
      <c r="W7" s="803"/>
      <c r="X7" s="803"/>
      <c r="Y7" s="803"/>
      <c r="Z7" s="803"/>
      <c r="AA7" s="827"/>
      <c r="AB7" s="833"/>
      <c r="AC7" s="7"/>
      <c r="AD7" s="7"/>
      <c r="AE7" s="7"/>
    </row>
    <row r="8" spans="1:32" s="648" customFormat="1" ht="19.5" customHeight="1">
      <c r="A8" s="443"/>
      <c r="B8" s="732" t="s">
        <v>44</v>
      </c>
      <c r="C8" s="836" t="s">
        <v>10</v>
      </c>
      <c r="D8" s="837"/>
      <c r="E8" s="903">
        <f t="shared" ref="E8:K8" si="0">M8+U8</f>
        <v>865</v>
      </c>
      <c r="F8" s="904">
        <f t="shared" si="0"/>
        <v>846</v>
      </c>
      <c r="G8" s="904">
        <f t="shared" si="0"/>
        <v>349</v>
      </c>
      <c r="H8" s="905">
        <f t="shared" si="0"/>
        <v>131</v>
      </c>
      <c r="I8" s="905">
        <f t="shared" si="0"/>
        <v>64</v>
      </c>
      <c r="J8" s="905">
        <f t="shared" si="0"/>
        <v>24</v>
      </c>
      <c r="K8" s="906">
        <f t="shared" si="0"/>
        <v>87</v>
      </c>
      <c r="L8" s="907">
        <f t="shared" ref="L8:L49" si="1">SUM(E8:K8)</f>
        <v>2366</v>
      </c>
      <c r="M8" s="908">
        <v>258</v>
      </c>
      <c r="N8" s="909">
        <v>247</v>
      </c>
      <c r="O8" s="909">
        <v>73</v>
      </c>
      <c r="P8" s="910">
        <v>27</v>
      </c>
      <c r="Q8" s="910">
        <v>17</v>
      </c>
      <c r="R8" s="910">
        <v>7</v>
      </c>
      <c r="S8" s="911">
        <v>25</v>
      </c>
      <c r="T8" s="638">
        <f t="shared" ref="T8:T49" si="2">SUM(M8:S8)</f>
        <v>654</v>
      </c>
      <c r="U8" s="908">
        <v>607</v>
      </c>
      <c r="V8" s="909">
        <v>599</v>
      </c>
      <c r="W8" s="909">
        <v>276</v>
      </c>
      <c r="X8" s="910">
        <v>104</v>
      </c>
      <c r="Y8" s="910">
        <v>47</v>
      </c>
      <c r="Z8" s="910">
        <v>17</v>
      </c>
      <c r="AA8" s="911">
        <v>62</v>
      </c>
      <c r="AB8" s="638">
        <f t="shared" ref="AB8:AB17" si="3">SUM(U8:AA8)</f>
        <v>1712</v>
      </c>
      <c r="AC8" s="443"/>
      <c r="AD8" s="443" t="str">
        <f>IF(T8=集計!E8,"","ｴﾗｰ")</f>
        <v/>
      </c>
      <c r="AE8" s="443" t="str">
        <f>IF(AB8=集計!F8,"","ｴﾗｰ")</f>
        <v/>
      </c>
      <c r="AF8" s="648" t="str">
        <f>IF(L8=集計!G8,"","ｴﾗｰ")</f>
        <v/>
      </c>
    </row>
    <row r="9" spans="1:32" s="7" customFormat="1" ht="19.5" customHeight="1">
      <c r="B9" s="733"/>
      <c r="C9" s="844" t="s">
        <v>11</v>
      </c>
      <c r="D9" s="845"/>
      <c r="E9" s="184">
        <f t="shared" ref="E9:K10" si="4">M9+U9</f>
        <v>94</v>
      </c>
      <c r="F9" s="185">
        <f t="shared" si="4"/>
        <v>65</v>
      </c>
      <c r="G9" s="185">
        <f t="shared" si="4"/>
        <v>56</v>
      </c>
      <c r="H9" s="186">
        <f t="shared" si="4"/>
        <v>17</v>
      </c>
      <c r="I9" s="186">
        <f t="shared" si="4"/>
        <v>4</v>
      </c>
      <c r="J9" s="186">
        <f t="shared" si="4"/>
        <v>0</v>
      </c>
      <c r="K9" s="187">
        <f t="shared" si="4"/>
        <v>4</v>
      </c>
      <c r="L9" s="188">
        <f t="shared" si="1"/>
        <v>240</v>
      </c>
      <c r="M9" s="348">
        <v>31</v>
      </c>
      <c r="N9" s="349">
        <v>19</v>
      </c>
      <c r="O9" s="349">
        <v>12</v>
      </c>
      <c r="P9" s="350">
        <v>4</v>
      </c>
      <c r="Q9" s="350">
        <v>0</v>
      </c>
      <c r="R9" s="350">
        <v>0</v>
      </c>
      <c r="S9" s="351">
        <v>2</v>
      </c>
      <c r="T9" s="189">
        <f t="shared" si="2"/>
        <v>68</v>
      </c>
      <c r="U9" s="348">
        <v>63</v>
      </c>
      <c r="V9" s="349">
        <v>46</v>
      </c>
      <c r="W9" s="349">
        <v>44</v>
      </c>
      <c r="X9" s="350">
        <v>13</v>
      </c>
      <c r="Y9" s="350">
        <v>4</v>
      </c>
      <c r="Z9" s="350">
        <v>0</v>
      </c>
      <c r="AA9" s="351">
        <v>2</v>
      </c>
      <c r="AB9" s="189">
        <f t="shared" si="3"/>
        <v>172</v>
      </c>
      <c r="AD9" s="7" t="str">
        <f>IF(T9=集計!E9,"","ｴﾗｰ")</f>
        <v/>
      </c>
      <c r="AE9" s="7" t="str">
        <f>IF(AB9=集計!F9,"","ｴﾗｰ")</f>
        <v/>
      </c>
      <c r="AF9" s="6" t="str">
        <f>IF(L9=集計!G9,"","ｴﾗｰ")</f>
        <v/>
      </c>
    </row>
    <row r="10" spans="1:32" ht="19.5" customHeight="1" thickBot="1">
      <c r="A10" s="7"/>
      <c r="B10" s="733"/>
      <c r="C10" s="846" t="s">
        <v>12</v>
      </c>
      <c r="D10" s="847"/>
      <c r="E10" s="190">
        <f t="shared" si="4"/>
        <v>119</v>
      </c>
      <c r="F10" s="191">
        <f t="shared" si="4"/>
        <v>91</v>
      </c>
      <c r="G10" s="191">
        <f t="shared" si="4"/>
        <v>72</v>
      </c>
      <c r="H10" s="192">
        <f t="shared" si="4"/>
        <v>22</v>
      </c>
      <c r="I10" s="192">
        <f t="shared" si="4"/>
        <v>7</v>
      </c>
      <c r="J10" s="192">
        <f t="shared" si="4"/>
        <v>4</v>
      </c>
      <c r="K10" s="193">
        <f t="shared" si="4"/>
        <v>15</v>
      </c>
      <c r="L10" s="194">
        <f t="shared" si="1"/>
        <v>330</v>
      </c>
      <c r="M10" s="352">
        <v>51</v>
      </c>
      <c r="N10" s="353">
        <v>32</v>
      </c>
      <c r="O10" s="353">
        <v>24</v>
      </c>
      <c r="P10" s="354">
        <v>3</v>
      </c>
      <c r="Q10" s="354">
        <v>2</v>
      </c>
      <c r="R10" s="354">
        <v>0</v>
      </c>
      <c r="S10" s="355">
        <v>6</v>
      </c>
      <c r="T10" s="195">
        <f t="shared" si="2"/>
        <v>118</v>
      </c>
      <c r="U10" s="352">
        <v>68</v>
      </c>
      <c r="V10" s="353">
        <v>59</v>
      </c>
      <c r="W10" s="353">
        <v>48</v>
      </c>
      <c r="X10" s="354">
        <v>19</v>
      </c>
      <c r="Y10" s="354">
        <v>5</v>
      </c>
      <c r="Z10" s="354">
        <v>4</v>
      </c>
      <c r="AA10" s="355">
        <v>9</v>
      </c>
      <c r="AB10" s="195">
        <f t="shared" si="3"/>
        <v>212</v>
      </c>
      <c r="AC10" s="7"/>
      <c r="AD10" s="7" t="str">
        <f>IF(T10=集計!E10,"","ｴﾗｰ")</f>
        <v/>
      </c>
      <c r="AE10" s="7" t="str">
        <f>IF(AB10=集計!F10,"","ｴﾗｰ")</f>
        <v/>
      </c>
      <c r="AF10" s="6" t="str">
        <f>IF(L10=集計!G10,"","ｴﾗｰ")</f>
        <v/>
      </c>
    </row>
    <row r="11" spans="1:32" s="7" customFormat="1" ht="19.5" customHeight="1" thickTop="1" thickBot="1">
      <c r="B11" s="734"/>
      <c r="C11" s="834" t="s">
        <v>7</v>
      </c>
      <c r="D11" s="835"/>
      <c r="E11" s="169">
        <f t="shared" ref="E11:K11" si="5">SUM(E8:E10)</f>
        <v>1078</v>
      </c>
      <c r="F11" s="170">
        <f t="shared" si="5"/>
        <v>1002</v>
      </c>
      <c r="G11" s="170">
        <f t="shared" si="5"/>
        <v>477</v>
      </c>
      <c r="H11" s="171">
        <f t="shared" si="5"/>
        <v>170</v>
      </c>
      <c r="I11" s="171">
        <f t="shared" si="5"/>
        <v>75</v>
      </c>
      <c r="J11" s="171">
        <f t="shared" si="5"/>
        <v>28</v>
      </c>
      <c r="K11" s="172">
        <f t="shared" si="5"/>
        <v>106</v>
      </c>
      <c r="L11" s="173">
        <f t="shared" si="1"/>
        <v>2936</v>
      </c>
      <c r="M11" s="174">
        <f t="shared" ref="M11:S11" si="6">SUM(M8:M10)</f>
        <v>340</v>
      </c>
      <c r="N11" s="175">
        <f t="shared" si="6"/>
        <v>298</v>
      </c>
      <c r="O11" s="175">
        <f t="shared" si="6"/>
        <v>109</v>
      </c>
      <c r="P11" s="176">
        <f t="shared" si="6"/>
        <v>34</v>
      </c>
      <c r="Q11" s="176">
        <f t="shared" si="6"/>
        <v>19</v>
      </c>
      <c r="R11" s="176">
        <f t="shared" si="6"/>
        <v>7</v>
      </c>
      <c r="S11" s="177">
        <f t="shared" si="6"/>
        <v>33</v>
      </c>
      <c r="T11" s="178">
        <f t="shared" si="2"/>
        <v>840</v>
      </c>
      <c r="U11" s="174">
        <f t="shared" ref="U11:AA11" si="7">SUM(U8:U10)</f>
        <v>738</v>
      </c>
      <c r="V11" s="175">
        <f t="shared" si="7"/>
        <v>704</v>
      </c>
      <c r="W11" s="175">
        <f t="shared" si="7"/>
        <v>368</v>
      </c>
      <c r="X11" s="176">
        <f t="shared" si="7"/>
        <v>136</v>
      </c>
      <c r="Y11" s="176">
        <f t="shared" si="7"/>
        <v>56</v>
      </c>
      <c r="Z11" s="176">
        <f t="shared" si="7"/>
        <v>21</v>
      </c>
      <c r="AA11" s="177">
        <f t="shared" si="7"/>
        <v>73</v>
      </c>
      <c r="AB11" s="178">
        <f t="shared" si="3"/>
        <v>2096</v>
      </c>
      <c r="AD11" s="7" t="str">
        <f>IF(T11=集計!E11,"","ｴﾗｰ")</f>
        <v/>
      </c>
      <c r="AE11" s="7" t="str">
        <f>IF(AB11=集計!F11,"","ｴﾗｰ")</f>
        <v/>
      </c>
      <c r="AF11" s="6" t="str">
        <f>IF(L11=集計!G11,"","ｴﾗｰ")</f>
        <v/>
      </c>
    </row>
    <row r="12" spans="1:32" ht="19.5" customHeight="1">
      <c r="A12" s="7"/>
      <c r="B12" s="732" t="s">
        <v>47</v>
      </c>
      <c r="C12" s="836" t="s">
        <v>6</v>
      </c>
      <c r="D12" s="837"/>
      <c r="E12" s="163">
        <f t="shared" ref="E12:K12" si="8">M12+U12</f>
        <v>3215</v>
      </c>
      <c r="F12" s="164">
        <f t="shared" si="8"/>
        <v>3367</v>
      </c>
      <c r="G12" s="164">
        <f t="shared" si="8"/>
        <v>1298</v>
      </c>
      <c r="H12" s="165">
        <f t="shared" si="8"/>
        <v>515</v>
      </c>
      <c r="I12" s="165">
        <f t="shared" si="8"/>
        <v>246</v>
      </c>
      <c r="J12" s="165">
        <f t="shared" si="8"/>
        <v>114</v>
      </c>
      <c r="K12" s="166">
        <f t="shared" si="8"/>
        <v>59</v>
      </c>
      <c r="L12" s="167">
        <f>SUM(E12:K12)</f>
        <v>8814</v>
      </c>
      <c r="M12" s="361">
        <v>919</v>
      </c>
      <c r="N12" s="362">
        <v>986</v>
      </c>
      <c r="O12" s="362">
        <v>280</v>
      </c>
      <c r="P12" s="363">
        <v>76</v>
      </c>
      <c r="Q12" s="363">
        <v>53</v>
      </c>
      <c r="R12" s="363">
        <v>32</v>
      </c>
      <c r="S12" s="364">
        <v>25</v>
      </c>
      <c r="T12" s="475">
        <f>SUM(M12:S12)</f>
        <v>2371</v>
      </c>
      <c r="U12" s="361">
        <v>2296</v>
      </c>
      <c r="V12" s="362">
        <v>2381</v>
      </c>
      <c r="W12" s="362">
        <v>1018</v>
      </c>
      <c r="X12" s="363">
        <v>439</v>
      </c>
      <c r="Y12" s="363">
        <v>193</v>
      </c>
      <c r="Z12" s="363">
        <v>82</v>
      </c>
      <c r="AA12" s="364">
        <v>34</v>
      </c>
      <c r="AB12" s="475">
        <f>SUM(U12:AA12)</f>
        <v>6443</v>
      </c>
      <c r="AC12" s="7"/>
      <c r="AD12" s="7" t="str">
        <f>IF(T12=集計!E12,"","ｴﾗｰ")</f>
        <v/>
      </c>
      <c r="AE12" s="7" t="str">
        <f>IF(AB12=集計!F12,"","ｴﾗｰ")</f>
        <v/>
      </c>
      <c r="AF12" s="6" t="str">
        <f>IF(L12=集計!G12,"","ｴﾗｰ")</f>
        <v/>
      </c>
    </row>
    <row r="13" spans="1:32" ht="19.5" customHeight="1">
      <c r="A13" s="7"/>
      <c r="B13" s="733"/>
      <c r="C13" s="840" t="s">
        <v>28</v>
      </c>
      <c r="D13" s="841"/>
      <c r="E13" s="179">
        <f t="shared" ref="E13:K13" si="9">M13+U13</f>
        <v>2153</v>
      </c>
      <c r="F13" s="180">
        <f t="shared" si="9"/>
        <v>1449</v>
      </c>
      <c r="G13" s="180">
        <f t="shared" si="9"/>
        <v>731</v>
      </c>
      <c r="H13" s="181">
        <f t="shared" si="9"/>
        <v>351</v>
      </c>
      <c r="I13" s="181">
        <f t="shared" si="9"/>
        <v>146</v>
      </c>
      <c r="J13" s="181">
        <f t="shared" si="9"/>
        <v>95</v>
      </c>
      <c r="K13" s="182">
        <f t="shared" si="9"/>
        <v>0</v>
      </c>
      <c r="L13" s="183">
        <f t="shared" si="1"/>
        <v>4925</v>
      </c>
      <c r="M13" s="343">
        <v>712</v>
      </c>
      <c r="N13" s="344">
        <v>498</v>
      </c>
      <c r="O13" s="344">
        <v>172</v>
      </c>
      <c r="P13" s="346">
        <v>58</v>
      </c>
      <c r="Q13" s="346">
        <v>48</v>
      </c>
      <c r="R13" s="346">
        <v>27</v>
      </c>
      <c r="S13" s="347">
        <v>0</v>
      </c>
      <c r="T13" s="168">
        <f t="shared" si="2"/>
        <v>1515</v>
      </c>
      <c r="U13" s="343">
        <v>1441</v>
      </c>
      <c r="V13" s="344">
        <v>951</v>
      </c>
      <c r="W13" s="344">
        <v>559</v>
      </c>
      <c r="X13" s="346">
        <v>293</v>
      </c>
      <c r="Y13" s="346">
        <v>98</v>
      </c>
      <c r="Z13" s="346">
        <v>68</v>
      </c>
      <c r="AA13" s="347">
        <v>0</v>
      </c>
      <c r="AB13" s="168">
        <f t="shared" si="3"/>
        <v>3410</v>
      </c>
      <c r="AC13" s="7"/>
      <c r="AD13" s="7" t="str">
        <f>IF(T13=集計!E13,"","ｴﾗｰ")</f>
        <v/>
      </c>
      <c r="AE13" s="7" t="str">
        <f>IF(AB13=集計!F13,"","ｴﾗｰ")</f>
        <v/>
      </c>
      <c r="AF13" s="6" t="str">
        <f>IF(L13=集計!G13,"","ｴﾗｰ")</f>
        <v/>
      </c>
    </row>
    <row r="14" spans="1:32" ht="19.5" customHeight="1" thickBot="1">
      <c r="A14" s="7"/>
      <c r="B14" s="733"/>
      <c r="C14" s="842" t="s">
        <v>29</v>
      </c>
      <c r="D14" s="843"/>
      <c r="E14" s="196">
        <f t="shared" ref="E14:K14" si="10">M14+U14</f>
        <v>222</v>
      </c>
      <c r="F14" s="197">
        <f t="shared" si="10"/>
        <v>164</v>
      </c>
      <c r="G14" s="197">
        <f t="shared" si="10"/>
        <v>108</v>
      </c>
      <c r="H14" s="197">
        <f t="shared" si="10"/>
        <v>41</v>
      </c>
      <c r="I14" s="197">
        <f t="shared" si="10"/>
        <v>12</v>
      </c>
      <c r="J14" s="197">
        <f t="shared" si="10"/>
        <v>8</v>
      </c>
      <c r="K14" s="198">
        <f t="shared" si="10"/>
        <v>37</v>
      </c>
      <c r="L14" s="199">
        <f t="shared" si="1"/>
        <v>592</v>
      </c>
      <c r="M14" s="356">
        <v>78</v>
      </c>
      <c r="N14" s="357">
        <v>44</v>
      </c>
      <c r="O14" s="357">
        <v>20</v>
      </c>
      <c r="P14" s="357">
        <v>7</v>
      </c>
      <c r="Q14" s="357">
        <v>5</v>
      </c>
      <c r="R14" s="357">
        <v>0</v>
      </c>
      <c r="S14" s="357">
        <v>13</v>
      </c>
      <c r="T14" s="200">
        <f t="shared" si="2"/>
        <v>167</v>
      </c>
      <c r="U14" s="356">
        <v>144</v>
      </c>
      <c r="V14" s="357">
        <v>120</v>
      </c>
      <c r="W14" s="357">
        <v>88</v>
      </c>
      <c r="X14" s="357">
        <v>34</v>
      </c>
      <c r="Y14" s="357">
        <v>7</v>
      </c>
      <c r="Z14" s="357">
        <v>8</v>
      </c>
      <c r="AA14" s="357">
        <v>24</v>
      </c>
      <c r="AB14" s="200">
        <f t="shared" si="3"/>
        <v>425</v>
      </c>
      <c r="AC14" s="7"/>
      <c r="AD14" s="7" t="str">
        <f>IF(T14=集計!E14,"","ｴﾗｰ")</f>
        <v/>
      </c>
      <c r="AE14" s="7" t="str">
        <f>IF(AB14=集計!F14,"","ｴﾗｰ")</f>
        <v/>
      </c>
      <c r="AF14" s="6" t="str">
        <f>IF(L14=集計!G14,"","ｴﾗｰ")</f>
        <v/>
      </c>
    </row>
    <row r="15" spans="1:32" ht="19.5" customHeight="1" thickTop="1" thickBot="1">
      <c r="A15" s="7"/>
      <c r="B15" s="734"/>
      <c r="C15" s="834" t="s">
        <v>7</v>
      </c>
      <c r="D15" s="835"/>
      <c r="E15" s="169">
        <f>SUM(E12:E14)</f>
        <v>5590</v>
      </c>
      <c r="F15" s="170">
        <f t="shared" ref="F15:AB15" si="11">SUM(F12:F14)</f>
        <v>4980</v>
      </c>
      <c r="G15" s="170">
        <f t="shared" si="11"/>
        <v>2137</v>
      </c>
      <c r="H15" s="171">
        <f t="shared" si="11"/>
        <v>907</v>
      </c>
      <c r="I15" s="171">
        <f t="shared" si="11"/>
        <v>404</v>
      </c>
      <c r="J15" s="171">
        <f t="shared" si="11"/>
        <v>217</v>
      </c>
      <c r="K15" s="172">
        <f t="shared" si="11"/>
        <v>96</v>
      </c>
      <c r="L15" s="173">
        <f t="shared" si="11"/>
        <v>14331</v>
      </c>
      <c r="M15" s="174">
        <f t="shared" si="11"/>
        <v>1709</v>
      </c>
      <c r="N15" s="175">
        <f t="shared" si="11"/>
        <v>1528</v>
      </c>
      <c r="O15" s="175">
        <f t="shared" si="11"/>
        <v>472</v>
      </c>
      <c r="P15" s="176">
        <f t="shared" si="11"/>
        <v>141</v>
      </c>
      <c r="Q15" s="176">
        <f t="shared" si="11"/>
        <v>106</v>
      </c>
      <c r="R15" s="176">
        <f t="shared" si="11"/>
        <v>59</v>
      </c>
      <c r="S15" s="177">
        <f t="shared" si="11"/>
        <v>38</v>
      </c>
      <c r="T15" s="178">
        <f t="shared" si="11"/>
        <v>4053</v>
      </c>
      <c r="U15" s="174">
        <f t="shared" si="11"/>
        <v>3881</v>
      </c>
      <c r="V15" s="175">
        <f t="shared" si="11"/>
        <v>3452</v>
      </c>
      <c r="W15" s="175">
        <f t="shared" si="11"/>
        <v>1665</v>
      </c>
      <c r="X15" s="176">
        <f t="shared" si="11"/>
        <v>766</v>
      </c>
      <c r="Y15" s="176">
        <f t="shared" si="11"/>
        <v>298</v>
      </c>
      <c r="Z15" s="176">
        <f t="shared" si="11"/>
        <v>158</v>
      </c>
      <c r="AA15" s="177">
        <f t="shared" si="11"/>
        <v>58</v>
      </c>
      <c r="AB15" s="178">
        <f t="shared" si="11"/>
        <v>10278</v>
      </c>
      <c r="AC15" s="7"/>
      <c r="AD15" s="7" t="str">
        <f>IF(T15=集計!E15,"","ｴﾗｰ")</f>
        <v/>
      </c>
      <c r="AE15" s="7" t="str">
        <f>IF(AB15=集計!F15,"","ｴﾗｰ")</f>
        <v/>
      </c>
      <c r="AF15" s="6" t="str">
        <f>IF(L15=集計!G15,"","ｴﾗｰ")</f>
        <v/>
      </c>
    </row>
    <row r="16" spans="1:32" ht="19.5" customHeight="1">
      <c r="A16" s="7"/>
      <c r="B16" s="680" t="s">
        <v>43</v>
      </c>
      <c r="C16" s="854" t="s">
        <v>8</v>
      </c>
      <c r="D16" s="855"/>
      <c r="E16" s="184">
        <f t="shared" ref="E16:K16" si="12">M16+U16</f>
        <v>4299</v>
      </c>
      <c r="F16" s="185">
        <f t="shared" si="12"/>
        <v>3819</v>
      </c>
      <c r="G16" s="185">
        <f t="shared" si="12"/>
        <v>1892</v>
      </c>
      <c r="H16" s="186">
        <f t="shared" si="12"/>
        <v>669</v>
      </c>
      <c r="I16" s="186">
        <f t="shared" si="12"/>
        <v>303</v>
      </c>
      <c r="J16" s="186">
        <f t="shared" si="12"/>
        <v>121</v>
      </c>
      <c r="K16" s="187">
        <f t="shared" si="12"/>
        <v>245</v>
      </c>
      <c r="L16" s="188">
        <f t="shared" si="1"/>
        <v>11348</v>
      </c>
      <c r="M16" s="358">
        <v>1337</v>
      </c>
      <c r="N16" s="359">
        <v>1144</v>
      </c>
      <c r="O16" s="359">
        <v>459</v>
      </c>
      <c r="P16" s="359">
        <v>125</v>
      </c>
      <c r="Q16" s="359">
        <v>62</v>
      </c>
      <c r="R16" s="359">
        <v>34</v>
      </c>
      <c r="S16" s="360">
        <v>129</v>
      </c>
      <c r="T16" s="168">
        <f t="shared" si="2"/>
        <v>3290</v>
      </c>
      <c r="U16" s="358">
        <v>2962</v>
      </c>
      <c r="V16" s="359">
        <v>2675</v>
      </c>
      <c r="W16" s="359">
        <v>1433</v>
      </c>
      <c r="X16" s="359">
        <v>544</v>
      </c>
      <c r="Y16" s="359">
        <v>241</v>
      </c>
      <c r="Z16" s="359">
        <v>87</v>
      </c>
      <c r="AA16" s="360">
        <v>116</v>
      </c>
      <c r="AB16" s="168">
        <f t="shared" si="3"/>
        <v>8058</v>
      </c>
      <c r="AC16" s="7"/>
      <c r="AD16" s="7" t="str">
        <f>IF(T16=集計!E16,"","ｴﾗｰ")</f>
        <v/>
      </c>
      <c r="AE16" s="7" t="str">
        <f>IF(AB16=集計!F16,"","ｴﾗｰ")</f>
        <v/>
      </c>
      <c r="AF16" s="6" t="str">
        <f>IF(L16=集計!G16,"","ｴﾗｰ")</f>
        <v/>
      </c>
    </row>
    <row r="17" spans="1:32" ht="19.5" customHeight="1" thickBot="1">
      <c r="A17" s="7"/>
      <c r="B17" s="681"/>
      <c r="C17" s="852" t="s">
        <v>9</v>
      </c>
      <c r="D17" s="853"/>
      <c r="E17" s="184">
        <f t="shared" ref="E17:K17" si="13">M17+U17</f>
        <v>797</v>
      </c>
      <c r="F17" s="185">
        <f t="shared" si="13"/>
        <v>744</v>
      </c>
      <c r="G17" s="185">
        <f t="shared" si="13"/>
        <v>361</v>
      </c>
      <c r="H17" s="186">
        <f t="shared" si="13"/>
        <v>122</v>
      </c>
      <c r="I17" s="186">
        <f t="shared" si="13"/>
        <v>50</v>
      </c>
      <c r="J17" s="186">
        <f t="shared" si="13"/>
        <v>18</v>
      </c>
      <c r="K17" s="187">
        <f t="shared" si="13"/>
        <v>17</v>
      </c>
      <c r="L17" s="188">
        <f t="shared" si="1"/>
        <v>2109</v>
      </c>
      <c r="M17" s="348">
        <v>276</v>
      </c>
      <c r="N17" s="349">
        <v>202</v>
      </c>
      <c r="O17" s="349">
        <v>89</v>
      </c>
      <c r="P17" s="350">
        <v>25</v>
      </c>
      <c r="Q17" s="350">
        <v>11</v>
      </c>
      <c r="R17" s="350">
        <v>6</v>
      </c>
      <c r="S17" s="351">
        <v>3</v>
      </c>
      <c r="T17" s="168">
        <f t="shared" si="2"/>
        <v>612</v>
      </c>
      <c r="U17" s="348">
        <v>521</v>
      </c>
      <c r="V17" s="349">
        <v>542</v>
      </c>
      <c r="W17" s="349">
        <v>272</v>
      </c>
      <c r="X17" s="350">
        <v>97</v>
      </c>
      <c r="Y17" s="350">
        <v>39</v>
      </c>
      <c r="Z17" s="350">
        <v>12</v>
      </c>
      <c r="AA17" s="351">
        <v>14</v>
      </c>
      <c r="AB17" s="168">
        <f t="shared" si="3"/>
        <v>1497</v>
      </c>
      <c r="AC17" s="7"/>
      <c r="AD17" s="7" t="str">
        <f>IF(T17=集計!E17,"","ｴﾗｰ")</f>
        <v/>
      </c>
      <c r="AE17" s="7" t="str">
        <f>IF(AB17=集計!F17,"","ｴﾗｰ")</f>
        <v/>
      </c>
      <c r="AF17" s="6" t="str">
        <f>IF(L17=集計!G17,"","ｴﾗｰ")</f>
        <v/>
      </c>
    </row>
    <row r="18" spans="1:32" s="7" customFormat="1" ht="19.5" customHeight="1" thickTop="1" thickBot="1">
      <c r="B18" s="682"/>
      <c r="C18" s="834" t="s">
        <v>7</v>
      </c>
      <c r="D18" s="835"/>
      <c r="E18" s="201">
        <f t="shared" ref="E18:AB18" si="14">E16+E17</f>
        <v>5096</v>
      </c>
      <c r="F18" s="170">
        <f t="shared" si="14"/>
        <v>4563</v>
      </c>
      <c r="G18" s="170">
        <f t="shared" si="14"/>
        <v>2253</v>
      </c>
      <c r="H18" s="170">
        <f t="shared" si="14"/>
        <v>791</v>
      </c>
      <c r="I18" s="170">
        <f t="shared" si="14"/>
        <v>353</v>
      </c>
      <c r="J18" s="170">
        <f t="shared" si="14"/>
        <v>139</v>
      </c>
      <c r="K18" s="202">
        <f t="shared" si="14"/>
        <v>262</v>
      </c>
      <c r="L18" s="203">
        <f t="shared" si="14"/>
        <v>13457</v>
      </c>
      <c r="M18" s="204">
        <f t="shared" si="14"/>
        <v>1613</v>
      </c>
      <c r="N18" s="175">
        <f t="shared" si="14"/>
        <v>1346</v>
      </c>
      <c r="O18" s="175">
        <f t="shared" si="14"/>
        <v>548</v>
      </c>
      <c r="P18" s="175">
        <f t="shared" si="14"/>
        <v>150</v>
      </c>
      <c r="Q18" s="175">
        <f t="shared" si="14"/>
        <v>73</v>
      </c>
      <c r="R18" s="175">
        <f t="shared" si="14"/>
        <v>40</v>
      </c>
      <c r="S18" s="205">
        <f t="shared" si="14"/>
        <v>132</v>
      </c>
      <c r="T18" s="206">
        <f t="shared" si="14"/>
        <v>3902</v>
      </c>
      <c r="U18" s="204">
        <f t="shared" si="14"/>
        <v>3483</v>
      </c>
      <c r="V18" s="175">
        <f t="shared" si="14"/>
        <v>3217</v>
      </c>
      <c r="W18" s="175">
        <f t="shared" si="14"/>
        <v>1705</v>
      </c>
      <c r="X18" s="175">
        <f t="shared" si="14"/>
        <v>641</v>
      </c>
      <c r="Y18" s="175">
        <f t="shared" si="14"/>
        <v>280</v>
      </c>
      <c r="Z18" s="175">
        <f t="shared" si="14"/>
        <v>99</v>
      </c>
      <c r="AA18" s="205">
        <f t="shared" si="14"/>
        <v>130</v>
      </c>
      <c r="AB18" s="206">
        <f t="shared" si="14"/>
        <v>9555</v>
      </c>
      <c r="AD18" s="7" t="str">
        <f>IF(T18=集計!E18,"","ｴﾗｰ")</f>
        <v/>
      </c>
      <c r="AE18" s="7" t="str">
        <f>IF(AB18=集計!F18,"","ｴﾗｰ")</f>
        <v/>
      </c>
      <c r="AF18" s="6" t="str">
        <f>IF(L18=集計!G18,"","ｴﾗｰ")</f>
        <v/>
      </c>
    </row>
    <row r="19" spans="1:32" s="7" customFormat="1" ht="19.5" customHeight="1">
      <c r="B19" s="680" t="s">
        <v>45</v>
      </c>
      <c r="C19" s="836" t="s">
        <v>13</v>
      </c>
      <c r="D19" s="837"/>
      <c r="E19" s="179">
        <f t="shared" ref="E19:K21" si="15">M19+U19</f>
        <v>715</v>
      </c>
      <c r="F19" s="180">
        <f t="shared" si="15"/>
        <v>352</v>
      </c>
      <c r="G19" s="180">
        <f t="shared" si="15"/>
        <v>279</v>
      </c>
      <c r="H19" s="181">
        <f t="shared" si="15"/>
        <v>124</v>
      </c>
      <c r="I19" s="181">
        <f t="shared" si="15"/>
        <v>50</v>
      </c>
      <c r="J19" s="181">
        <f t="shared" si="15"/>
        <v>25</v>
      </c>
      <c r="K19" s="182">
        <f t="shared" si="15"/>
        <v>19</v>
      </c>
      <c r="L19" s="183">
        <f t="shared" si="1"/>
        <v>1564</v>
      </c>
      <c r="M19" s="361">
        <v>184</v>
      </c>
      <c r="N19" s="362">
        <v>103</v>
      </c>
      <c r="O19" s="362">
        <v>54</v>
      </c>
      <c r="P19" s="363">
        <v>26</v>
      </c>
      <c r="Q19" s="363">
        <v>10</v>
      </c>
      <c r="R19" s="363">
        <v>8</v>
      </c>
      <c r="S19" s="364">
        <v>7</v>
      </c>
      <c r="T19" s="168">
        <f t="shared" si="2"/>
        <v>392</v>
      </c>
      <c r="U19" s="361">
        <v>531</v>
      </c>
      <c r="V19" s="362">
        <v>249</v>
      </c>
      <c r="W19" s="362">
        <v>225</v>
      </c>
      <c r="X19" s="363">
        <v>98</v>
      </c>
      <c r="Y19" s="363">
        <v>40</v>
      </c>
      <c r="Z19" s="363">
        <v>17</v>
      </c>
      <c r="AA19" s="364">
        <v>12</v>
      </c>
      <c r="AB19" s="168">
        <f>SUM(U19:AA19)</f>
        <v>1172</v>
      </c>
      <c r="AD19" s="7" t="str">
        <f>IF(T19=集計!E19,"","ｴﾗｰ")</f>
        <v/>
      </c>
      <c r="AE19" s="7" t="str">
        <f>IF(AB19=集計!F19,"","ｴﾗｰ")</f>
        <v/>
      </c>
      <c r="AF19" s="6" t="str">
        <f>IF(L19=集計!G19,"","ｴﾗｰ")</f>
        <v/>
      </c>
    </row>
    <row r="20" spans="1:32" ht="19.5" customHeight="1">
      <c r="A20" s="7"/>
      <c r="B20" s="681"/>
      <c r="C20" s="838" t="s">
        <v>14</v>
      </c>
      <c r="D20" s="839"/>
      <c r="E20" s="179">
        <f t="shared" si="15"/>
        <v>33</v>
      </c>
      <c r="F20" s="180">
        <f t="shared" si="15"/>
        <v>30</v>
      </c>
      <c r="G20" s="180">
        <f t="shared" si="15"/>
        <v>11</v>
      </c>
      <c r="H20" s="181">
        <f t="shared" si="15"/>
        <v>4</v>
      </c>
      <c r="I20" s="181">
        <f t="shared" si="15"/>
        <v>1</v>
      </c>
      <c r="J20" s="181">
        <f t="shared" si="15"/>
        <v>0</v>
      </c>
      <c r="K20" s="182">
        <f t="shared" si="15"/>
        <v>1</v>
      </c>
      <c r="L20" s="188">
        <f t="shared" si="1"/>
        <v>80</v>
      </c>
      <c r="M20" s="348">
        <v>16</v>
      </c>
      <c r="N20" s="349">
        <v>7</v>
      </c>
      <c r="O20" s="349">
        <v>1</v>
      </c>
      <c r="P20" s="350">
        <v>0</v>
      </c>
      <c r="Q20" s="350">
        <v>0</v>
      </c>
      <c r="R20" s="350">
        <v>0</v>
      </c>
      <c r="S20" s="351">
        <v>0</v>
      </c>
      <c r="T20" s="168">
        <f t="shared" si="2"/>
        <v>24</v>
      </c>
      <c r="U20" s="348">
        <v>17</v>
      </c>
      <c r="V20" s="349">
        <v>23</v>
      </c>
      <c r="W20" s="349">
        <v>10</v>
      </c>
      <c r="X20" s="350">
        <v>4</v>
      </c>
      <c r="Y20" s="350">
        <v>1</v>
      </c>
      <c r="Z20" s="350">
        <v>0</v>
      </c>
      <c r="AA20" s="351">
        <v>1</v>
      </c>
      <c r="AB20" s="168">
        <f>SUM(U20:AA20)</f>
        <v>56</v>
      </c>
      <c r="AC20" s="7"/>
      <c r="AD20" s="7" t="str">
        <f>IF(T20=集計!E20,"","ｴﾗｰ")</f>
        <v/>
      </c>
      <c r="AE20" s="7" t="str">
        <f>IF(AB20=集計!F20,"","ｴﾗｰ")</f>
        <v/>
      </c>
      <c r="AF20" s="6" t="str">
        <f>IF(L20=集計!G20,"","ｴﾗｰ")</f>
        <v/>
      </c>
    </row>
    <row r="21" spans="1:32" ht="19.5" customHeight="1" thickBot="1">
      <c r="A21" s="7"/>
      <c r="B21" s="681"/>
      <c r="C21" s="842" t="s">
        <v>64</v>
      </c>
      <c r="D21" s="843"/>
      <c r="E21" s="196">
        <f t="shared" si="15"/>
        <v>58</v>
      </c>
      <c r="F21" s="197">
        <f t="shared" si="15"/>
        <v>76</v>
      </c>
      <c r="G21" s="197">
        <f t="shared" si="15"/>
        <v>28</v>
      </c>
      <c r="H21" s="207">
        <f t="shared" si="15"/>
        <v>1</v>
      </c>
      <c r="I21" s="207">
        <f t="shared" si="15"/>
        <v>3</v>
      </c>
      <c r="J21" s="207">
        <f t="shared" si="15"/>
        <v>0</v>
      </c>
      <c r="K21" s="208">
        <f t="shared" si="15"/>
        <v>0</v>
      </c>
      <c r="L21" s="209">
        <f t="shared" si="1"/>
        <v>166</v>
      </c>
      <c r="M21" s="352">
        <v>21</v>
      </c>
      <c r="N21" s="353">
        <v>15</v>
      </c>
      <c r="O21" s="353">
        <v>4</v>
      </c>
      <c r="P21" s="365">
        <v>1</v>
      </c>
      <c r="Q21" s="365">
        <v>0</v>
      </c>
      <c r="R21" s="365">
        <v>0</v>
      </c>
      <c r="S21" s="366">
        <v>0</v>
      </c>
      <c r="T21" s="200">
        <f t="shared" si="2"/>
        <v>41</v>
      </c>
      <c r="U21" s="352">
        <v>37</v>
      </c>
      <c r="V21" s="353">
        <v>61</v>
      </c>
      <c r="W21" s="353">
        <v>24</v>
      </c>
      <c r="X21" s="365">
        <v>0</v>
      </c>
      <c r="Y21" s="365">
        <v>3</v>
      </c>
      <c r="Z21" s="365">
        <v>0</v>
      </c>
      <c r="AA21" s="366">
        <v>0</v>
      </c>
      <c r="AB21" s="200">
        <f>SUM(U21:AA21)</f>
        <v>125</v>
      </c>
      <c r="AC21" s="7"/>
      <c r="AD21" s="7" t="str">
        <f>IF(T21=集計!E21,"","ｴﾗｰ")</f>
        <v/>
      </c>
      <c r="AE21" s="7" t="str">
        <f>IF(AB21=集計!F21,"","ｴﾗｰ")</f>
        <v/>
      </c>
      <c r="AF21" s="6" t="str">
        <f>IF(L21=集計!G21,"","ｴﾗｰ")</f>
        <v/>
      </c>
    </row>
    <row r="22" spans="1:32" ht="19.5" customHeight="1" thickTop="1" thickBot="1">
      <c r="A22" s="7"/>
      <c r="B22" s="682"/>
      <c r="C22" s="848" t="s">
        <v>7</v>
      </c>
      <c r="D22" s="849"/>
      <c r="E22" s="169">
        <f>SUM(E19:E21)</f>
        <v>806</v>
      </c>
      <c r="F22" s="170">
        <f t="shared" ref="F22:S22" si="16">SUM(F19:F21)</f>
        <v>458</v>
      </c>
      <c r="G22" s="170">
        <f t="shared" si="16"/>
        <v>318</v>
      </c>
      <c r="H22" s="170">
        <f t="shared" si="16"/>
        <v>129</v>
      </c>
      <c r="I22" s="170">
        <f t="shared" si="16"/>
        <v>54</v>
      </c>
      <c r="J22" s="170">
        <f t="shared" si="16"/>
        <v>25</v>
      </c>
      <c r="K22" s="210">
        <f t="shared" si="16"/>
        <v>20</v>
      </c>
      <c r="L22" s="199">
        <f t="shared" si="16"/>
        <v>1810</v>
      </c>
      <c r="M22" s="174">
        <f t="shared" si="16"/>
        <v>221</v>
      </c>
      <c r="N22" s="211">
        <f t="shared" si="16"/>
        <v>125</v>
      </c>
      <c r="O22" s="211">
        <f t="shared" si="16"/>
        <v>59</v>
      </c>
      <c r="P22" s="211">
        <f t="shared" si="16"/>
        <v>27</v>
      </c>
      <c r="Q22" s="211">
        <f t="shared" si="16"/>
        <v>10</v>
      </c>
      <c r="R22" s="211">
        <f t="shared" si="16"/>
        <v>8</v>
      </c>
      <c r="S22" s="211">
        <f t="shared" si="16"/>
        <v>7</v>
      </c>
      <c r="T22" s="178">
        <f>SUM(T19:T21)</f>
        <v>457</v>
      </c>
      <c r="U22" s="174">
        <f t="shared" ref="U22:AA22" si="17">SUM(U19:U21)</f>
        <v>585</v>
      </c>
      <c r="V22" s="211">
        <f t="shared" si="17"/>
        <v>333</v>
      </c>
      <c r="W22" s="211">
        <f t="shared" si="17"/>
        <v>259</v>
      </c>
      <c r="X22" s="211">
        <f t="shared" si="17"/>
        <v>102</v>
      </c>
      <c r="Y22" s="211">
        <f t="shared" si="17"/>
        <v>44</v>
      </c>
      <c r="Z22" s="211">
        <f t="shared" si="17"/>
        <v>17</v>
      </c>
      <c r="AA22" s="211">
        <f t="shared" si="17"/>
        <v>13</v>
      </c>
      <c r="AB22" s="178">
        <f>SUM(AB19:AB21)</f>
        <v>1353</v>
      </c>
      <c r="AC22" s="7"/>
      <c r="AD22" s="7" t="str">
        <f>IF(T22=集計!E22,"","ｴﾗｰ")</f>
        <v/>
      </c>
      <c r="AE22" s="7" t="str">
        <f>IF(AB22=集計!F22,"","ｴﾗｰ")</f>
        <v/>
      </c>
      <c r="AF22" s="6" t="str">
        <f>IF(L22=集計!G22,"","ｴﾗｰ")</f>
        <v/>
      </c>
    </row>
    <row r="23" spans="1:32" ht="19.5" customHeight="1">
      <c r="A23" s="7"/>
      <c r="B23" s="680" t="s">
        <v>46</v>
      </c>
      <c r="C23" s="836" t="s">
        <v>15</v>
      </c>
      <c r="D23" s="837"/>
      <c r="E23" s="163">
        <f t="shared" ref="E23:K26" si="18">M23+U23</f>
        <v>522</v>
      </c>
      <c r="F23" s="164">
        <f t="shared" si="18"/>
        <v>635</v>
      </c>
      <c r="G23" s="164">
        <f t="shared" si="18"/>
        <v>256</v>
      </c>
      <c r="H23" s="165">
        <f t="shared" si="18"/>
        <v>104</v>
      </c>
      <c r="I23" s="165">
        <f t="shared" si="18"/>
        <v>25</v>
      </c>
      <c r="J23" s="165">
        <f t="shared" si="18"/>
        <v>14</v>
      </c>
      <c r="K23" s="166">
        <f t="shared" si="18"/>
        <v>8</v>
      </c>
      <c r="L23" s="167">
        <f t="shared" si="1"/>
        <v>1564</v>
      </c>
      <c r="M23" s="361">
        <v>181</v>
      </c>
      <c r="N23" s="362">
        <v>209</v>
      </c>
      <c r="O23" s="362">
        <v>50</v>
      </c>
      <c r="P23" s="363">
        <v>14</v>
      </c>
      <c r="Q23" s="363">
        <v>3</v>
      </c>
      <c r="R23" s="363">
        <v>1</v>
      </c>
      <c r="S23" s="364">
        <v>4</v>
      </c>
      <c r="T23" s="168">
        <f t="shared" si="2"/>
        <v>462</v>
      </c>
      <c r="U23" s="361">
        <v>341</v>
      </c>
      <c r="V23" s="362">
        <v>426</v>
      </c>
      <c r="W23" s="362">
        <v>206</v>
      </c>
      <c r="X23" s="363">
        <v>90</v>
      </c>
      <c r="Y23" s="363">
        <v>22</v>
      </c>
      <c r="Z23" s="363">
        <v>13</v>
      </c>
      <c r="AA23" s="364">
        <v>4</v>
      </c>
      <c r="AB23" s="168">
        <f>SUM(U23:AA23)</f>
        <v>1102</v>
      </c>
      <c r="AC23" s="7"/>
      <c r="AD23" s="7" t="str">
        <f>IF(T23=集計!E23,"","ｴﾗｰ")</f>
        <v/>
      </c>
      <c r="AE23" s="7" t="str">
        <f>IF(AB23=集計!F23,"","ｴﾗｰ")</f>
        <v/>
      </c>
      <c r="AF23" s="6" t="str">
        <f>IF(L23=集計!G23,"","ｴﾗｰ")</f>
        <v/>
      </c>
    </row>
    <row r="24" spans="1:32" ht="19.5" customHeight="1">
      <c r="A24" s="7"/>
      <c r="B24" s="681"/>
      <c r="C24" s="838" t="s">
        <v>16</v>
      </c>
      <c r="D24" s="839"/>
      <c r="E24" s="184">
        <f t="shared" si="18"/>
        <v>151</v>
      </c>
      <c r="F24" s="185">
        <f t="shared" si="18"/>
        <v>169</v>
      </c>
      <c r="G24" s="185">
        <f t="shared" si="18"/>
        <v>72</v>
      </c>
      <c r="H24" s="186">
        <f t="shared" si="18"/>
        <v>15</v>
      </c>
      <c r="I24" s="186">
        <f t="shared" si="18"/>
        <v>18</v>
      </c>
      <c r="J24" s="186">
        <f t="shared" si="18"/>
        <v>6</v>
      </c>
      <c r="K24" s="187">
        <f t="shared" si="18"/>
        <v>18</v>
      </c>
      <c r="L24" s="188">
        <f t="shared" si="1"/>
        <v>449</v>
      </c>
      <c r="M24" s="348">
        <v>61</v>
      </c>
      <c r="N24" s="349">
        <v>52</v>
      </c>
      <c r="O24" s="349">
        <v>23</v>
      </c>
      <c r="P24" s="350">
        <v>3</v>
      </c>
      <c r="Q24" s="350">
        <v>6</v>
      </c>
      <c r="R24" s="350">
        <v>1</v>
      </c>
      <c r="S24" s="351">
        <v>2</v>
      </c>
      <c r="T24" s="168">
        <f t="shared" si="2"/>
        <v>148</v>
      </c>
      <c r="U24" s="348">
        <v>90</v>
      </c>
      <c r="V24" s="349">
        <v>117</v>
      </c>
      <c r="W24" s="349">
        <v>49</v>
      </c>
      <c r="X24" s="350">
        <v>12</v>
      </c>
      <c r="Y24" s="350">
        <v>12</v>
      </c>
      <c r="Z24" s="350">
        <v>5</v>
      </c>
      <c r="AA24" s="351">
        <v>16</v>
      </c>
      <c r="AB24" s="168">
        <f>SUM(U24:AA24)</f>
        <v>301</v>
      </c>
      <c r="AC24" s="7"/>
      <c r="AD24" s="7" t="str">
        <f>IF(T24=集計!E24,"","ｴﾗｰ")</f>
        <v/>
      </c>
      <c r="AE24" s="7" t="str">
        <f>IF(AB24=集計!F24,"","ｴﾗｰ")</f>
        <v/>
      </c>
      <c r="AF24" s="6" t="str">
        <f>IF(L24=集計!G24,"","ｴﾗｰ")</f>
        <v/>
      </c>
    </row>
    <row r="25" spans="1:32" ht="19.5" customHeight="1">
      <c r="A25" s="7"/>
      <c r="B25" s="681"/>
      <c r="C25" s="838" t="s">
        <v>17</v>
      </c>
      <c r="D25" s="839"/>
      <c r="E25" s="629">
        <f t="shared" si="18"/>
        <v>55</v>
      </c>
      <c r="F25" s="630">
        <f t="shared" si="18"/>
        <v>107</v>
      </c>
      <c r="G25" s="630">
        <f t="shared" si="18"/>
        <v>30</v>
      </c>
      <c r="H25" s="631">
        <f t="shared" si="18"/>
        <v>3</v>
      </c>
      <c r="I25" s="631">
        <f t="shared" si="18"/>
        <v>1</v>
      </c>
      <c r="J25" s="631">
        <f t="shared" si="18"/>
        <v>1</v>
      </c>
      <c r="K25" s="632">
        <f t="shared" si="18"/>
        <v>1</v>
      </c>
      <c r="L25" s="633">
        <f t="shared" si="1"/>
        <v>198</v>
      </c>
      <c r="M25" s="634">
        <v>20</v>
      </c>
      <c r="N25" s="635">
        <v>25</v>
      </c>
      <c r="O25" s="635">
        <v>3</v>
      </c>
      <c r="P25" s="636">
        <v>1</v>
      </c>
      <c r="Q25" s="636">
        <v>0</v>
      </c>
      <c r="R25" s="636">
        <v>0</v>
      </c>
      <c r="S25" s="637">
        <v>0</v>
      </c>
      <c r="T25" s="638">
        <f t="shared" si="2"/>
        <v>49</v>
      </c>
      <c r="U25" s="634">
        <v>35</v>
      </c>
      <c r="V25" s="635">
        <v>82</v>
      </c>
      <c r="W25" s="635">
        <v>27</v>
      </c>
      <c r="X25" s="636">
        <v>2</v>
      </c>
      <c r="Y25" s="636">
        <v>1</v>
      </c>
      <c r="Z25" s="636">
        <v>1</v>
      </c>
      <c r="AA25" s="637">
        <v>1</v>
      </c>
      <c r="AB25" s="638">
        <f>SUM(U25:AA25)</f>
        <v>149</v>
      </c>
      <c r="AC25" s="7"/>
      <c r="AD25" s="7" t="str">
        <f>IF(T25=集計!E25,"","ｴﾗｰ")</f>
        <v/>
      </c>
      <c r="AE25" s="7" t="str">
        <f>IF(AB25=集計!F25,"","ｴﾗｰ")</f>
        <v/>
      </c>
      <c r="AF25" s="6" t="str">
        <f>IF(L25=集計!G25,"","ｴﾗｰ")</f>
        <v/>
      </c>
    </row>
    <row r="26" spans="1:32" ht="19.5" customHeight="1" thickBot="1">
      <c r="A26" s="7"/>
      <c r="B26" s="681"/>
      <c r="C26" s="852" t="s">
        <v>18</v>
      </c>
      <c r="D26" s="853"/>
      <c r="E26" s="212">
        <f t="shared" si="18"/>
        <v>125</v>
      </c>
      <c r="F26" s="213">
        <f t="shared" si="18"/>
        <v>123</v>
      </c>
      <c r="G26" s="213">
        <f t="shared" si="18"/>
        <v>59</v>
      </c>
      <c r="H26" s="214">
        <f t="shared" si="18"/>
        <v>16</v>
      </c>
      <c r="I26" s="214">
        <f t="shared" si="18"/>
        <v>9</v>
      </c>
      <c r="J26" s="214">
        <f t="shared" si="18"/>
        <v>1</v>
      </c>
      <c r="K26" s="215">
        <f t="shared" si="18"/>
        <v>12</v>
      </c>
      <c r="L26" s="194">
        <f t="shared" si="1"/>
        <v>345</v>
      </c>
      <c r="M26" s="352">
        <v>42</v>
      </c>
      <c r="N26" s="353">
        <v>35</v>
      </c>
      <c r="O26" s="353">
        <v>16</v>
      </c>
      <c r="P26" s="365">
        <v>4</v>
      </c>
      <c r="Q26" s="365">
        <v>2</v>
      </c>
      <c r="R26" s="365">
        <v>0</v>
      </c>
      <c r="S26" s="366">
        <v>4</v>
      </c>
      <c r="T26" s="200">
        <f t="shared" si="2"/>
        <v>103</v>
      </c>
      <c r="U26" s="352">
        <v>83</v>
      </c>
      <c r="V26" s="353">
        <v>88</v>
      </c>
      <c r="W26" s="353">
        <v>43</v>
      </c>
      <c r="X26" s="365">
        <v>12</v>
      </c>
      <c r="Y26" s="365">
        <v>7</v>
      </c>
      <c r="Z26" s="365">
        <v>1</v>
      </c>
      <c r="AA26" s="366">
        <v>8</v>
      </c>
      <c r="AB26" s="200">
        <f>SUM(U26:AA26)</f>
        <v>242</v>
      </c>
      <c r="AC26" s="7"/>
      <c r="AD26" s="7" t="str">
        <f>IF(T26=集計!E26,"","ｴﾗｰ")</f>
        <v/>
      </c>
      <c r="AE26" s="7" t="str">
        <f>IF(AB26=集計!F26,"","ｴﾗｰ")</f>
        <v/>
      </c>
      <c r="AF26" s="6" t="str">
        <f>IF(L26=集計!G26,"","ｴﾗｰ")</f>
        <v/>
      </c>
    </row>
    <row r="27" spans="1:32" ht="19.5" customHeight="1" thickTop="1" thickBot="1">
      <c r="A27" s="7"/>
      <c r="B27" s="682"/>
      <c r="C27" s="834" t="s">
        <v>7</v>
      </c>
      <c r="D27" s="835"/>
      <c r="E27" s="169">
        <f>SUM(E23:E26)</f>
        <v>853</v>
      </c>
      <c r="F27" s="170">
        <f t="shared" ref="F27:S27" si="19">SUM(F23:F26)</f>
        <v>1034</v>
      </c>
      <c r="G27" s="170">
        <f t="shared" si="19"/>
        <v>417</v>
      </c>
      <c r="H27" s="170">
        <f t="shared" si="19"/>
        <v>138</v>
      </c>
      <c r="I27" s="170">
        <f t="shared" si="19"/>
        <v>53</v>
      </c>
      <c r="J27" s="170">
        <f t="shared" si="19"/>
        <v>22</v>
      </c>
      <c r="K27" s="210">
        <f t="shared" si="19"/>
        <v>39</v>
      </c>
      <c r="L27" s="216">
        <f t="shared" si="19"/>
        <v>2556</v>
      </c>
      <c r="M27" s="174">
        <f t="shared" si="19"/>
        <v>304</v>
      </c>
      <c r="N27" s="211">
        <f t="shared" si="19"/>
        <v>321</v>
      </c>
      <c r="O27" s="211">
        <f t="shared" si="19"/>
        <v>92</v>
      </c>
      <c r="P27" s="211">
        <f t="shared" si="19"/>
        <v>22</v>
      </c>
      <c r="Q27" s="211">
        <f t="shared" si="19"/>
        <v>11</v>
      </c>
      <c r="R27" s="211">
        <f t="shared" si="19"/>
        <v>2</v>
      </c>
      <c r="S27" s="211">
        <f t="shared" si="19"/>
        <v>10</v>
      </c>
      <c r="T27" s="178">
        <f>SUM(T23:T26)</f>
        <v>762</v>
      </c>
      <c r="U27" s="174">
        <f t="shared" ref="U27:AA27" si="20">SUM(U23:U26)</f>
        <v>549</v>
      </c>
      <c r="V27" s="211">
        <f t="shared" si="20"/>
        <v>713</v>
      </c>
      <c r="W27" s="211">
        <f t="shared" si="20"/>
        <v>325</v>
      </c>
      <c r="X27" s="211">
        <f t="shared" si="20"/>
        <v>116</v>
      </c>
      <c r="Y27" s="211">
        <f t="shared" si="20"/>
        <v>42</v>
      </c>
      <c r="Z27" s="211">
        <f t="shared" si="20"/>
        <v>20</v>
      </c>
      <c r="AA27" s="211">
        <f t="shared" si="20"/>
        <v>29</v>
      </c>
      <c r="AB27" s="178">
        <f>SUM(AB23:AB26)</f>
        <v>1794</v>
      </c>
      <c r="AC27" s="7"/>
      <c r="AD27" s="7" t="str">
        <f>IF(T27=集計!E27,"","ｴﾗｰ")</f>
        <v/>
      </c>
      <c r="AE27" s="7" t="str">
        <f>IF(AB27=集計!F27,"","ｴﾗｰ")</f>
        <v/>
      </c>
      <c r="AF27" s="6" t="str">
        <f>IF(L27=集計!G27,"","ｴﾗｰ")</f>
        <v/>
      </c>
    </row>
    <row r="28" spans="1:32" ht="19.5" customHeight="1">
      <c r="A28" s="7"/>
      <c r="B28" s="680" t="s">
        <v>96</v>
      </c>
      <c r="C28" s="836" t="s">
        <v>19</v>
      </c>
      <c r="D28" s="837"/>
      <c r="E28" s="163">
        <f t="shared" ref="E28:K28" si="21">M28+U28</f>
        <v>227</v>
      </c>
      <c r="F28" s="164">
        <f t="shared" si="21"/>
        <v>216</v>
      </c>
      <c r="G28" s="164">
        <f t="shared" si="21"/>
        <v>172</v>
      </c>
      <c r="H28" s="165">
        <f t="shared" si="21"/>
        <v>59</v>
      </c>
      <c r="I28" s="165">
        <f t="shared" si="21"/>
        <v>27</v>
      </c>
      <c r="J28" s="165">
        <f t="shared" si="21"/>
        <v>10</v>
      </c>
      <c r="K28" s="166">
        <f t="shared" si="21"/>
        <v>22</v>
      </c>
      <c r="L28" s="183">
        <f t="shared" si="1"/>
        <v>733</v>
      </c>
      <c r="M28" s="361">
        <v>87</v>
      </c>
      <c r="N28" s="362">
        <v>80</v>
      </c>
      <c r="O28" s="362">
        <v>28</v>
      </c>
      <c r="P28" s="363">
        <v>14</v>
      </c>
      <c r="Q28" s="363">
        <v>6</v>
      </c>
      <c r="R28" s="363">
        <v>2</v>
      </c>
      <c r="S28" s="364">
        <v>8</v>
      </c>
      <c r="T28" s="168">
        <f t="shared" si="2"/>
        <v>225</v>
      </c>
      <c r="U28" s="361">
        <v>140</v>
      </c>
      <c r="V28" s="362">
        <v>136</v>
      </c>
      <c r="W28" s="362">
        <v>144</v>
      </c>
      <c r="X28" s="363">
        <v>45</v>
      </c>
      <c r="Y28" s="363">
        <v>21</v>
      </c>
      <c r="Z28" s="363">
        <v>8</v>
      </c>
      <c r="AA28" s="364">
        <v>14</v>
      </c>
      <c r="AB28" s="168">
        <f t="shared" ref="AB28:AB33" si="22">SUM(U28:AA28)</f>
        <v>508</v>
      </c>
      <c r="AC28" s="7"/>
      <c r="AD28" s="7" t="str">
        <f>IF(T28=集計!E28,"","ｴﾗｰ")</f>
        <v/>
      </c>
      <c r="AE28" s="7" t="str">
        <f>IF(AB28=集計!F28,"","ｴﾗｰ")</f>
        <v/>
      </c>
      <c r="AF28" s="6" t="str">
        <f>IF(L28=集計!G28,"","ｴﾗｰ")</f>
        <v/>
      </c>
    </row>
    <row r="29" spans="1:32" ht="19.5" customHeight="1">
      <c r="A29" s="7"/>
      <c r="B29" s="681"/>
      <c r="C29" s="838" t="s">
        <v>20</v>
      </c>
      <c r="D29" s="839"/>
      <c r="E29" s="179">
        <f t="shared" ref="E29:K33" si="23">M29+U29</f>
        <v>63</v>
      </c>
      <c r="F29" s="180">
        <f t="shared" si="23"/>
        <v>65</v>
      </c>
      <c r="G29" s="180">
        <f t="shared" si="23"/>
        <v>42</v>
      </c>
      <c r="H29" s="181">
        <f t="shared" si="23"/>
        <v>9</v>
      </c>
      <c r="I29" s="181">
        <f t="shared" si="23"/>
        <v>2</v>
      </c>
      <c r="J29" s="181">
        <f t="shared" si="23"/>
        <v>1</v>
      </c>
      <c r="K29" s="182">
        <f t="shared" si="23"/>
        <v>10</v>
      </c>
      <c r="L29" s="188">
        <f t="shared" si="1"/>
        <v>192</v>
      </c>
      <c r="M29" s="348">
        <v>14</v>
      </c>
      <c r="N29" s="349">
        <v>18</v>
      </c>
      <c r="O29" s="349">
        <v>8</v>
      </c>
      <c r="P29" s="350">
        <v>2</v>
      </c>
      <c r="Q29" s="350">
        <v>1</v>
      </c>
      <c r="R29" s="350">
        <v>0</v>
      </c>
      <c r="S29" s="351">
        <v>6</v>
      </c>
      <c r="T29" s="168">
        <f t="shared" si="2"/>
        <v>49</v>
      </c>
      <c r="U29" s="348">
        <v>49</v>
      </c>
      <c r="V29" s="349">
        <v>47</v>
      </c>
      <c r="W29" s="349">
        <v>34</v>
      </c>
      <c r="X29" s="350">
        <v>7</v>
      </c>
      <c r="Y29" s="350">
        <v>1</v>
      </c>
      <c r="Z29" s="350">
        <v>1</v>
      </c>
      <c r="AA29" s="351">
        <v>4</v>
      </c>
      <c r="AB29" s="168">
        <f t="shared" si="22"/>
        <v>143</v>
      </c>
      <c r="AC29" s="7"/>
      <c r="AD29" s="7" t="str">
        <f>IF(T29=集計!E29,"","ｴﾗｰ")</f>
        <v/>
      </c>
      <c r="AE29" s="7" t="str">
        <f>IF(AB29=集計!F29,"","ｴﾗｰ")</f>
        <v/>
      </c>
      <c r="AF29" s="6" t="str">
        <f>IF(L29=集計!G29,"","ｴﾗｰ")</f>
        <v/>
      </c>
    </row>
    <row r="30" spans="1:32" ht="19.5" customHeight="1">
      <c r="A30" s="7"/>
      <c r="B30" s="681"/>
      <c r="C30" s="838" t="s">
        <v>21</v>
      </c>
      <c r="D30" s="839"/>
      <c r="E30" s="179">
        <f t="shared" si="23"/>
        <v>111</v>
      </c>
      <c r="F30" s="180">
        <f t="shared" si="23"/>
        <v>123</v>
      </c>
      <c r="G30" s="180">
        <f t="shared" si="23"/>
        <v>43</v>
      </c>
      <c r="H30" s="181">
        <f t="shared" si="23"/>
        <v>12</v>
      </c>
      <c r="I30" s="181">
        <f t="shared" si="23"/>
        <v>7</v>
      </c>
      <c r="J30" s="181">
        <f t="shared" si="23"/>
        <v>1</v>
      </c>
      <c r="K30" s="182">
        <f t="shared" si="23"/>
        <v>10</v>
      </c>
      <c r="L30" s="188">
        <f t="shared" si="1"/>
        <v>307</v>
      </c>
      <c r="M30" s="348">
        <v>40</v>
      </c>
      <c r="N30" s="349">
        <v>58</v>
      </c>
      <c r="O30" s="349">
        <v>4</v>
      </c>
      <c r="P30" s="350">
        <v>3</v>
      </c>
      <c r="Q30" s="350">
        <v>1</v>
      </c>
      <c r="R30" s="350"/>
      <c r="S30" s="351">
        <v>1</v>
      </c>
      <c r="T30" s="168">
        <f t="shared" si="2"/>
        <v>107</v>
      </c>
      <c r="U30" s="348">
        <v>71</v>
      </c>
      <c r="V30" s="349">
        <v>65</v>
      </c>
      <c r="W30" s="349">
        <v>39</v>
      </c>
      <c r="X30" s="350">
        <v>9</v>
      </c>
      <c r="Y30" s="350">
        <v>6</v>
      </c>
      <c r="Z30" s="350">
        <v>1</v>
      </c>
      <c r="AA30" s="351">
        <v>9</v>
      </c>
      <c r="AB30" s="168">
        <f t="shared" si="22"/>
        <v>200</v>
      </c>
      <c r="AC30" s="7"/>
      <c r="AD30" s="7" t="str">
        <f>IF(T30=集計!E30,"","ｴﾗｰ")</f>
        <v/>
      </c>
      <c r="AE30" s="7" t="str">
        <f>IF(AB30=集計!F30,"","ｴﾗｰ")</f>
        <v/>
      </c>
      <c r="AF30" s="6" t="str">
        <f>IF(L30=集計!G30,"","ｴﾗｰ")</f>
        <v/>
      </c>
    </row>
    <row r="31" spans="1:32" ht="19.5" customHeight="1">
      <c r="A31" s="7"/>
      <c r="B31" s="681"/>
      <c r="C31" s="838" t="s">
        <v>22</v>
      </c>
      <c r="D31" s="839"/>
      <c r="E31" s="179">
        <f t="shared" si="23"/>
        <v>154</v>
      </c>
      <c r="F31" s="180">
        <f t="shared" si="23"/>
        <v>147</v>
      </c>
      <c r="G31" s="180">
        <f t="shared" si="23"/>
        <v>45</v>
      </c>
      <c r="H31" s="181">
        <f t="shared" si="23"/>
        <v>15</v>
      </c>
      <c r="I31" s="181">
        <f t="shared" si="23"/>
        <v>8</v>
      </c>
      <c r="J31" s="181">
        <f t="shared" si="23"/>
        <v>2</v>
      </c>
      <c r="K31" s="182">
        <f t="shared" si="23"/>
        <v>8</v>
      </c>
      <c r="L31" s="188">
        <f t="shared" si="1"/>
        <v>379</v>
      </c>
      <c r="M31" s="348">
        <v>57</v>
      </c>
      <c r="N31" s="349">
        <v>50</v>
      </c>
      <c r="O31" s="349">
        <v>6</v>
      </c>
      <c r="P31" s="350">
        <v>3</v>
      </c>
      <c r="Q31" s="350">
        <v>2</v>
      </c>
      <c r="R31" s="350">
        <v>1</v>
      </c>
      <c r="S31" s="351">
        <v>4</v>
      </c>
      <c r="T31" s="168">
        <f t="shared" si="2"/>
        <v>123</v>
      </c>
      <c r="U31" s="348">
        <v>97</v>
      </c>
      <c r="V31" s="349">
        <v>97</v>
      </c>
      <c r="W31" s="349">
        <v>39</v>
      </c>
      <c r="X31" s="350">
        <v>12</v>
      </c>
      <c r="Y31" s="350">
        <v>6</v>
      </c>
      <c r="Z31" s="350">
        <v>1</v>
      </c>
      <c r="AA31" s="351">
        <v>4</v>
      </c>
      <c r="AB31" s="168">
        <f t="shared" si="22"/>
        <v>256</v>
      </c>
      <c r="AC31" s="7"/>
      <c r="AD31" s="7" t="str">
        <f>IF(T31=集計!E31,"","ｴﾗｰ")</f>
        <v/>
      </c>
      <c r="AE31" s="7" t="str">
        <f>IF(AB31=集計!F31,"","ｴﾗｰ")</f>
        <v/>
      </c>
      <c r="AF31" s="6" t="str">
        <f>IF(L31=集計!G31,"","ｴﾗｰ")</f>
        <v/>
      </c>
    </row>
    <row r="32" spans="1:32" ht="19.5" customHeight="1">
      <c r="A32" s="7"/>
      <c r="B32" s="681"/>
      <c r="C32" s="838" t="s">
        <v>23</v>
      </c>
      <c r="D32" s="839"/>
      <c r="E32" s="196">
        <f t="shared" si="23"/>
        <v>32</v>
      </c>
      <c r="F32" s="197">
        <f t="shared" si="23"/>
        <v>47</v>
      </c>
      <c r="G32" s="197">
        <f t="shared" si="23"/>
        <v>22</v>
      </c>
      <c r="H32" s="207">
        <f t="shared" si="23"/>
        <v>7</v>
      </c>
      <c r="I32" s="207">
        <f t="shared" si="23"/>
        <v>7</v>
      </c>
      <c r="J32" s="207">
        <f t="shared" si="23"/>
        <v>1</v>
      </c>
      <c r="K32" s="208">
        <f t="shared" si="23"/>
        <v>0</v>
      </c>
      <c r="L32" s="194">
        <f t="shared" si="1"/>
        <v>116</v>
      </c>
      <c r="M32" s="352">
        <v>13</v>
      </c>
      <c r="N32" s="353">
        <v>18</v>
      </c>
      <c r="O32" s="353">
        <v>5</v>
      </c>
      <c r="P32" s="354">
        <v>2</v>
      </c>
      <c r="Q32" s="354">
        <v>2</v>
      </c>
      <c r="R32" s="354">
        <v>0</v>
      </c>
      <c r="S32" s="355">
        <v>0</v>
      </c>
      <c r="T32" s="200">
        <f t="shared" si="2"/>
        <v>40</v>
      </c>
      <c r="U32" s="352">
        <v>19</v>
      </c>
      <c r="V32" s="353">
        <v>29</v>
      </c>
      <c r="W32" s="353">
        <v>17</v>
      </c>
      <c r="X32" s="354">
        <v>5</v>
      </c>
      <c r="Y32" s="354">
        <v>5</v>
      </c>
      <c r="Z32" s="354">
        <v>1</v>
      </c>
      <c r="AA32" s="355">
        <v>0</v>
      </c>
      <c r="AB32" s="200">
        <f t="shared" si="22"/>
        <v>76</v>
      </c>
      <c r="AC32" s="7"/>
      <c r="AD32" s="7" t="str">
        <f>IF(T32=集計!E32,"","ｴﾗｰ")</f>
        <v/>
      </c>
      <c r="AE32" s="7" t="str">
        <f>IF(AB32=集計!F32,"","ｴﾗｰ")</f>
        <v/>
      </c>
      <c r="AF32" s="6" t="str">
        <f>IF(L32=集計!G32,"","ｴﾗｰ")</f>
        <v/>
      </c>
    </row>
    <row r="33" spans="1:32" ht="19.5" customHeight="1" thickBot="1">
      <c r="A33" s="7"/>
      <c r="B33" s="738"/>
      <c r="C33" s="842" t="s">
        <v>66</v>
      </c>
      <c r="D33" s="843"/>
      <c r="E33" s="212">
        <f t="shared" si="23"/>
        <v>197</v>
      </c>
      <c r="F33" s="213">
        <f t="shared" si="23"/>
        <v>198</v>
      </c>
      <c r="G33" s="213">
        <f t="shared" si="23"/>
        <v>130</v>
      </c>
      <c r="H33" s="214">
        <f t="shared" si="23"/>
        <v>36</v>
      </c>
      <c r="I33" s="214">
        <f t="shared" si="23"/>
        <v>19</v>
      </c>
      <c r="J33" s="214">
        <f t="shared" si="23"/>
        <v>10</v>
      </c>
      <c r="K33" s="215">
        <f t="shared" si="23"/>
        <v>10</v>
      </c>
      <c r="L33" s="209">
        <f t="shared" si="1"/>
        <v>600</v>
      </c>
      <c r="M33" s="367">
        <v>69</v>
      </c>
      <c r="N33" s="368">
        <v>71</v>
      </c>
      <c r="O33" s="368">
        <v>30</v>
      </c>
      <c r="P33" s="369">
        <v>8</v>
      </c>
      <c r="Q33" s="369">
        <v>6</v>
      </c>
      <c r="R33" s="369">
        <v>1</v>
      </c>
      <c r="S33" s="370">
        <v>4</v>
      </c>
      <c r="T33" s="217">
        <f t="shared" si="2"/>
        <v>189</v>
      </c>
      <c r="U33" s="367">
        <v>128</v>
      </c>
      <c r="V33" s="368">
        <v>127</v>
      </c>
      <c r="W33" s="368">
        <v>100</v>
      </c>
      <c r="X33" s="369">
        <v>28</v>
      </c>
      <c r="Y33" s="369">
        <v>13</v>
      </c>
      <c r="Z33" s="369">
        <v>9</v>
      </c>
      <c r="AA33" s="370">
        <v>6</v>
      </c>
      <c r="AB33" s="217">
        <f t="shared" si="22"/>
        <v>411</v>
      </c>
      <c r="AC33" s="7"/>
      <c r="AD33" s="7" t="str">
        <f>IF(T33=集計!E33,"","ｴﾗｰ")</f>
        <v/>
      </c>
      <c r="AE33" s="7" t="str">
        <f>IF(AB33=集計!F33,"","ｴﾗｰ")</f>
        <v/>
      </c>
      <c r="AF33" s="6" t="str">
        <f>IF(L33=集計!G33,"","ｴﾗｰ")</f>
        <v/>
      </c>
    </row>
    <row r="34" spans="1:32" ht="19.5" customHeight="1" thickTop="1" thickBot="1">
      <c r="A34" s="7"/>
      <c r="B34" s="682"/>
      <c r="C34" s="848" t="s">
        <v>7</v>
      </c>
      <c r="D34" s="849"/>
      <c r="E34" s="196">
        <f t="shared" ref="E34:AB34" si="24">SUM(E28:E33)</f>
        <v>784</v>
      </c>
      <c r="F34" s="197">
        <f t="shared" si="24"/>
        <v>796</v>
      </c>
      <c r="G34" s="197">
        <f t="shared" si="24"/>
        <v>454</v>
      </c>
      <c r="H34" s="197">
        <f t="shared" si="24"/>
        <v>138</v>
      </c>
      <c r="I34" s="197">
        <f t="shared" si="24"/>
        <v>70</v>
      </c>
      <c r="J34" s="197">
        <f t="shared" si="24"/>
        <v>25</v>
      </c>
      <c r="K34" s="198">
        <f t="shared" si="24"/>
        <v>60</v>
      </c>
      <c r="L34" s="199">
        <f t="shared" si="24"/>
        <v>2327</v>
      </c>
      <c r="M34" s="218">
        <f t="shared" si="24"/>
        <v>280</v>
      </c>
      <c r="N34" s="219">
        <f t="shared" si="24"/>
        <v>295</v>
      </c>
      <c r="O34" s="219">
        <f t="shared" si="24"/>
        <v>81</v>
      </c>
      <c r="P34" s="219">
        <f t="shared" si="24"/>
        <v>32</v>
      </c>
      <c r="Q34" s="219">
        <f t="shared" si="24"/>
        <v>18</v>
      </c>
      <c r="R34" s="219">
        <f t="shared" si="24"/>
        <v>4</v>
      </c>
      <c r="S34" s="219">
        <f t="shared" si="24"/>
        <v>23</v>
      </c>
      <c r="T34" s="220">
        <f t="shared" si="24"/>
        <v>733</v>
      </c>
      <c r="U34" s="218">
        <f t="shared" si="24"/>
        <v>504</v>
      </c>
      <c r="V34" s="219">
        <f t="shared" si="24"/>
        <v>501</v>
      </c>
      <c r="W34" s="219">
        <f t="shared" si="24"/>
        <v>373</v>
      </c>
      <c r="X34" s="219">
        <f t="shared" si="24"/>
        <v>106</v>
      </c>
      <c r="Y34" s="219">
        <f t="shared" si="24"/>
        <v>52</v>
      </c>
      <c r="Z34" s="219">
        <f t="shared" si="24"/>
        <v>21</v>
      </c>
      <c r="AA34" s="219">
        <f t="shared" si="24"/>
        <v>37</v>
      </c>
      <c r="AB34" s="220">
        <f t="shared" si="24"/>
        <v>1594</v>
      </c>
      <c r="AC34" s="7"/>
      <c r="AD34" s="7" t="str">
        <f>IF(T34=集計!E34,"","ｴﾗｰ")</f>
        <v/>
      </c>
      <c r="AE34" s="7" t="str">
        <f>IF(AB34=集計!F34,"","ｴﾗｰ")</f>
        <v/>
      </c>
      <c r="AF34" s="6" t="str">
        <f>IF(L34=集計!G34,"","ｴﾗｰ")</f>
        <v/>
      </c>
    </row>
    <row r="35" spans="1:32" ht="19.5" customHeight="1">
      <c r="A35" s="7"/>
      <c r="B35" s="695" t="s">
        <v>97</v>
      </c>
      <c r="C35" s="836" t="s">
        <v>24</v>
      </c>
      <c r="D35" s="837"/>
      <c r="E35" s="163">
        <f t="shared" ref="E35:K35" si="25">M35+U35</f>
        <v>666</v>
      </c>
      <c r="F35" s="164">
        <f t="shared" si="25"/>
        <v>601</v>
      </c>
      <c r="G35" s="164">
        <f t="shared" si="25"/>
        <v>280</v>
      </c>
      <c r="H35" s="165">
        <f t="shared" si="25"/>
        <v>112</v>
      </c>
      <c r="I35" s="165">
        <f t="shared" si="25"/>
        <v>47</v>
      </c>
      <c r="J35" s="165">
        <f t="shared" si="25"/>
        <v>15</v>
      </c>
      <c r="K35" s="166">
        <f t="shared" si="25"/>
        <v>36</v>
      </c>
      <c r="L35" s="167">
        <f t="shared" si="1"/>
        <v>1757</v>
      </c>
      <c r="M35" s="361">
        <v>228</v>
      </c>
      <c r="N35" s="362">
        <v>175</v>
      </c>
      <c r="O35" s="362">
        <v>48</v>
      </c>
      <c r="P35" s="363">
        <v>23</v>
      </c>
      <c r="Q35" s="363">
        <v>17</v>
      </c>
      <c r="R35" s="363">
        <v>6</v>
      </c>
      <c r="S35" s="364">
        <v>20</v>
      </c>
      <c r="T35" s="168">
        <f t="shared" si="2"/>
        <v>517</v>
      </c>
      <c r="U35" s="361">
        <v>438</v>
      </c>
      <c r="V35" s="362">
        <v>426</v>
      </c>
      <c r="W35" s="362">
        <v>232</v>
      </c>
      <c r="X35" s="363">
        <v>89</v>
      </c>
      <c r="Y35" s="363">
        <v>30</v>
      </c>
      <c r="Z35" s="363">
        <v>9</v>
      </c>
      <c r="AA35" s="364">
        <v>16</v>
      </c>
      <c r="AB35" s="168">
        <f t="shared" ref="AB35:AB41" si="26">SUM(U35:AA35)</f>
        <v>1240</v>
      </c>
      <c r="AC35" s="7"/>
      <c r="AD35" s="7" t="str">
        <f>IF(T35=集計!E35,"","ｴﾗｰ")</f>
        <v/>
      </c>
      <c r="AE35" s="7" t="str">
        <f>IF(AB35=集計!F35,"","ｴﾗｰ")</f>
        <v/>
      </c>
      <c r="AF35" s="6" t="str">
        <f>IF(L35=集計!G35,"","ｴﾗｰ")</f>
        <v/>
      </c>
    </row>
    <row r="36" spans="1:32" ht="19.5" customHeight="1">
      <c r="A36" s="7"/>
      <c r="B36" s="696"/>
      <c r="C36" s="838" t="s">
        <v>25</v>
      </c>
      <c r="D36" s="839"/>
      <c r="E36" s="184">
        <f t="shared" ref="E36:E41" si="27">M36+U36</f>
        <v>36</v>
      </c>
      <c r="F36" s="185">
        <f t="shared" ref="F36:F41" si="28">N36+V36</f>
        <v>46</v>
      </c>
      <c r="G36" s="185">
        <f t="shared" ref="G36:G41" si="29">O36+W36</f>
        <v>31</v>
      </c>
      <c r="H36" s="186">
        <f t="shared" ref="H36:H41" si="30">P36+X36</f>
        <v>5</v>
      </c>
      <c r="I36" s="186">
        <f t="shared" ref="I36:I41" si="31">Q36+Y36</f>
        <v>2</v>
      </c>
      <c r="J36" s="186">
        <f t="shared" ref="J36:J41" si="32">R36+Z36</f>
        <v>0</v>
      </c>
      <c r="K36" s="187">
        <f t="shared" ref="K36:K41" si="33">S36+AA36</f>
        <v>0</v>
      </c>
      <c r="L36" s="188">
        <f t="shared" si="1"/>
        <v>120</v>
      </c>
      <c r="M36" s="348">
        <v>8</v>
      </c>
      <c r="N36" s="349">
        <v>14</v>
      </c>
      <c r="O36" s="349">
        <v>5</v>
      </c>
      <c r="P36" s="350">
        <v>3</v>
      </c>
      <c r="Q36" s="350">
        <v>0</v>
      </c>
      <c r="R36" s="350">
        <v>0</v>
      </c>
      <c r="S36" s="351">
        <v>0</v>
      </c>
      <c r="T36" s="168">
        <f t="shared" si="2"/>
        <v>30</v>
      </c>
      <c r="U36" s="348">
        <v>28</v>
      </c>
      <c r="V36" s="349">
        <v>32</v>
      </c>
      <c r="W36" s="349">
        <v>26</v>
      </c>
      <c r="X36" s="350">
        <v>2</v>
      </c>
      <c r="Y36" s="350">
        <v>2</v>
      </c>
      <c r="Z36" s="350">
        <v>0</v>
      </c>
      <c r="AA36" s="351">
        <v>0</v>
      </c>
      <c r="AB36" s="168">
        <f t="shared" si="26"/>
        <v>90</v>
      </c>
      <c r="AC36" s="7"/>
      <c r="AD36" s="7" t="str">
        <f>IF(T36=集計!E36,"","ｴﾗｰ")</f>
        <v/>
      </c>
      <c r="AE36" s="7" t="str">
        <f>IF(AB36=集計!F36,"","ｴﾗｰ")</f>
        <v/>
      </c>
      <c r="AF36" s="6" t="str">
        <f>IF(L36=集計!G36,"","ｴﾗｰ")</f>
        <v/>
      </c>
    </row>
    <row r="37" spans="1:32" ht="19.5" customHeight="1">
      <c r="A37" s="7"/>
      <c r="B37" s="696"/>
      <c r="C37" s="838" t="s">
        <v>26</v>
      </c>
      <c r="D37" s="839"/>
      <c r="E37" s="184">
        <f t="shared" si="27"/>
        <v>19</v>
      </c>
      <c r="F37" s="185">
        <f t="shared" si="28"/>
        <v>17</v>
      </c>
      <c r="G37" s="185">
        <f t="shared" si="29"/>
        <v>11</v>
      </c>
      <c r="H37" s="186">
        <f t="shared" si="30"/>
        <v>4</v>
      </c>
      <c r="I37" s="186">
        <f t="shared" si="31"/>
        <v>0</v>
      </c>
      <c r="J37" s="186">
        <f t="shared" si="32"/>
        <v>0</v>
      </c>
      <c r="K37" s="187">
        <f t="shared" si="33"/>
        <v>9</v>
      </c>
      <c r="L37" s="188">
        <f t="shared" si="1"/>
        <v>60</v>
      </c>
      <c r="M37" s="348">
        <v>9</v>
      </c>
      <c r="N37" s="349">
        <v>8</v>
      </c>
      <c r="O37" s="349">
        <v>2</v>
      </c>
      <c r="P37" s="350">
        <v>0</v>
      </c>
      <c r="Q37" s="350">
        <v>0</v>
      </c>
      <c r="R37" s="350">
        <v>0</v>
      </c>
      <c r="S37" s="351">
        <v>3</v>
      </c>
      <c r="T37" s="168">
        <f t="shared" si="2"/>
        <v>22</v>
      </c>
      <c r="U37" s="348">
        <v>10</v>
      </c>
      <c r="V37" s="349">
        <v>9</v>
      </c>
      <c r="W37" s="349">
        <v>9</v>
      </c>
      <c r="X37" s="350">
        <v>4</v>
      </c>
      <c r="Y37" s="350">
        <v>0</v>
      </c>
      <c r="Z37" s="350">
        <v>0</v>
      </c>
      <c r="AA37" s="351">
        <v>6</v>
      </c>
      <c r="AB37" s="168">
        <f t="shared" si="26"/>
        <v>38</v>
      </c>
      <c r="AC37" s="7"/>
      <c r="AD37" s="7" t="str">
        <f>IF(T37=集計!E37,"","ｴﾗｰ")</f>
        <v/>
      </c>
      <c r="AE37" s="7" t="str">
        <f>IF(AB37=集計!F37,"","ｴﾗｰ")</f>
        <v/>
      </c>
      <c r="AF37" s="6" t="str">
        <f>IF(L37=集計!G37,"","ｴﾗｰ")</f>
        <v/>
      </c>
    </row>
    <row r="38" spans="1:32" ht="19.5" customHeight="1">
      <c r="A38" s="7"/>
      <c r="B38" s="696"/>
      <c r="C38" s="838" t="s">
        <v>27</v>
      </c>
      <c r="D38" s="839"/>
      <c r="E38" s="190">
        <f t="shared" ref="E38:K38" si="34">M38+U38</f>
        <v>42</v>
      </c>
      <c r="F38" s="191">
        <f t="shared" si="34"/>
        <v>54</v>
      </c>
      <c r="G38" s="191">
        <f t="shared" si="34"/>
        <v>20</v>
      </c>
      <c r="H38" s="192">
        <f t="shared" si="34"/>
        <v>11</v>
      </c>
      <c r="I38" s="192">
        <f t="shared" si="34"/>
        <v>4</v>
      </c>
      <c r="J38" s="192">
        <f t="shared" si="34"/>
        <v>3</v>
      </c>
      <c r="K38" s="193">
        <f t="shared" si="34"/>
        <v>8</v>
      </c>
      <c r="L38" s="194">
        <f>SUM(E38:K38)</f>
        <v>142</v>
      </c>
      <c r="M38" s="352">
        <v>17</v>
      </c>
      <c r="N38" s="353">
        <v>19</v>
      </c>
      <c r="O38" s="353">
        <v>3</v>
      </c>
      <c r="P38" s="354">
        <v>3</v>
      </c>
      <c r="Q38" s="354">
        <v>0</v>
      </c>
      <c r="R38" s="354">
        <v>0</v>
      </c>
      <c r="S38" s="355">
        <v>5</v>
      </c>
      <c r="T38" s="168">
        <f t="shared" si="2"/>
        <v>47</v>
      </c>
      <c r="U38" s="352">
        <v>25</v>
      </c>
      <c r="V38" s="353">
        <v>35</v>
      </c>
      <c r="W38" s="353">
        <v>17</v>
      </c>
      <c r="X38" s="354">
        <v>8</v>
      </c>
      <c r="Y38" s="354">
        <v>4</v>
      </c>
      <c r="Z38" s="354">
        <v>3</v>
      </c>
      <c r="AA38" s="355">
        <v>3</v>
      </c>
      <c r="AB38" s="189">
        <f>SUM(U38:AA38)</f>
        <v>95</v>
      </c>
      <c r="AC38" s="7"/>
      <c r="AD38" s="7"/>
      <c r="AE38" s="7"/>
    </row>
    <row r="39" spans="1:32" ht="19.5" customHeight="1" thickBot="1">
      <c r="A39" s="7"/>
      <c r="B39" s="696"/>
      <c r="C39" s="852" t="s">
        <v>67</v>
      </c>
      <c r="D39" s="853"/>
      <c r="E39" s="184">
        <f t="shared" si="27"/>
        <v>320</v>
      </c>
      <c r="F39" s="185">
        <f t="shared" si="28"/>
        <v>314</v>
      </c>
      <c r="G39" s="185">
        <f t="shared" si="29"/>
        <v>137</v>
      </c>
      <c r="H39" s="186">
        <f t="shared" si="30"/>
        <v>59</v>
      </c>
      <c r="I39" s="186">
        <f t="shared" si="31"/>
        <v>9</v>
      </c>
      <c r="J39" s="186">
        <f t="shared" si="32"/>
        <v>7</v>
      </c>
      <c r="K39" s="187">
        <f t="shared" si="33"/>
        <v>91</v>
      </c>
      <c r="L39" s="188">
        <f t="shared" si="1"/>
        <v>937</v>
      </c>
      <c r="M39" s="348">
        <v>99</v>
      </c>
      <c r="N39" s="349">
        <v>118</v>
      </c>
      <c r="O39" s="349">
        <v>23</v>
      </c>
      <c r="P39" s="350">
        <v>10</v>
      </c>
      <c r="Q39" s="350">
        <v>2</v>
      </c>
      <c r="R39" s="350">
        <v>1</v>
      </c>
      <c r="S39" s="351">
        <v>27</v>
      </c>
      <c r="T39" s="168">
        <f t="shared" si="2"/>
        <v>280</v>
      </c>
      <c r="U39" s="348">
        <v>221</v>
      </c>
      <c r="V39" s="349">
        <v>196</v>
      </c>
      <c r="W39" s="349">
        <v>114</v>
      </c>
      <c r="X39" s="350">
        <v>49</v>
      </c>
      <c r="Y39" s="350">
        <v>7</v>
      </c>
      <c r="Z39" s="350">
        <v>6</v>
      </c>
      <c r="AA39" s="351">
        <v>64</v>
      </c>
      <c r="AB39" s="168">
        <f t="shared" si="26"/>
        <v>657</v>
      </c>
      <c r="AC39" s="7"/>
      <c r="AD39" s="7"/>
      <c r="AE39" s="7"/>
    </row>
    <row r="40" spans="1:32" ht="19.5" customHeight="1" thickTop="1" thickBot="1">
      <c r="A40" s="7"/>
      <c r="B40" s="697"/>
      <c r="C40" s="834" t="s">
        <v>7</v>
      </c>
      <c r="D40" s="835"/>
      <c r="E40" s="169">
        <f t="shared" ref="E40:K40" si="35">SUM(E35:E39)</f>
        <v>1083</v>
      </c>
      <c r="F40" s="170">
        <f t="shared" si="35"/>
        <v>1032</v>
      </c>
      <c r="G40" s="170">
        <f t="shared" si="35"/>
        <v>479</v>
      </c>
      <c r="H40" s="171">
        <f t="shared" si="35"/>
        <v>191</v>
      </c>
      <c r="I40" s="171">
        <f t="shared" si="35"/>
        <v>62</v>
      </c>
      <c r="J40" s="171">
        <f t="shared" si="35"/>
        <v>25</v>
      </c>
      <c r="K40" s="172">
        <f t="shared" si="35"/>
        <v>144</v>
      </c>
      <c r="L40" s="173">
        <f t="shared" si="1"/>
        <v>3016</v>
      </c>
      <c r="M40" s="174">
        <f t="shared" ref="M40:S40" si="36">SUM(M35:M39)</f>
        <v>361</v>
      </c>
      <c r="N40" s="175">
        <f t="shared" si="36"/>
        <v>334</v>
      </c>
      <c r="O40" s="175">
        <f t="shared" si="36"/>
        <v>81</v>
      </c>
      <c r="P40" s="176">
        <f t="shared" si="36"/>
        <v>39</v>
      </c>
      <c r="Q40" s="176">
        <f t="shared" si="36"/>
        <v>19</v>
      </c>
      <c r="R40" s="176">
        <f t="shared" si="36"/>
        <v>7</v>
      </c>
      <c r="S40" s="177">
        <f t="shared" si="36"/>
        <v>55</v>
      </c>
      <c r="T40" s="178">
        <f t="shared" si="2"/>
        <v>896</v>
      </c>
      <c r="U40" s="174">
        <f t="shared" ref="U40:AA40" si="37">SUM(U35:U39)</f>
        <v>722</v>
      </c>
      <c r="V40" s="175">
        <f t="shared" si="37"/>
        <v>698</v>
      </c>
      <c r="W40" s="175">
        <f t="shared" si="37"/>
        <v>398</v>
      </c>
      <c r="X40" s="176">
        <f t="shared" si="37"/>
        <v>152</v>
      </c>
      <c r="Y40" s="176">
        <f t="shared" si="37"/>
        <v>43</v>
      </c>
      <c r="Z40" s="176">
        <f t="shared" si="37"/>
        <v>18</v>
      </c>
      <c r="AA40" s="177">
        <f t="shared" si="37"/>
        <v>89</v>
      </c>
      <c r="AB40" s="178">
        <f t="shared" si="26"/>
        <v>2120</v>
      </c>
      <c r="AC40" s="7"/>
      <c r="AD40" s="7" t="str">
        <f>IF(T40=集計!E40,"","ｴﾗｰ")</f>
        <v/>
      </c>
      <c r="AE40" s="7" t="str">
        <f>IF(AB40=集計!F40,"","ｴﾗｰ")</f>
        <v/>
      </c>
      <c r="AF40" s="6" t="str">
        <f>IF(L40=集計!G40,"","ｴﾗｰ")</f>
        <v/>
      </c>
    </row>
    <row r="41" spans="1:32" ht="19.5" customHeight="1" thickBot="1">
      <c r="A41" s="7"/>
      <c r="B41" s="680" t="s">
        <v>49</v>
      </c>
      <c r="C41" s="850" t="s">
        <v>31</v>
      </c>
      <c r="D41" s="851"/>
      <c r="E41" s="221">
        <f t="shared" si="27"/>
        <v>1945</v>
      </c>
      <c r="F41" s="222">
        <f t="shared" si="28"/>
        <v>1672</v>
      </c>
      <c r="G41" s="222">
        <f t="shared" si="29"/>
        <v>756</v>
      </c>
      <c r="H41" s="223">
        <f t="shared" si="30"/>
        <v>291</v>
      </c>
      <c r="I41" s="223">
        <f t="shared" si="31"/>
        <v>114</v>
      </c>
      <c r="J41" s="223">
        <f t="shared" si="32"/>
        <v>59</v>
      </c>
      <c r="K41" s="224">
        <f t="shared" si="33"/>
        <v>12</v>
      </c>
      <c r="L41" s="225">
        <f t="shared" si="1"/>
        <v>4849</v>
      </c>
      <c r="M41" s="356">
        <v>681</v>
      </c>
      <c r="N41" s="345">
        <v>588</v>
      </c>
      <c r="O41" s="344">
        <v>181</v>
      </c>
      <c r="P41" s="371">
        <v>53</v>
      </c>
      <c r="Q41" s="371">
        <v>33</v>
      </c>
      <c r="R41" s="371">
        <v>17</v>
      </c>
      <c r="S41" s="372">
        <v>7</v>
      </c>
      <c r="T41" s="200">
        <f t="shared" si="2"/>
        <v>1560</v>
      </c>
      <c r="U41" s="356">
        <v>1264</v>
      </c>
      <c r="V41" s="345">
        <v>1084</v>
      </c>
      <c r="W41" s="344">
        <v>575</v>
      </c>
      <c r="X41" s="371">
        <v>238</v>
      </c>
      <c r="Y41" s="371">
        <v>81</v>
      </c>
      <c r="Z41" s="371">
        <v>42</v>
      </c>
      <c r="AA41" s="372">
        <v>5</v>
      </c>
      <c r="AB41" s="200">
        <f t="shared" si="26"/>
        <v>3289</v>
      </c>
      <c r="AC41" s="7"/>
      <c r="AD41" s="7" t="str">
        <f>IF(T41=集計!E41,"","ｴﾗｰ")</f>
        <v/>
      </c>
      <c r="AE41" s="7" t="str">
        <f>IF(AB41=集計!F41,"","ｴﾗｰ")</f>
        <v/>
      </c>
      <c r="AF41" s="6" t="str">
        <f>IF(L41=集計!G41,"","ｴﾗｰ")</f>
        <v/>
      </c>
    </row>
    <row r="42" spans="1:32" ht="19.5" customHeight="1" thickTop="1" thickBot="1">
      <c r="A42" s="7"/>
      <c r="B42" s="682"/>
      <c r="C42" s="848" t="s">
        <v>7</v>
      </c>
      <c r="D42" s="849"/>
      <c r="E42" s="169">
        <f>E41</f>
        <v>1945</v>
      </c>
      <c r="F42" s="170">
        <f t="shared" ref="F42:K42" si="38">F41</f>
        <v>1672</v>
      </c>
      <c r="G42" s="170">
        <f t="shared" si="38"/>
        <v>756</v>
      </c>
      <c r="H42" s="170">
        <f t="shared" si="38"/>
        <v>291</v>
      </c>
      <c r="I42" s="170">
        <f t="shared" si="38"/>
        <v>114</v>
      </c>
      <c r="J42" s="170">
        <f t="shared" si="38"/>
        <v>59</v>
      </c>
      <c r="K42" s="210">
        <f t="shared" si="38"/>
        <v>12</v>
      </c>
      <c r="L42" s="216">
        <f>L41</f>
        <v>4849</v>
      </c>
      <c r="M42" s="174">
        <f t="shared" ref="M42:S42" si="39">M41</f>
        <v>681</v>
      </c>
      <c r="N42" s="211">
        <f t="shared" si="39"/>
        <v>588</v>
      </c>
      <c r="O42" s="211">
        <f t="shared" si="39"/>
        <v>181</v>
      </c>
      <c r="P42" s="211">
        <f t="shared" si="39"/>
        <v>53</v>
      </c>
      <c r="Q42" s="211">
        <f t="shared" si="39"/>
        <v>33</v>
      </c>
      <c r="R42" s="211">
        <f t="shared" si="39"/>
        <v>17</v>
      </c>
      <c r="S42" s="211">
        <f t="shared" si="39"/>
        <v>7</v>
      </c>
      <c r="T42" s="178">
        <f>T41</f>
        <v>1560</v>
      </c>
      <c r="U42" s="174">
        <f t="shared" ref="U42:AA42" si="40">U41</f>
        <v>1264</v>
      </c>
      <c r="V42" s="211">
        <f t="shared" si="40"/>
        <v>1084</v>
      </c>
      <c r="W42" s="211">
        <f t="shared" si="40"/>
        <v>575</v>
      </c>
      <c r="X42" s="211">
        <f t="shared" si="40"/>
        <v>238</v>
      </c>
      <c r="Y42" s="211">
        <f t="shared" si="40"/>
        <v>81</v>
      </c>
      <c r="Z42" s="211">
        <f t="shared" si="40"/>
        <v>42</v>
      </c>
      <c r="AA42" s="211">
        <f t="shared" si="40"/>
        <v>5</v>
      </c>
      <c r="AB42" s="178">
        <f>AB41</f>
        <v>3289</v>
      </c>
      <c r="AC42" s="7"/>
      <c r="AD42" s="7" t="str">
        <f>IF(T42=集計!E42,"","ｴﾗｰ")</f>
        <v/>
      </c>
      <c r="AE42" s="7" t="str">
        <f>IF(AB42=集計!F42,"","ｴﾗｰ")</f>
        <v/>
      </c>
      <c r="AF42" s="6" t="str">
        <f>IF(L42=集計!G42,"","ｴﾗｰ")</f>
        <v/>
      </c>
    </row>
    <row r="43" spans="1:32" ht="19.5" customHeight="1">
      <c r="A43" s="7"/>
      <c r="B43" s="680" t="s">
        <v>48</v>
      </c>
      <c r="C43" s="836" t="s">
        <v>30</v>
      </c>
      <c r="D43" s="837"/>
      <c r="E43" s="163">
        <f t="shared" ref="E43:K44" si="41">M43+U43</f>
        <v>1793</v>
      </c>
      <c r="F43" s="164">
        <f t="shared" si="41"/>
        <v>1691</v>
      </c>
      <c r="G43" s="164">
        <f t="shared" si="41"/>
        <v>713</v>
      </c>
      <c r="H43" s="165">
        <f t="shared" si="41"/>
        <v>309</v>
      </c>
      <c r="I43" s="165">
        <f t="shared" si="41"/>
        <v>109</v>
      </c>
      <c r="J43" s="165">
        <f t="shared" si="41"/>
        <v>50</v>
      </c>
      <c r="K43" s="166">
        <f t="shared" si="41"/>
        <v>7</v>
      </c>
      <c r="L43" s="183">
        <f t="shared" si="1"/>
        <v>4672</v>
      </c>
      <c r="M43" s="361">
        <v>496</v>
      </c>
      <c r="N43" s="362">
        <v>471</v>
      </c>
      <c r="O43" s="362">
        <v>133</v>
      </c>
      <c r="P43" s="363">
        <v>57</v>
      </c>
      <c r="Q43" s="363">
        <v>23</v>
      </c>
      <c r="R43" s="363">
        <v>14</v>
      </c>
      <c r="S43" s="364">
        <v>2</v>
      </c>
      <c r="T43" s="168">
        <f t="shared" si="2"/>
        <v>1196</v>
      </c>
      <c r="U43" s="361">
        <v>1297</v>
      </c>
      <c r="V43" s="362">
        <v>1220</v>
      </c>
      <c r="W43" s="362">
        <v>580</v>
      </c>
      <c r="X43" s="363">
        <v>252</v>
      </c>
      <c r="Y43" s="363">
        <v>86</v>
      </c>
      <c r="Z43" s="363">
        <v>36</v>
      </c>
      <c r="AA43" s="364">
        <v>5</v>
      </c>
      <c r="AB43" s="168">
        <f>SUM(U43:AA43)</f>
        <v>3476</v>
      </c>
      <c r="AC43" s="7"/>
      <c r="AD43" s="7" t="str">
        <f>IF(T43=集計!E43,"","ｴﾗｰ")</f>
        <v/>
      </c>
      <c r="AE43" s="7" t="str">
        <f>IF(AB43=集計!F43,"","ｴﾗｰ")</f>
        <v/>
      </c>
      <c r="AF43" s="6" t="str">
        <f>IF(L43=集計!G43,"","ｴﾗｰ")</f>
        <v/>
      </c>
    </row>
    <row r="44" spans="1:32" ht="19.5" customHeight="1" thickBot="1">
      <c r="A44" s="7"/>
      <c r="B44" s="681"/>
      <c r="C44" s="842" t="s">
        <v>68</v>
      </c>
      <c r="D44" s="843"/>
      <c r="E44" s="221">
        <f t="shared" si="41"/>
        <v>509</v>
      </c>
      <c r="F44" s="222">
        <f t="shared" si="41"/>
        <v>464</v>
      </c>
      <c r="G44" s="222">
        <f t="shared" si="41"/>
        <v>230</v>
      </c>
      <c r="H44" s="223">
        <f t="shared" si="41"/>
        <v>94</v>
      </c>
      <c r="I44" s="223">
        <f t="shared" si="41"/>
        <v>57</v>
      </c>
      <c r="J44" s="223">
        <f t="shared" si="41"/>
        <v>11</v>
      </c>
      <c r="K44" s="224">
        <f t="shared" si="41"/>
        <v>60</v>
      </c>
      <c r="L44" s="209">
        <f t="shared" si="1"/>
        <v>1425</v>
      </c>
      <c r="M44" s="352">
        <v>178</v>
      </c>
      <c r="N44" s="353">
        <v>138</v>
      </c>
      <c r="O44" s="349">
        <v>58</v>
      </c>
      <c r="P44" s="365">
        <v>13</v>
      </c>
      <c r="Q44" s="365">
        <v>18</v>
      </c>
      <c r="R44" s="365">
        <v>3</v>
      </c>
      <c r="S44" s="366">
        <v>27</v>
      </c>
      <c r="T44" s="200">
        <f t="shared" si="2"/>
        <v>435</v>
      </c>
      <c r="U44" s="352">
        <v>331</v>
      </c>
      <c r="V44" s="353">
        <v>326</v>
      </c>
      <c r="W44" s="349">
        <v>172</v>
      </c>
      <c r="X44" s="365">
        <v>81</v>
      </c>
      <c r="Y44" s="365">
        <v>39</v>
      </c>
      <c r="Z44" s="365">
        <v>8</v>
      </c>
      <c r="AA44" s="366">
        <v>33</v>
      </c>
      <c r="AB44" s="200">
        <f>SUM(U44:AA44)</f>
        <v>990</v>
      </c>
      <c r="AC44" s="7"/>
      <c r="AD44" s="7" t="str">
        <f>IF(T44=集計!E44,"","ｴﾗｰ")</f>
        <v/>
      </c>
      <c r="AE44" s="7" t="str">
        <f>IF(AB44=集計!F44,"","ｴﾗｰ")</f>
        <v/>
      </c>
      <c r="AF44" s="6" t="str">
        <f>IF(L44=集計!G44,"","ｴﾗｰ")</f>
        <v/>
      </c>
    </row>
    <row r="45" spans="1:32" ht="19.5" customHeight="1" thickTop="1" thickBot="1">
      <c r="A45" s="7"/>
      <c r="B45" s="682"/>
      <c r="C45" s="848" t="s">
        <v>7</v>
      </c>
      <c r="D45" s="849"/>
      <c r="E45" s="196">
        <f t="shared" ref="E45:AB45" si="42">SUM(E43:E44)</f>
        <v>2302</v>
      </c>
      <c r="F45" s="197">
        <f t="shared" si="42"/>
        <v>2155</v>
      </c>
      <c r="G45" s="197">
        <f t="shared" si="42"/>
        <v>943</v>
      </c>
      <c r="H45" s="197">
        <f t="shared" si="42"/>
        <v>403</v>
      </c>
      <c r="I45" s="197">
        <f t="shared" si="42"/>
        <v>166</v>
      </c>
      <c r="J45" s="197">
        <f t="shared" si="42"/>
        <v>61</v>
      </c>
      <c r="K45" s="198">
        <f t="shared" si="42"/>
        <v>67</v>
      </c>
      <c r="L45" s="199">
        <f t="shared" si="42"/>
        <v>6097</v>
      </c>
      <c r="M45" s="174">
        <f t="shared" si="42"/>
        <v>674</v>
      </c>
      <c r="N45" s="211">
        <f t="shared" si="42"/>
        <v>609</v>
      </c>
      <c r="O45" s="211">
        <f t="shared" si="42"/>
        <v>191</v>
      </c>
      <c r="P45" s="211">
        <f t="shared" si="42"/>
        <v>70</v>
      </c>
      <c r="Q45" s="211">
        <f t="shared" si="42"/>
        <v>41</v>
      </c>
      <c r="R45" s="211">
        <f t="shared" si="42"/>
        <v>17</v>
      </c>
      <c r="S45" s="211">
        <f t="shared" si="42"/>
        <v>29</v>
      </c>
      <c r="T45" s="178">
        <f t="shared" si="42"/>
        <v>1631</v>
      </c>
      <c r="U45" s="174">
        <f t="shared" si="42"/>
        <v>1628</v>
      </c>
      <c r="V45" s="211">
        <f t="shared" si="42"/>
        <v>1546</v>
      </c>
      <c r="W45" s="211">
        <f t="shared" si="42"/>
        <v>752</v>
      </c>
      <c r="X45" s="211">
        <f t="shared" si="42"/>
        <v>333</v>
      </c>
      <c r="Y45" s="211">
        <f t="shared" si="42"/>
        <v>125</v>
      </c>
      <c r="Z45" s="211">
        <f t="shared" si="42"/>
        <v>44</v>
      </c>
      <c r="AA45" s="211">
        <f t="shared" si="42"/>
        <v>38</v>
      </c>
      <c r="AB45" s="178">
        <f t="shared" si="42"/>
        <v>4466</v>
      </c>
      <c r="AC45" s="7"/>
      <c r="AD45" s="7" t="str">
        <f>IF(T45=集計!E45,"","ｴﾗｰ")</f>
        <v/>
      </c>
      <c r="AE45" s="7" t="str">
        <f>IF(AB45=集計!F45,"","ｴﾗｰ")</f>
        <v/>
      </c>
      <c r="AF45" s="6" t="str">
        <f>IF(L45=集計!G45,"","ｴﾗｰ")</f>
        <v/>
      </c>
    </row>
    <row r="46" spans="1:32" ht="19.5" customHeight="1">
      <c r="A46" s="7"/>
      <c r="B46" s="715" t="s">
        <v>50</v>
      </c>
      <c r="C46" s="836" t="s">
        <v>32</v>
      </c>
      <c r="D46" s="837"/>
      <c r="E46" s="163">
        <f t="shared" ref="E46:K46" si="43">M46+U46</f>
        <v>651</v>
      </c>
      <c r="F46" s="164">
        <f t="shared" si="43"/>
        <v>778</v>
      </c>
      <c r="G46" s="164">
        <f t="shared" si="43"/>
        <v>342</v>
      </c>
      <c r="H46" s="165">
        <f t="shared" si="43"/>
        <v>101</v>
      </c>
      <c r="I46" s="165">
        <f t="shared" si="43"/>
        <v>61</v>
      </c>
      <c r="J46" s="165">
        <f t="shared" si="43"/>
        <v>21</v>
      </c>
      <c r="K46" s="166">
        <f t="shared" si="43"/>
        <v>31</v>
      </c>
      <c r="L46" s="167">
        <f t="shared" si="1"/>
        <v>1985</v>
      </c>
      <c r="M46" s="361">
        <v>217</v>
      </c>
      <c r="N46" s="362">
        <v>209</v>
      </c>
      <c r="O46" s="362">
        <v>91</v>
      </c>
      <c r="P46" s="363">
        <v>13</v>
      </c>
      <c r="Q46" s="363">
        <v>16</v>
      </c>
      <c r="R46" s="363">
        <v>7</v>
      </c>
      <c r="S46" s="364">
        <v>10</v>
      </c>
      <c r="T46" s="168">
        <f t="shared" si="2"/>
        <v>563</v>
      </c>
      <c r="U46" s="361">
        <v>434</v>
      </c>
      <c r="V46" s="362">
        <v>569</v>
      </c>
      <c r="W46" s="362">
        <v>251</v>
      </c>
      <c r="X46" s="363">
        <v>88</v>
      </c>
      <c r="Y46" s="363">
        <v>45</v>
      </c>
      <c r="Z46" s="363">
        <v>14</v>
      </c>
      <c r="AA46" s="364">
        <v>21</v>
      </c>
      <c r="AB46" s="168">
        <f t="shared" ref="AB46:AB52" si="44">SUM(U46:AA46)</f>
        <v>1422</v>
      </c>
      <c r="AC46" s="7"/>
      <c r="AD46" s="7" t="str">
        <f>IF(T46=集計!E46,"","ｴﾗｰ")</f>
        <v/>
      </c>
      <c r="AE46" s="7" t="str">
        <f>IF(AB46=集計!F46,"","ｴﾗｰ")</f>
        <v/>
      </c>
      <c r="AF46" s="6" t="str">
        <f>IF(L46=集計!G46,"","ｴﾗｰ")</f>
        <v/>
      </c>
    </row>
    <row r="47" spans="1:32" ht="19.5" customHeight="1">
      <c r="A47" s="7"/>
      <c r="B47" s="696"/>
      <c r="C47" s="838" t="s">
        <v>33</v>
      </c>
      <c r="D47" s="839"/>
      <c r="E47" s="184">
        <f>M47+U47</f>
        <v>98</v>
      </c>
      <c r="F47" s="185">
        <f t="shared" ref="F47:K51" si="45">N47+V47</f>
        <v>106</v>
      </c>
      <c r="G47" s="185">
        <f t="shared" si="45"/>
        <v>41</v>
      </c>
      <c r="H47" s="186">
        <f t="shared" si="45"/>
        <v>13</v>
      </c>
      <c r="I47" s="186">
        <f t="shared" si="45"/>
        <v>7</v>
      </c>
      <c r="J47" s="186">
        <f t="shared" si="45"/>
        <v>5</v>
      </c>
      <c r="K47" s="187">
        <f t="shared" si="45"/>
        <v>1</v>
      </c>
      <c r="L47" s="188">
        <f t="shared" si="1"/>
        <v>271</v>
      </c>
      <c r="M47" s="348">
        <v>31</v>
      </c>
      <c r="N47" s="349">
        <v>44</v>
      </c>
      <c r="O47" s="349">
        <v>12</v>
      </c>
      <c r="P47" s="350">
        <v>2</v>
      </c>
      <c r="Q47" s="350">
        <v>3</v>
      </c>
      <c r="R47" s="350">
        <v>1</v>
      </c>
      <c r="S47" s="351">
        <v>0</v>
      </c>
      <c r="T47" s="168">
        <f>SUM(M47:S47)</f>
        <v>93</v>
      </c>
      <c r="U47" s="348">
        <v>67</v>
      </c>
      <c r="V47" s="349">
        <v>62</v>
      </c>
      <c r="W47" s="349">
        <v>29</v>
      </c>
      <c r="X47" s="350">
        <v>11</v>
      </c>
      <c r="Y47" s="350">
        <v>4</v>
      </c>
      <c r="Z47" s="350">
        <v>4</v>
      </c>
      <c r="AA47" s="351">
        <v>1</v>
      </c>
      <c r="AB47" s="168">
        <f t="shared" si="44"/>
        <v>178</v>
      </c>
      <c r="AC47" s="7"/>
      <c r="AD47" s="7" t="str">
        <f>IF(T47=集計!E47,"","ｴﾗｰ")</f>
        <v/>
      </c>
      <c r="AE47" s="7" t="str">
        <f>IF(AB47=集計!F47,"","ｴﾗｰ")</f>
        <v/>
      </c>
      <c r="AF47" s="6" t="str">
        <f>IF(L47=集計!G47,"","ｴﾗｰ")</f>
        <v/>
      </c>
    </row>
    <row r="48" spans="1:32" ht="19.5" customHeight="1">
      <c r="A48" s="7"/>
      <c r="B48" s="696"/>
      <c r="C48" s="838" t="s">
        <v>34</v>
      </c>
      <c r="D48" s="839"/>
      <c r="E48" s="184">
        <f>M48+U48</f>
        <v>94</v>
      </c>
      <c r="F48" s="185">
        <f t="shared" si="45"/>
        <v>75</v>
      </c>
      <c r="G48" s="185">
        <f t="shared" si="45"/>
        <v>55</v>
      </c>
      <c r="H48" s="186">
        <f t="shared" si="45"/>
        <v>17</v>
      </c>
      <c r="I48" s="186">
        <f t="shared" si="45"/>
        <v>6</v>
      </c>
      <c r="J48" s="186">
        <f t="shared" si="45"/>
        <v>2</v>
      </c>
      <c r="K48" s="187">
        <f t="shared" si="45"/>
        <v>0</v>
      </c>
      <c r="L48" s="188">
        <f t="shared" si="1"/>
        <v>249</v>
      </c>
      <c r="M48" s="348">
        <v>40</v>
      </c>
      <c r="N48" s="349">
        <v>29</v>
      </c>
      <c r="O48" s="349">
        <v>19</v>
      </c>
      <c r="P48" s="350">
        <v>4</v>
      </c>
      <c r="Q48" s="350">
        <v>2</v>
      </c>
      <c r="R48" s="350">
        <v>1</v>
      </c>
      <c r="S48" s="351">
        <v>0</v>
      </c>
      <c r="T48" s="168">
        <f t="shared" si="2"/>
        <v>95</v>
      </c>
      <c r="U48" s="348">
        <v>54</v>
      </c>
      <c r="V48" s="349">
        <v>46</v>
      </c>
      <c r="W48" s="349">
        <v>36</v>
      </c>
      <c r="X48" s="350">
        <v>13</v>
      </c>
      <c r="Y48" s="350">
        <v>4</v>
      </c>
      <c r="Z48" s="350">
        <v>1</v>
      </c>
      <c r="AA48" s="351">
        <v>0</v>
      </c>
      <c r="AB48" s="168">
        <f t="shared" si="44"/>
        <v>154</v>
      </c>
      <c r="AC48" s="7"/>
      <c r="AD48" s="7" t="str">
        <f>IF(T48=集計!E48,"","ｴﾗｰ")</f>
        <v/>
      </c>
      <c r="AE48" s="7" t="str">
        <f>IF(AB48=集計!F48,"","ｴﾗｰ")</f>
        <v/>
      </c>
      <c r="AF48" s="6" t="str">
        <f>IF(L48=集計!G48,"","ｴﾗｰ")</f>
        <v/>
      </c>
    </row>
    <row r="49" spans="1:32" ht="19.5" customHeight="1">
      <c r="A49" s="7"/>
      <c r="B49" s="696"/>
      <c r="C49" s="838" t="s">
        <v>35</v>
      </c>
      <c r="D49" s="839"/>
      <c r="E49" s="184">
        <f>M49+U49</f>
        <v>94</v>
      </c>
      <c r="F49" s="185">
        <f t="shared" si="45"/>
        <v>82</v>
      </c>
      <c r="G49" s="185">
        <f t="shared" si="45"/>
        <v>52</v>
      </c>
      <c r="H49" s="186">
        <f t="shared" si="45"/>
        <v>17</v>
      </c>
      <c r="I49" s="186">
        <f t="shared" si="45"/>
        <v>1</v>
      </c>
      <c r="J49" s="186">
        <f t="shared" si="45"/>
        <v>6</v>
      </c>
      <c r="K49" s="187">
        <f t="shared" si="45"/>
        <v>0</v>
      </c>
      <c r="L49" s="188">
        <f t="shared" si="1"/>
        <v>252</v>
      </c>
      <c r="M49" s="348">
        <v>44</v>
      </c>
      <c r="N49" s="349">
        <v>26</v>
      </c>
      <c r="O49" s="349">
        <v>12</v>
      </c>
      <c r="P49" s="350">
        <v>3</v>
      </c>
      <c r="Q49" s="350">
        <v>0</v>
      </c>
      <c r="R49" s="350">
        <v>0</v>
      </c>
      <c r="S49" s="351">
        <v>0</v>
      </c>
      <c r="T49" s="168">
        <f t="shared" si="2"/>
        <v>85</v>
      </c>
      <c r="U49" s="348">
        <v>50</v>
      </c>
      <c r="V49" s="349">
        <v>56</v>
      </c>
      <c r="W49" s="349">
        <v>40</v>
      </c>
      <c r="X49" s="350">
        <v>14</v>
      </c>
      <c r="Y49" s="350">
        <v>1</v>
      </c>
      <c r="Z49" s="350">
        <v>6</v>
      </c>
      <c r="AA49" s="351">
        <v>0</v>
      </c>
      <c r="AB49" s="168">
        <f t="shared" si="44"/>
        <v>167</v>
      </c>
      <c r="AC49" s="7"/>
      <c r="AD49" s="7" t="str">
        <f>IF(T49=集計!E49,"","ｴﾗｰ")</f>
        <v/>
      </c>
      <c r="AE49" s="7" t="str">
        <f>IF(AB49=集計!F49,"","ｴﾗｰ")</f>
        <v/>
      </c>
      <c r="AF49" s="6" t="str">
        <f>IF(L49=集計!G49,"","ｴﾗｰ")</f>
        <v/>
      </c>
    </row>
    <row r="50" spans="1:32" ht="19.5" customHeight="1">
      <c r="A50" s="7"/>
      <c r="B50" s="696"/>
      <c r="C50" s="838" t="s">
        <v>36</v>
      </c>
      <c r="D50" s="839"/>
      <c r="E50" s="184">
        <f>M50+U50</f>
        <v>349</v>
      </c>
      <c r="F50" s="185">
        <f t="shared" si="45"/>
        <v>267</v>
      </c>
      <c r="G50" s="185">
        <f t="shared" si="45"/>
        <v>128</v>
      </c>
      <c r="H50" s="186">
        <f t="shared" si="45"/>
        <v>42</v>
      </c>
      <c r="I50" s="186">
        <f t="shared" si="45"/>
        <v>25</v>
      </c>
      <c r="J50" s="186">
        <f t="shared" si="45"/>
        <v>9</v>
      </c>
      <c r="K50" s="187">
        <f t="shared" si="45"/>
        <v>31</v>
      </c>
      <c r="L50" s="188">
        <f>SUM(E50:K50)</f>
        <v>851</v>
      </c>
      <c r="M50" s="348">
        <v>137</v>
      </c>
      <c r="N50" s="349">
        <v>94</v>
      </c>
      <c r="O50" s="349">
        <v>28</v>
      </c>
      <c r="P50" s="350">
        <v>10</v>
      </c>
      <c r="Q50" s="350">
        <v>7</v>
      </c>
      <c r="R50" s="350">
        <v>3</v>
      </c>
      <c r="S50" s="351">
        <v>9</v>
      </c>
      <c r="T50" s="168">
        <f>SUM(M50:S50)</f>
        <v>288</v>
      </c>
      <c r="U50" s="348">
        <v>212</v>
      </c>
      <c r="V50" s="349">
        <v>173</v>
      </c>
      <c r="W50" s="349">
        <v>100</v>
      </c>
      <c r="X50" s="350">
        <v>32</v>
      </c>
      <c r="Y50" s="350">
        <v>18</v>
      </c>
      <c r="Z50" s="350">
        <v>6</v>
      </c>
      <c r="AA50" s="351">
        <v>22</v>
      </c>
      <c r="AB50" s="168">
        <f t="shared" si="44"/>
        <v>563</v>
      </c>
      <c r="AC50" s="7"/>
      <c r="AD50" s="7" t="s">
        <v>65</v>
      </c>
      <c r="AE50" s="7" t="str">
        <f>IF(AB50=集計!F50,"","ｴﾗｰ")</f>
        <v/>
      </c>
      <c r="AF50" s="6" t="str">
        <f>IF(L50=集計!G50,"","ｴﾗｰ")</f>
        <v/>
      </c>
    </row>
    <row r="51" spans="1:32" s="7" customFormat="1" ht="19.5" customHeight="1" thickBot="1">
      <c r="B51" s="696"/>
      <c r="C51" s="842" t="s">
        <v>37</v>
      </c>
      <c r="D51" s="843"/>
      <c r="E51" s="190">
        <f>M51+U51</f>
        <v>208</v>
      </c>
      <c r="F51" s="191">
        <f t="shared" si="45"/>
        <v>173</v>
      </c>
      <c r="G51" s="191">
        <f t="shared" si="45"/>
        <v>95</v>
      </c>
      <c r="H51" s="192">
        <f t="shared" si="45"/>
        <v>33</v>
      </c>
      <c r="I51" s="192">
        <f t="shared" si="45"/>
        <v>10</v>
      </c>
      <c r="J51" s="192">
        <f t="shared" si="45"/>
        <v>9</v>
      </c>
      <c r="K51" s="193">
        <f t="shared" si="45"/>
        <v>9</v>
      </c>
      <c r="L51" s="194">
        <f>SUM(E51:K51)</f>
        <v>537</v>
      </c>
      <c r="M51" s="352">
        <v>81</v>
      </c>
      <c r="N51" s="353">
        <v>56</v>
      </c>
      <c r="O51" s="353">
        <v>34</v>
      </c>
      <c r="P51" s="354">
        <v>3</v>
      </c>
      <c r="Q51" s="354">
        <v>2</v>
      </c>
      <c r="R51" s="354">
        <v>1</v>
      </c>
      <c r="S51" s="355">
        <v>3</v>
      </c>
      <c r="T51" s="200">
        <f>SUM(M51:S51)</f>
        <v>180</v>
      </c>
      <c r="U51" s="352">
        <v>127</v>
      </c>
      <c r="V51" s="353">
        <v>117</v>
      </c>
      <c r="W51" s="353">
        <v>61</v>
      </c>
      <c r="X51" s="354">
        <v>30</v>
      </c>
      <c r="Y51" s="354">
        <v>8</v>
      </c>
      <c r="Z51" s="354">
        <v>8</v>
      </c>
      <c r="AA51" s="355">
        <v>6</v>
      </c>
      <c r="AB51" s="200">
        <f t="shared" si="44"/>
        <v>357</v>
      </c>
      <c r="AD51" s="7" t="str">
        <f>IF(T51=集計!E51,"","ｴﾗｰ")</f>
        <v/>
      </c>
      <c r="AE51" s="7" t="str">
        <f>IF(AB51=集計!F51,"","ｴﾗｰ")</f>
        <v/>
      </c>
      <c r="AF51" s="6" t="str">
        <f>IF(L51=集計!G51,"","ｴﾗｰ")</f>
        <v/>
      </c>
    </row>
    <row r="52" spans="1:32" ht="19.5" customHeight="1" thickTop="1" thickBot="1">
      <c r="A52" s="7"/>
      <c r="B52" s="697"/>
      <c r="C52" s="848" t="s">
        <v>7</v>
      </c>
      <c r="D52" s="849"/>
      <c r="E52" s="169">
        <f>SUM(E46:E51)</f>
        <v>1494</v>
      </c>
      <c r="F52" s="170">
        <f t="shared" ref="F52:K52" si="46">SUM(F46:F51)</f>
        <v>1481</v>
      </c>
      <c r="G52" s="170">
        <f t="shared" si="46"/>
        <v>713</v>
      </c>
      <c r="H52" s="171">
        <f t="shared" si="46"/>
        <v>223</v>
      </c>
      <c r="I52" s="171">
        <f t="shared" si="46"/>
        <v>110</v>
      </c>
      <c r="J52" s="171">
        <f t="shared" si="46"/>
        <v>52</v>
      </c>
      <c r="K52" s="172">
        <f t="shared" si="46"/>
        <v>72</v>
      </c>
      <c r="L52" s="173">
        <f>SUM(E52:K52)</f>
        <v>4145</v>
      </c>
      <c r="M52" s="174">
        <f>SUM(M46:M51)</f>
        <v>550</v>
      </c>
      <c r="N52" s="175">
        <f t="shared" ref="N52:S52" si="47">SUM(N46:N51)</f>
        <v>458</v>
      </c>
      <c r="O52" s="175">
        <f t="shared" si="47"/>
        <v>196</v>
      </c>
      <c r="P52" s="176">
        <f t="shared" si="47"/>
        <v>35</v>
      </c>
      <c r="Q52" s="176">
        <f t="shared" si="47"/>
        <v>30</v>
      </c>
      <c r="R52" s="176">
        <f t="shared" si="47"/>
        <v>13</v>
      </c>
      <c r="S52" s="177">
        <f t="shared" si="47"/>
        <v>22</v>
      </c>
      <c r="T52" s="178">
        <f>SUM(M52:S52)</f>
        <v>1304</v>
      </c>
      <c r="U52" s="174">
        <f t="shared" ref="U52:AA52" si="48">SUM(U46:U51)</f>
        <v>944</v>
      </c>
      <c r="V52" s="175">
        <f t="shared" si="48"/>
        <v>1023</v>
      </c>
      <c r="W52" s="175">
        <f t="shared" si="48"/>
        <v>517</v>
      </c>
      <c r="X52" s="176">
        <f t="shared" si="48"/>
        <v>188</v>
      </c>
      <c r="Y52" s="176">
        <f t="shared" si="48"/>
        <v>80</v>
      </c>
      <c r="Z52" s="176">
        <f t="shared" si="48"/>
        <v>39</v>
      </c>
      <c r="AA52" s="177">
        <f t="shared" si="48"/>
        <v>50</v>
      </c>
      <c r="AB52" s="178">
        <f t="shared" si="44"/>
        <v>2841</v>
      </c>
      <c r="AC52" s="7"/>
      <c r="AD52" s="7" t="str">
        <f>IF(T52=集計!E52,"","ｴﾗｰ")</f>
        <v/>
      </c>
      <c r="AE52" s="7" t="str">
        <f>IF(AB52=集計!F52,"","ｴﾗｰ")</f>
        <v/>
      </c>
      <c r="AF52" s="6" t="str">
        <f>IF(L52=集計!G52,"","ｴﾗｰ")</f>
        <v/>
      </c>
    </row>
    <row r="53" spans="1:32" s="7" customFormat="1" ht="19.5" customHeight="1">
      <c r="B53" s="456" t="s">
        <v>38</v>
      </c>
      <c r="C53" s="457"/>
      <c r="D53" s="458"/>
      <c r="E53" s="226">
        <f t="shared" ref="E53:AB53" si="49">SUM(E12,E8,E13,E16,E17,E19,E23,E35,E41,E43,E44,E46)</f>
        <v>18130</v>
      </c>
      <c r="F53" s="227">
        <f t="shared" si="49"/>
        <v>16418</v>
      </c>
      <c r="G53" s="227">
        <f t="shared" si="49"/>
        <v>7487</v>
      </c>
      <c r="H53" s="227">
        <f t="shared" si="49"/>
        <v>2923</v>
      </c>
      <c r="I53" s="227">
        <f t="shared" si="49"/>
        <v>1272</v>
      </c>
      <c r="J53" s="227">
        <f t="shared" si="49"/>
        <v>567</v>
      </c>
      <c r="K53" s="228">
        <f t="shared" si="49"/>
        <v>581</v>
      </c>
      <c r="L53" s="229">
        <f t="shared" si="49"/>
        <v>47378</v>
      </c>
      <c r="M53" s="230">
        <f t="shared" si="49"/>
        <v>5667</v>
      </c>
      <c r="N53" s="231">
        <f t="shared" si="49"/>
        <v>4970</v>
      </c>
      <c r="O53" s="231">
        <f t="shared" si="49"/>
        <v>1688</v>
      </c>
      <c r="P53" s="231">
        <f t="shared" si="49"/>
        <v>510</v>
      </c>
      <c r="Q53" s="231">
        <f t="shared" si="49"/>
        <v>311</v>
      </c>
      <c r="R53" s="231">
        <f t="shared" si="49"/>
        <v>162</v>
      </c>
      <c r="S53" s="232">
        <f t="shared" si="49"/>
        <v>259</v>
      </c>
      <c r="T53" s="233">
        <f t="shared" si="49"/>
        <v>13567</v>
      </c>
      <c r="U53" s="234">
        <f t="shared" si="49"/>
        <v>12463</v>
      </c>
      <c r="V53" s="231">
        <f t="shared" si="49"/>
        <v>11448</v>
      </c>
      <c r="W53" s="231">
        <f t="shared" si="49"/>
        <v>5799</v>
      </c>
      <c r="X53" s="231">
        <f t="shared" si="49"/>
        <v>2413</v>
      </c>
      <c r="Y53" s="231">
        <f t="shared" si="49"/>
        <v>961</v>
      </c>
      <c r="Z53" s="231">
        <f t="shared" si="49"/>
        <v>405</v>
      </c>
      <c r="AA53" s="232">
        <f t="shared" si="49"/>
        <v>322</v>
      </c>
      <c r="AB53" s="235">
        <f t="shared" si="49"/>
        <v>33811</v>
      </c>
      <c r="AD53" s="7" t="str">
        <f>IF(T53=集計!E53,"","ｴﾗｰ")</f>
        <v/>
      </c>
      <c r="AE53" s="7" t="str">
        <f>IF(AB53=集計!F53,"","ｴﾗｰ")</f>
        <v/>
      </c>
      <c r="AF53" s="6" t="str">
        <f>IF(L53=集計!G53,"","ｴﾗｰ")</f>
        <v/>
      </c>
    </row>
    <row r="54" spans="1:32" ht="19.5" customHeight="1">
      <c r="A54" s="7"/>
      <c r="B54" s="459" t="s">
        <v>39</v>
      </c>
      <c r="C54" s="460"/>
      <c r="D54" s="461"/>
      <c r="E54" s="236">
        <f t="shared" ref="E54:L54" si="50">E9+E10+E14+E20+E21+E24+E25+E26+E28+E29+E30+E31+E32+E33+E36+E37+E38+E39+E47+E48+E49+E50+E51</f>
        <v>2901</v>
      </c>
      <c r="F54" s="237">
        <f t="shared" si="50"/>
        <v>2755</v>
      </c>
      <c r="G54" s="237">
        <f t="shared" si="50"/>
        <v>1460</v>
      </c>
      <c r="H54" s="237">
        <f t="shared" si="50"/>
        <v>458</v>
      </c>
      <c r="I54" s="237">
        <f t="shared" si="50"/>
        <v>189</v>
      </c>
      <c r="J54" s="237">
        <f t="shared" si="50"/>
        <v>86</v>
      </c>
      <c r="K54" s="238">
        <f t="shared" si="50"/>
        <v>297</v>
      </c>
      <c r="L54" s="239">
        <f t="shared" si="50"/>
        <v>8146</v>
      </c>
      <c r="M54" s="240">
        <f t="shared" ref="M54:AB54" si="51">M9+M10+M14+M20+M21+M24+M25+M26+M28+M29+M30+M31++M32+M33+M36+M37+M38+M39+M47+M48+M49+M50+M51</f>
        <v>1066</v>
      </c>
      <c r="N54" s="241">
        <f t="shared" si="51"/>
        <v>932</v>
      </c>
      <c r="O54" s="241">
        <f t="shared" si="51"/>
        <v>322</v>
      </c>
      <c r="P54" s="241">
        <f t="shared" si="51"/>
        <v>93</v>
      </c>
      <c r="Q54" s="241">
        <f t="shared" si="51"/>
        <v>49</v>
      </c>
      <c r="R54" s="241">
        <f t="shared" si="51"/>
        <v>12</v>
      </c>
      <c r="S54" s="242">
        <f t="shared" si="51"/>
        <v>97</v>
      </c>
      <c r="T54" s="243">
        <f t="shared" si="51"/>
        <v>2571</v>
      </c>
      <c r="U54" s="240">
        <f t="shared" si="51"/>
        <v>1835</v>
      </c>
      <c r="V54" s="241">
        <f t="shared" si="51"/>
        <v>1823</v>
      </c>
      <c r="W54" s="241">
        <f t="shared" si="51"/>
        <v>1138</v>
      </c>
      <c r="X54" s="241">
        <f t="shared" si="51"/>
        <v>365</v>
      </c>
      <c r="Y54" s="241">
        <f t="shared" si="51"/>
        <v>140</v>
      </c>
      <c r="Z54" s="241">
        <f t="shared" si="51"/>
        <v>74</v>
      </c>
      <c r="AA54" s="242">
        <f t="shared" si="51"/>
        <v>200</v>
      </c>
      <c r="AB54" s="243">
        <f t="shared" si="51"/>
        <v>5575</v>
      </c>
      <c r="AC54" s="7"/>
      <c r="AD54" s="7" t="str">
        <f>IF(T54=集計!E54,"","ｴﾗｰ")</f>
        <v/>
      </c>
      <c r="AE54" s="7" t="str">
        <f>IF(AB54=集計!F54,"","ｴﾗｰ")</f>
        <v/>
      </c>
      <c r="AF54" s="6" t="str">
        <f>IF(L54=集計!G54,"","ｴﾗｰ")</f>
        <v/>
      </c>
    </row>
    <row r="55" spans="1:32" ht="19.5" customHeight="1" thickBot="1">
      <c r="A55" s="7"/>
      <c r="B55" s="453" t="s">
        <v>40</v>
      </c>
      <c r="C55" s="454"/>
      <c r="D55" s="455"/>
      <c r="E55" s="244">
        <f>SUM(E11,E15,E18,E22,E27,E34,E40,E42,E45,E52)</f>
        <v>21031</v>
      </c>
      <c r="F55" s="245">
        <f t="shared" ref="F55:AB55" si="52">SUM(F11,F15,F18,F22,F27,F34,F40,F42,F45,F52)</f>
        <v>19173</v>
      </c>
      <c r="G55" s="245">
        <f t="shared" si="52"/>
        <v>8947</v>
      </c>
      <c r="H55" s="246">
        <f t="shared" si="52"/>
        <v>3381</v>
      </c>
      <c r="I55" s="246">
        <f t="shared" si="52"/>
        <v>1461</v>
      </c>
      <c r="J55" s="246">
        <f t="shared" si="52"/>
        <v>653</v>
      </c>
      <c r="K55" s="247">
        <f t="shared" si="52"/>
        <v>878</v>
      </c>
      <c r="L55" s="248">
        <f t="shared" si="52"/>
        <v>55524</v>
      </c>
      <c r="M55" s="249">
        <f t="shared" si="52"/>
        <v>6733</v>
      </c>
      <c r="N55" s="250">
        <f t="shared" si="52"/>
        <v>5902</v>
      </c>
      <c r="O55" s="250">
        <f t="shared" si="52"/>
        <v>2010</v>
      </c>
      <c r="P55" s="251">
        <f t="shared" si="52"/>
        <v>603</v>
      </c>
      <c r="Q55" s="251">
        <f t="shared" si="52"/>
        <v>360</v>
      </c>
      <c r="R55" s="251">
        <f t="shared" si="52"/>
        <v>174</v>
      </c>
      <c r="S55" s="252">
        <f t="shared" si="52"/>
        <v>356</v>
      </c>
      <c r="T55" s="253">
        <f t="shared" si="52"/>
        <v>16138</v>
      </c>
      <c r="U55" s="249">
        <f t="shared" si="52"/>
        <v>14298</v>
      </c>
      <c r="V55" s="250">
        <f t="shared" si="52"/>
        <v>13271</v>
      </c>
      <c r="W55" s="250">
        <f t="shared" si="52"/>
        <v>6937</v>
      </c>
      <c r="X55" s="251">
        <f t="shared" si="52"/>
        <v>2778</v>
      </c>
      <c r="Y55" s="251">
        <f t="shared" si="52"/>
        <v>1101</v>
      </c>
      <c r="Z55" s="251">
        <f t="shared" si="52"/>
        <v>479</v>
      </c>
      <c r="AA55" s="252">
        <f t="shared" si="52"/>
        <v>522</v>
      </c>
      <c r="AB55" s="253">
        <f t="shared" si="52"/>
        <v>39386</v>
      </c>
      <c r="AC55" s="7"/>
      <c r="AD55" s="7" t="str">
        <f>IF(T55=集計!E55,"","ｴﾗｰ")</f>
        <v/>
      </c>
      <c r="AE55" s="7" t="str">
        <f>IF(AB55=集計!F55,"","ｴﾗｰ")</f>
        <v/>
      </c>
      <c r="AF55" s="6" t="str">
        <f>IF(L55=集計!G55,"","ｴﾗｰ")</f>
        <v/>
      </c>
    </row>
    <row r="56" spans="1:32" ht="11.1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32" ht="11.1" customHeight="1"/>
    <row r="58" spans="1:32" ht="11.1" hidden="1" customHeight="1">
      <c r="E58" s="6">
        <f>E53+E54</f>
        <v>21031</v>
      </c>
      <c r="F58" s="6">
        <f t="shared" ref="F58:AB58" si="53">F53+F54</f>
        <v>19173</v>
      </c>
      <c r="G58" s="6">
        <f t="shared" si="53"/>
        <v>8947</v>
      </c>
      <c r="H58" s="6">
        <f t="shared" si="53"/>
        <v>3381</v>
      </c>
      <c r="I58" s="6">
        <f t="shared" si="53"/>
        <v>1461</v>
      </c>
      <c r="J58" s="6">
        <f t="shared" si="53"/>
        <v>653</v>
      </c>
      <c r="K58" s="6">
        <f t="shared" si="53"/>
        <v>878</v>
      </c>
      <c r="L58" s="6">
        <f t="shared" si="53"/>
        <v>55524</v>
      </c>
      <c r="M58" s="6">
        <f t="shared" si="53"/>
        <v>6733</v>
      </c>
      <c r="N58" s="6">
        <f t="shared" si="53"/>
        <v>5902</v>
      </c>
      <c r="O58" s="6">
        <f t="shared" si="53"/>
        <v>2010</v>
      </c>
      <c r="P58" s="6">
        <f t="shared" si="53"/>
        <v>603</v>
      </c>
      <c r="Q58" s="6">
        <f t="shared" si="53"/>
        <v>360</v>
      </c>
      <c r="R58" s="6">
        <f t="shared" si="53"/>
        <v>174</v>
      </c>
      <c r="S58" s="6">
        <f t="shared" si="53"/>
        <v>356</v>
      </c>
      <c r="T58" s="6">
        <f t="shared" si="53"/>
        <v>16138</v>
      </c>
      <c r="U58" s="6">
        <f t="shared" si="53"/>
        <v>14298</v>
      </c>
      <c r="V58" s="6">
        <f t="shared" si="53"/>
        <v>13271</v>
      </c>
      <c r="W58" s="6">
        <f t="shared" si="53"/>
        <v>6937</v>
      </c>
      <c r="X58" s="6">
        <f t="shared" si="53"/>
        <v>2778</v>
      </c>
      <c r="Y58" s="6">
        <f t="shared" si="53"/>
        <v>1101</v>
      </c>
      <c r="Z58" s="6">
        <f t="shared" si="53"/>
        <v>479</v>
      </c>
      <c r="AA58" s="6">
        <f t="shared" si="53"/>
        <v>522</v>
      </c>
      <c r="AB58" s="6">
        <f t="shared" si="53"/>
        <v>39386</v>
      </c>
    </row>
    <row r="59" spans="1:32" ht="11.1" customHeight="1"/>
    <row r="60" spans="1:32" ht="11.1" customHeight="1"/>
    <row r="61" spans="1:32" ht="11.1" customHeight="1"/>
    <row r="62" spans="1:32" ht="11.1" customHeight="1"/>
    <row r="63" spans="1:32" ht="11.1" customHeight="1"/>
    <row r="64" spans="1:32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ht="11.1" customHeight="1"/>
    <row r="130" ht="11.1" customHeight="1"/>
    <row r="131" ht="11.1" customHeight="1"/>
    <row r="132" ht="11.1" customHeight="1"/>
    <row r="133" ht="11.1" customHeight="1"/>
    <row r="134" ht="11.1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  <row r="193" ht="11.1" customHeight="1"/>
    <row r="194" ht="11.1" customHeight="1"/>
    <row r="195" ht="11.1" customHeight="1"/>
    <row r="196" ht="11.1" customHeight="1"/>
    <row r="197" ht="11.1" customHeight="1"/>
    <row r="198" ht="11.1" customHeight="1"/>
    <row r="199" ht="11.1" customHeight="1"/>
    <row r="200" ht="11.1" customHeight="1"/>
    <row r="201" ht="11.1" customHeight="1"/>
    <row r="202" ht="11.1" customHeight="1"/>
    <row r="203" ht="11.1" customHeight="1"/>
    <row r="204" ht="11.1" customHeight="1"/>
    <row r="205" ht="11.1" customHeight="1"/>
    <row r="206" ht="11.1" customHeight="1"/>
    <row r="207" ht="11.1" customHeight="1"/>
    <row r="208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</sheetData>
  <mergeCells count="84">
    <mergeCell ref="B8:B11"/>
    <mergeCell ref="C44:D44"/>
    <mergeCell ref="C45:D45"/>
    <mergeCell ref="C46:D46"/>
    <mergeCell ref="C36:D36"/>
    <mergeCell ref="C37:D37"/>
    <mergeCell ref="C38:D38"/>
    <mergeCell ref="C39:D39"/>
    <mergeCell ref="C40:D40"/>
    <mergeCell ref="C29:D29"/>
    <mergeCell ref="B12:B15"/>
    <mergeCell ref="C27:D27"/>
    <mergeCell ref="C28:D28"/>
    <mergeCell ref="C20:D20"/>
    <mergeCell ref="C16:D16"/>
    <mergeCell ref="C17:D17"/>
    <mergeCell ref="C30:D30"/>
    <mergeCell ref="C31:D31"/>
    <mergeCell ref="C42:D42"/>
    <mergeCell ref="C32:D32"/>
    <mergeCell ref="C21:D21"/>
    <mergeCell ref="C22:D22"/>
    <mergeCell ref="C23:D23"/>
    <mergeCell ref="C24:D24"/>
    <mergeCell ref="C26:D26"/>
    <mergeCell ref="C49:D49"/>
    <mergeCell ref="C50:D50"/>
    <mergeCell ref="C51:D51"/>
    <mergeCell ref="C52:D52"/>
    <mergeCell ref="C33:D33"/>
    <mergeCell ref="C41:D41"/>
    <mergeCell ref="C43:D43"/>
    <mergeCell ref="C34:D34"/>
    <mergeCell ref="C35:D35"/>
    <mergeCell ref="C48:D48"/>
    <mergeCell ref="B46:B52"/>
    <mergeCell ref="C47:D47"/>
    <mergeCell ref="B3:B7"/>
    <mergeCell ref="C11:D11"/>
    <mergeCell ref="C13:D13"/>
    <mergeCell ref="C14:D14"/>
    <mergeCell ref="C15:D15"/>
    <mergeCell ref="B28:B34"/>
    <mergeCell ref="B35:B40"/>
    <mergeCell ref="C9:D9"/>
    <mergeCell ref="C10:D10"/>
    <mergeCell ref="B43:B45"/>
    <mergeCell ref="B16:B18"/>
    <mergeCell ref="B19:B22"/>
    <mergeCell ref="B23:B27"/>
    <mergeCell ref="B41:B42"/>
    <mergeCell ref="C18:D18"/>
    <mergeCell ref="C19:D19"/>
    <mergeCell ref="C12:D12"/>
    <mergeCell ref="C25:D25"/>
    <mergeCell ref="C8:D8"/>
    <mergeCell ref="C3:D7"/>
    <mergeCell ref="AA4:AA7"/>
    <mergeCell ref="M3:T3"/>
    <mergeCell ref="S4:S7"/>
    <mergeCell ref="T4:T7"/>
    <mergeCell ref="M4:M7"/>
    <mergeCell ref="X4:X7"/>
    <mergeCell ref="Y4:Y7"/>
    <mergeCell ref="Z4:Z7"/>
    <mergeCell ref="N4:N7"/>
    <mergeCell ref="O4:O7"/>
    <mergeCell ref="P4:P7"/>
    <mergeCell ref="Q4:Q7"/>
    <mergeCell ref="R4:R7"/>
    <mergeCell ref="U3:AB3"/>
    <mergeCell ref="AB4:AB7"/>
    <mergeCell ref="U4:U7"/>
    <mergeCell ref="V4:V7"/>
    <mergeCell ref="W4:W7"/>
    <mergeCell ref="E3:L3"/>
    <mergeCell ref="I4:I7"/>
    <mergeCell ref="J4:J7"/>
    <mergeCell ref="K4:K7"/>
    <mergeCell ref="L4:L7"/>
    <mergeCell ref="E4:E7"/>
    <mergeCell ref="F4:F7"/>
    <mergeCell ref="G4:G7"/>
    <mergeCell ref="H4:H7"/>
  </mergeCells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69" firstPageNumber="3" fitToWidth="0" orientation="portrait" useFirstPageNumber="1" r:id="rId1"/>
  <headerFooter alignWithMargins="0">
    <oddFooter>&amp;C&amp;"ＭＳ ゴシック,標準"&amp;14&amp;P</oddFooter>
  </headerFooter>
  <rowBreaks count="1" manualBreakCount="1">
    <brk id="55" max="16383" man="1"/>
  </rowBreaks>
  <colBreaks count="1" manualBreakCount="1">
    <brk id="12" max="1048575" man="1"/>
  </colBreaks>
  <ignoredErrors>
    <ignoredError sqref="C3:AB7 C53:D55 AB48 T47 AB47 C13:D52 C8:D11 B53:B55 T38:T39" unlockedFormula="1"/>
    <ignoredError sqref="E11:AB11 E10:L10 T10 AB10 E48:L48 E47:L47 E50:L50 E49:L49 T49 AB49 E25:L25 E23:L23 T23 AB23 E18:AB18 E17:L17 T17 AB17 E24:L24 T24 AB24 E27:AB27 E26:L26 T26 AB26 E9:L9 T9 AB9 E40:AB40 E37:L37 T37 AB37 T25 AB25 E52:AB54 E51:L51 T51 AB51 E38:L38 AB38 E36:L36 T36 AB36 E39:L39 AB39 E8:L8 T8 AB8 E32:L32 E30:L30 T30 AB30 E22:AB22 E19:L19 T19 AB19 E42:AB42 E41:L41 T41 AB41 E45:AB45 E43:L43 T43 AB43 E46:L46 T46 AB46 T50 AB50 E16:L16 E29:L29 E28:L28 T28 AB28 E13:L13 E35:L35 T35 AB35 E31:L31 T31 AB31 E44:L44 T48 E14:L14 E20:L20 T20 AB20 T29 AB29 E34:AB34 E33:L33 T33 AB33 E21:L21 T21 T32 AB21 AB32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7"/>
  <sheetViews>
    <sheetView zoomScale="85" zoomScaleNormal="85" zoomScaleSheetLayoutView="85" workbookViewId="0">
      <pane xSplit="4" ySplit="3" topLeftCell="O4" activePane="bottomRight" state="frozen"/>
      <selection activeCell="C38" sqref="C38:D38"/>
      <selection pane="topRight" activeCell="C38" sqref="C38:D38"/>
      <selection pane="bottomLeft" activeCell="C38" sqref="C38:D38"/>
      <selection pane="bottomRight" activeCell="AP8" sqref="AP8"/>
    </sheetView>
  </sheetViews>
  <sheetFormatPr defaultColWidth="10" defaultRowHeight="15" customHeight="1"/>
  <cols>
    <col min="1" max="1" width="0.125" style="6" customWidth="1"/>
    <col min="2" max="2" width="9.5" style="1" customWidth="1"/>
    <col min="3" max="3" width="3" style="600" customWidth="1"/>
    <col min="4" max="4" width="11.75" style="24" customWidth="1"/>
    <col min="5" max="16" width="9.625" style="6" customWidth="1"/>
    <col min="17" max="27" width="5.125" style="6" customWidth="1"/>
    <col min="28" max="28" width="5.625" style="6" customWidth="1"/>
    <col min="29" max="39" width="5.125" style="6" customWidth="1"/>
    <col min="40" max="40" width="5.625" style="6" customWidth="1"/>
    <col min="41" max="41" width="3.25" style="6" customWidth="1"/>
    <col min="42" max="16384" width="10" style="6"/>
  </cols>
  <sheetData>
    <row r="1" spans="1:42" ht="18" customHeight="1">
      <c r="A1" s="7"/>
      <c r="C1" s="23"/>
      <c r="E1" s="29" t="s">
        <v>108</v>
      </c>
      <c r="F1" s="25"/>
      <c r="G1" s="25"/>
      <c r="H1" s="25"/>
      <c r="I1" s="25"/>
      <c r="J1" s="101"/>
      <c r="K1" s="102"/>
      <c r="L1" s="102"/>
      <c r="M1" s="102"/>
      <c r="N1" s="102"/>
      <c r="O1" s="102"/>
      <c r="P1" s="102"/>
      <c r="Q1" s="25"/>
      <c r="R1" s="25"/>
      <c r="S1" s="26"/>
      <c r="T1" s="26"/>
      <c r="U1" s="26"/>
      <c r="V1" s="26"/>
      <c r="W1" s="26"/>
      <c r="X1" s="26"/>
      <c r="Y1" s="26"/>
      <c r="Z1" s="26"/>
      <c r="AA1" s="27"/>
      <c r="AB1" s="27"/>
      <c r="AC1" s="29"/>
      <c r="AD1" s="26"/>
      <c r="AE1" s="26"/>
      <c r="AF1" s="3"/>
      <c r="AG1" s="5"/>
      <c r="AH1" s="3"/>
      <c r="AI1" s="3"/>
      <c r="AJ1" s="3"/>
      <c r="AK1" s="3"/>
      <c r="AL1" s="3"/>
      <c r="AM1" s="4"/>
      <c r="AN1" s="4"/>
    </row>
    <row r="2" spans="1:42" ht="13.5" customHeight="1" thickBot="1">
      <c r="A2" s="7"/>
      <c r="B2" s="23"/>
      <c r="C2" s="23"/>
      <c r="E2" s="23"/>
      <c r="F2" s="26"/>
      <c r="G2" s="26"/>
      <c r="H2" s="26"/>
      <c r="I2" s="26"/>
      <c r="J2" s="28"/>
      <c r="K2" s="27"/>
      <c r="L2" s="27"/>
      <c r="M2" s="27"/>
      <c r="N2" s="27"/>
      <c r="O2" s="27" t="s">
        <v>103</v>
      </c>
      <c r="P2" s="27"/>
      <c r="Q2" s="29"/>
      <c r="R2" s="26"/>
      <c r="S2" s="26"/>
      <c r="T2" s="26"/>
      <c r="U2" s="26"/>
      <c r="V2" s="26"/>
      <c r="W2" s="26"/>
      <c r="X2" s="26"/>
      <c r="Y2" s="26"/>
      <c r="Z2" s="26"/>
      <c r="AA2" s="27"/>
      <c r="AB2" s="27"/>
      <c r="AC2" s="29"/>
      <c r="AD2" s="26"/>
      <c r="AE2" s="26"/>
      <c r="AF2" s="3"/>
      <c r="AG2" s="5"/>
      <c r="AH2" s="3"/>
      <c r="AI2" s="3"/>
      <c r="AJ2" s="3"/>
      <c r="AK2" s="3"/>
      <c r="AL2" s="3"/>
      <c r="AM2" s="4"/>
      <c r="AN2" s="4"/>
    </row>
    <row r="3" spans="1:42" ht="15" customHeight="1" thickBot="1">
      <c r="A3" s="7"/>
      <c r="B3" s="856" t="s">
        <v>95</v>
      </c>
      <c r="C3" s="819" t="s">
        <v>42</v>
      </c>
      <c r="D3" s="820"/>
      <c r="E3" s="804" t="s">
        <v>69</v>
      </c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6"/>
      <c r="Q3" s="828" t="s">
        <v>70</v>
      </c>
      <c r="R3" s="829"/>
      <c r="S3" s="829"/>
      <c r="T3" s="829"/>
      <c r="U3" s="829"/>
      <c r="V3" s="829"/>
      <c r="W3" s="829"/>
      <c r="X3" s="829"/>
      <c r="Y3" s="829"/>
      <c r="Z3" s="829"/>
      <c r="AA3" s="829"/>
      <c r="AB3" s="830"/>
      <c r="AC3" s="828" t="s">
        <v>71</v>
      </c>
      <c r="AD3" s="829"/>
      <c r="AE3" s="829"/>
      <c r="AF3" s="859"/>
      <c r="AG3" s="859"/>
      <c r="AH3" s="859"/>
      <c r="AI3" s="859"/>
      <c r="AJ3" s="859"/>
      <c r="AK3" s="859"/>
      <c r="AL3" s="859"/>
      <c r="AM3" s="859"/>
      <c r="AN3" s="860"/>
    </row>
    <row r="4" spans="1:42" ht="15" customHeight="1">
      <c r="A4" s="7"/>
      <c r="B4" s="857"/>
      <c r="C4" s="821"/>
      <c r="D4" s="822"/>
      <c r="E4" s="103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31">
        <v>7</v>
      </c>
      <c r="L4" s="31">
        <v>8</v>
      </c>
      <c r="M4" s="31">
        <v>9</v>
      </c>
      <c r="N4" s="31">
        <v>10</v>
      </c>
      <c r="O4" s="31">
        <v>11</v>
      </c>
      <c r="P4" s="34"/>
      <c r="Q4" s="39">
        <v>1</v>
      </c>
      <c r="R4" s="36">
        <v>2</v>
      </c>
      <c r="S4" s="36">
        <v>3</v>
      </c>
      <c r="T4" s="36">
        <v>4</v>
      </c>
      <c r="U4" s="36">
        <v>5</v>
      </c>
      <c r="V4" s="36">
        <v>6</v>
      </c>
      <c r="W4" s="37">
        <v>7</v>
      </c>
      <c r="X4" s="37">
        <v>8</v>
      </c>
      <c r="Y4" s="37">
        <v>9</v>
      </c>
      <c r="Z4" s="37">
        <v>10</v>
      </c>
      <c r="AA4" s="37">
        <v>11</v>
      </c>
      <c r="AB4" s="38"/>
      <c r="AC4" s="39">
        <v>1</v>
      </c>
      <c r="AD4" s="36">
        <v>2</v>
      </c>
      <c r="AE4" s="36">
        <v>3</v>
      </c>
      <c r="AF4" s="19">
        <v>4</v>
      </c>
      <c r="AG4" s="19">
        <v>5</v>
      </c>
      <c r="AH4" s="19">
        <v>6</v>
      </c>
      <c r="AI4" s="20">
        <v>7</v>
      </c>
      <c r="AJ4" s="20">
        <v>8</v>
      </c>
      <c r="AK4" s="20">
        <v>9</v>
      </c>
      <c r="AL4" s="20">
        <v>10</v>
      </c>
      <c r="AM4" s="21">
        <v>11</v>
      </c>
      <c r="AN4" s="22"/>
    </row>
    <row r="5" spans="1:42" ht="15" customHeight="1">
      <c r="A5" s="7"/>
      <c r="B5" s="857"/>
      <c r="C5" s="821"/>
      <c r="D5" s="822"/>
      <c r="E5" s="861" t="s">
        <v>72</v>
      </c>
      <c r="F5" s="863" t="s">
        <v>73</v>
      </c>
      <c r="G5" s="863" t="s">
        <v>74</v>
      </c>
      <c r="H5" s="863" t="s">
        <v>75</v>
      </c>
      <c r="I5" s="863" t="s">
        <v>76</v>
      </c>
      <c r="J5" s="863" t="s">
        <v>77</v>
      </c>
      <c r="K5" s="863" t="s">
        <v>78</v>
      </c>
      <c r="L5" s="863" t="s">
        <v>79</v>
      </c>
      <c r="M5" s="863" t="s">
        <v>80</v>
      </c>
      <c r="N5" s="863" t="s">
        <v>81</v>
      </c>
      <c r="O5" s="865" t="s">
        <v>82</v>
      </c>
      <c r="P5" s="867" t="s">
        <v>53</v>
      </c>
      <c r="Q5" s="861" t="s">
        <v>72</v>
      </c>
      <c r="R5" s="863" t="s">
        <v>73</v>
      </c>
      <c r="S5" s="863" t="s">
        <v>74</v>
      </c>
      <c r="T5" s="863" t="s">
        <v>75</v>
      </c>
      <c r="U5" s="863" t="s">
        <v>76</v>
      </c>
      <c r="V5" s="863" t="s">
        <v>77</v>
      </c>
      <c r="W5" s="863" t="s">
        <v>78</v>
      </c>
      <c r="X5" s="863" t="s">
        <v>79</v>
      </c>
      <c r="Y5" s="863" t="s">
        <v>80</v>
      </c>
      <c r="Z5" s="863" t="s">
        <v>81</v>
      </c>
      <c r="AA5" s="865" t="s">
        <v>82</v>
      </c>
      <c r="AB5" s="867" t="s">
        <v>53</v>
      </c>
      <c r="AC5" s="861" t="s">
        <v>72</v>
      </c>
      <c r="AD5" s="863" t="s">
        <v>73</v>
      </c>
      <c r="AE5" s="863" t="s">
        <v>74</v>
      </c>
      <c r="AF5" s="869" t="s">
        <v>75</v>
      </c>
      <c r="AG5" s="869" t="s">
        <v>76</v>
      </c>
      <c r="AH5" s="869" t="s">
        <v>77</v>
      </c>
      <c r="AI5" s="869" t="s">
        <v>78</v>
      </c>
      <c r="AJ5" s="869" t="s">
        <v>79</v>
      </c>
      <c r="AK5" s="869" t="s">
        <v>80</v>
      </c>
      <c r="AL5" s="869" t="s">
        <v>81</v>
      </c>
      <c r="AM5" s="883" t="s">
        <v>82</v>
      </c>
      <c r="AN5" s="871" t="s">
        <v>53</v>
      </c>
    </row>
    <row r="6" spans="1:42" ht="15" customHeight="1">
      <c r="A6" s="7"/>
      <c r="B6" s="857"/>
      <c r="C6" s="821"/>
      <c r="D6" s="822"/>
      <c r="E6" s="861"/>
      <c r="F6" s="863"/>
      <c r="G6" s="863"/>
      <c r="H6" s="863"/>
      <c r="I6" s="863"/>
      <c r="J6" s="863"/>
      <c r="K6" s="863"/>
      <c r="L6" s="863"/>
      <c r="M6" s="863"/>
      <c r="N6" s="863"/>
      <c r="O6" s="865"/>
      <c r="P6" s="867"/>
      <c r="Q6" s="861"/>
      <c r="R6" s="863"/>
      <c r="S6" s="863"/>
      <c r="T6" s="863"/>
      <c r="U6" s="863"/>
      <c r="V6" s="863"/>
      <c r="W6" s="863"/>
      <c r="X6" s="863"/>
      <c r="Y6" s="863"/>
      <c r="Z6" s="863"/>
      <c r="AA6" s="865"/>
      <c r="AB6" s="867"/>
      <c r="AC6" s="861"/>
      <c r="AD6" s="863"/>
      <c r="AE6" s="863"/>
      <c r="AF6" s="869"/>
      <c r="AG6" s="869"/>
      <c r="AH6" s="869"/>
      <c r="AI6" s="869"/>
      <c r="AJ6" s="869"/>
      <c r="AK6" s="869"/>
      <c r="AL6" s="869"/>
      <c r="AM6" s="883"/>
      <c r="AN6" s="871"/>
    </row>
    <row r="7" spans="1:42" ht="18" customHeight="1">
      <c r="A7" s="7"/>
      <c r="B7" s="857"/>
      <c r="C7" s="821"/>
      <c r="D7" s="822"/>
      <c r="E7" s="861"/>
      <c r="F7" s="863"/>
      <c r="G7" s="863"/>
      <c r="H7" s="863"/>
      <c r="I7" s="863"/>
      <c r="J7" s="863"/>
      <c r="K7" s="863"/>
      <c r="L7" s="863"/>
      <c r="M7" s="863"/>
      <c r="N7" s="863"/>
      <c r="O7" s="865"/>
      <c r="P7" s="867"/>
      <c r="Q7" s="861"/>
      <c r="R7" s="863"/>
      <c r="S7" s="863"/>
      <c r="T7" s="863"/>
      <c r="U7" s="863"/>
      <c r="V7" s="863"/>
      <c r="W7" s="863"/>
      <c r="X7" s="863"/>
      <c r="Y7" s="863"/>
      <c r="Z7" s="863"/>
      <c r="AA7" s="865"/>
      <c r="AB7" s="867"/>
      <c r="AC7" s="861"/>
      <c r="AD7" s="863"/>
      <c r="AE7" s="863"/>
      <c r="AF7" s="869"/>
      <c r="AG7" s="869"/>
      <c r="AH7" s="869"/>
      <c r="AI7" s="869"/>
      <c r="AJ7" s="869"/>
      <c r="AK7" s="869"/>
      <c r="AL7" s="869"/>
      <c r="AM7" s="883"/>
      <c r="AN7" s="871"/>
    </row>
    <row r="8" spans="1:42" ht="130.5" customHeight="1" thickBot="1">
      <c r="A8" s="7"/>
      <c r="B8" s="858"/>
      <c r="C8" s="823"/>
      <c r="D8" s="824"/>
      <c r="E8" s="862"/>
      <c r="F8" s="864"/>
      <c r="G8" s="864"/>
      <c r="H8" s="864"/>
      <c r="I8" s="864"/>
      <c r="J8" s="864"/>
      <c r="K8" s="864"/>
      <c r="L8" s="864"/>
      <c r="M8" s="864"/>
      <c r="N8" s="864"/>
      <c r="O8" s="866"/>
      <c r="P8" s="868"/>
      <c r="Q8" s="862"/>
      <c r="R8" s="864"/>
      <c r="S8" s="864"/>
      <c r="T8" s="864"/>
      <c r="U8" s="864"/>
      <c r="V8" s="864"/>
      <c r="W8" s="864"/>
      <c r="X8" s="864"/>
      <c r="Y8" s="864"/>
      <c r="Z8" s="864"/>
      <c r="AA8" s="866"/>
      <c r="AB8" s="868"/>
      <c r="AC8" s="862"/>
      <c r="AD8" s="864"/>
      <c r="AE8" s="864"/>
      <c r="AF8" s="870"/>
      <c r="AG8" s="870"/>
      <c r="AH8" s="870"/>
      <c r="AI8" s="870"/>
      <c r="AJ8" s="870"/>
      <c r="AK8" s="870"/>
      <c r="AL8" s="870"/>
      <c r="AM8" s="884"/>
      <c r="AN8" s="872"/>
    </row>
    <row r="9" spans="1:42" s="622" customFormat="1" ht="23.1" customHeight="1">
      <c r="A9" s="608"/>
      <c r="B9" s="732" t="s">
        <v>44</v>
      </c>
      <c r="C9" s="875" t="s">
        <v>10</v>
      </c>
      <c r="D9" s="876"/>
      <c r="E9" s="665">
        <f t="shared" ref="E9:K11" si="0">Q9+AC9</f>
        <v>573</v>
      </c>
      <c r="F9" s="666">
        <f t="shared" si="0"/>
        <v>573</v>
      </c>
      <c r="G9" s="666">
        <f t="shared" si="0"/>
        <v>208</v>
      </c>
      <c r="H9" s="667">
        <f t="shared" si="0"/>
        <v>352</v>
      </c>
      <c r="I9" s="667">
        <f t="shared" si="0"/>
        <v>231</v>
      </c>
      <c r="J9" s="667">
        <f t="shared" si="0"/>
        <v>105</v>
      </c>
      <c r="K9" s="667">
        <f t="shared" si="0"/>
        <v>45</v>
      </c>
      <c r="L9" s="667">
        <f t="shared" ref="L9:L24" si="1">X9+AJ9</f>
        <v>23</v>
      </c>
      <c r="M9" s="667">
        <f t="shared" ref="M9:O11" si="2">Y9+AK9</f>
        <v>1176</v>
      </c>
      <c r="N9" s="667">
        <f t="shared" si="2"/>
        <v>28</v>
      </c>
      <c r="O9" s="667">
        <f t="shared" si="2"/>
        <v>41</v>
      </c>
      <c r="P9" s="668">
        <f t="shared" ref="P9:P53" si="3">SUM(E9:O9)</f>
        <v>3355</v>
      </c>
      <c r="Q9" s="669">
        <v>156</v>
      </c>
      <c r="R9" s="670">
        <v>150</v>
      </c>
      <c r="S9" s="670">
        <v>46</v>
      </c>
      <c r="T9" s="671">
        <v>65</v>
      </c>
      <c r="U9" s="671">
        <v>37</v>
      </c>
      <c r="V9" s="671">
        <v>29</v>
      </c>
      <c r="W9" s="672">
        <v>18</v>
      </c>
      <c r="X9" s="672">
        <v>8</v>
      </c>
      <c r="Y9" s="672">
        <v>348</v>
      </c>
      <c r="Z9" s="672">
        <v>9</v>
      </c>
      <c r="AA9" s="672">
        <v>8</v>
      </c>
      <c r="AB9" s="620">
        <f t="shared" ref="AB9:AB50" si="4">SUM(Q9:AA9)</f>
        <v>874</v>
      </c>
      <c r="AC9" s="669">
        <v>417</v>
      </c>
      <c r="AD9" s="670">
        <v>423</v>
      </c>
      <c r="AE9" s="670">
        <v>162</v>
      </c>
      <c r="AF9" s="671">
        <v>287</v>
      </c>
      <c r="AG9" s="671">
        <v>194</v>
      </c>
      <c r="AH9" s="671">
        <v>76</v>
      </c>
      <c r="AI9" s="671">
        <v>27</v>
      </c>
      <c r="AJ9" s="671">
        <v>15</v>
      </c>
      <c r="AK9" s="671">
        <v>828</v>
      </c>
      <c r="AL9" s="671">
        <v>19</v>
      </c>
      <c r="AM9" s="673">
        <v>33</v>
      </c>
      <c r="AN9" s="640">
        <f t="shared" ref="AN9:AN18" si="5">SUM(AC9:AM9)</f>
        <v>2481</v>
      </c>
      <c r="AO9" s="608"/>
      <c r="AP9" s="622" t="str">
        <f t="shared" ref="AP9:AP56" si="6">IF(AB9+AN9=P9,"","ｴﾗｰ")</f>
        <v/>
      </c>
    </row>
    <row r="10" spans="1:42" s="9" customFormat="1" ht="23.1" customHeight="1">
      <c r="B10" s="733"/>
      <c r="C10" s="877" t="s">
        <v>11</v>
      </c>
      <c r="D10" s="878"/>
      <c r="E10" s="108">
        <f t="shared" si="0"/>
        <v>104</v>
      </c>
      <c r="F10" s="58">
        <f t="shared" si="0"/>
        <v>89</v>
      </c>
      <c r="G10" s="58">
        <f t="shared" si="0"/>
        <v>44</v>
      </c>
      <c r="H10" s="60">
        <f t="shared" si="0"/>
        <v>59</v>
      </c>
      <c r="I10" s="60">
        <f t="shared" si="0"/>
        <v>43</v>
      </c>
      <c r="J10" s="60">
        <f t="shared" si="0"/>
        <v>33</v>
      </c>
      <c r="K10" s="60">
        <f t="shared" si="0"/>
        <v>7</v>
      </c>
      <c r="L10" s="60">
        <f t="shared" si="1"/>
        <v>3</v>
      </c>
      <c r="M10" s="60">
        <f t="shared" si="2"/>
        <v>63</v>
      </c>
      <c r="N10" s="60">
        <f t="shared" si="2"/>
        <v>3</v>
      </c>
      <c r="O10" s="60">
        <f t="shared" si="2"/>
        <v>5</v>
      </c>
      <c r="P10" s="107">
        <f t="shared" si="3"/>
        <v>453</v>
      </c>
      <c r="Q10" s="382">
        <v>27</v>
      </c>
      <c r="R10" s="383">
        <v>21</v>
      </c>
      <c r="S10" s="383">
        <v>7</v>
      </c>
      <c r="T10" s="384">
        <v>6</v>
      </c>
      <c r="U10" s="384">
        <v>3</v>
      </c>
      <c r="V10" s="384">
        <v>10</v>
      </c>
      <c r="W10" s="385">
        <v>3</v>
      </c>
      <c r="X10" s="385">
        <v>2</v>
      </c>
      <c r="Y10" s="385">
        <v>21</v>
      </c>
      <c r="Z10" s="385">
        <v>0</v>
      </c>
      <c r="AA10" s="385">
        <v>2</v>
      </c>
      <c r="AB10" s="271">
        <f t="shared" si="4"/>
        <v>102</v>
      </c>
      <c r="AC10" s="382">
        <v>77</v>
      </c>
      <c r="AD10" s="383">
        <v>68</v>
      </c>
      <c r="AE10" s="383">
        <v>37</v>
      </c>
      <c r="AF10" s="384">
        <v>53</v>
      </c>
      <c r="AG10" s="384">
        <v>40</v>
      </c>
      <c r="AH10" s="384">
        <v>23</v>
      </c>
      <c r="AI10" s="384">
        <v>4</v>
      </c>
      <c r="AJ10" s="384">
        <v>1</v>
      </c>
      <c r="AK10" s="384">
        <v>42</v>
      </c>
      <c r="AL10" s="384">
        <v>3</v>
      </c>
      <c r="AM10" s="391">
        <v>3</v>
      </c>
      <c r="AN10" s="262">
        <f t="shared" si="5"/>
        <v>351</v>
      </c>
      <c r="AO10" s="8"/>
      <c r="AP10" s="8" t="str">
        <f t="shared" si="6"/>
        <v/>
      </c>
    </row>
    <row r="11" spans="1:42" s="8" customFormat="1" ht="23.1" customHeight="1" thickBot="1">
      <c r="A11" s="9"/>
      <c r="B11" s="733"/>
      <c r="C11" s="879" t="s">
        <v>12</v>
      </c>
      <c r="D11" s="880"/>
      <c r="E11" s="109">
        <f t="shared" si="0"/>
        <v>92</v>
      </c>
      <c r="F11" s="63">
        <f t="shared" si="0"/>
        <v>90</v>
      </c>
      <c r="G11" s="63">
        <f t="shared" si="0"/>
        <v>37</v>
      </c>
      <c r="H11" s="54">
        <f t="shared" si="0"/>
        <v>68</v>
      </c>
      <c r="I11" s="54">
        <f t="shared" si="0"/>
        <v>58</v>
      </c>
      <c r="J11" s="54">
        <f t="shared" si="0"/>
        <v>24</v>
      </c>
      <c r="K11" s="54">
        <f t="shared" si="0"/>
        <v>7</v>
      </c>
      <c r="L11" s="54">
        <f t="shared" si="1"/>
        <v>3</v>
      </c>
      <c r="M11" s="54">
        <f t="shared" si="2"/>
        <v>3</v>
      </c>
      <c r="N11" s="54">
        <f t="shared" si="2"/>
        <v>28</v>
      </c>
      <c r="O11" s="54">
        <f t="shared" si="2"/>
        <v>221</v>
      </c>
      <c r="P11" s="110">
        <f t="shared" si="3"/>
        <v>631</v>
      </c>
      <c r="Q11" s="386">
        <v>31</v>
      </c>
      <c r="R11" s="387">
        <v>30</v>
      </c>
      <c r="S11" s="387">
        <v>5</v>
      </c>
      <c r="T11" s="388">
        <v>17</v>
      </c>
      <c r="U11" s="388">
        <v>13</v>
      </c>
      <c r="V11" s="388">
        <v>10</v>
      </c>
      <c r="W11" s="389">
        <v>3</v>
      </c>
      <c r="X11" s="389">
        <v>2</v>
      </c>
      <c r="Y11" s="389">
        <v>2</v>
      </c>
      <c r="Z11" s="389">
        <v>12</v>
      </c>
      <c r="AA11" s="389">
        <v>56</v>
      </c>
      <c r="AB11" s="272">
        <f t="shared" si="4"/>
        <v>181</v>
      </c>
      <c r="AC11" s="386">
        <v>61</v>
      </c>
      <c r="AD11" s="387">
        <v>60</v>
      </c>
      <c r="AE11" s="387">
        <v>32</v>
      </c>
      <c r="AF11" s="388">
        <v>51</v>
      </c>
      <c r="AG11" s="388">
        <v>45</v>
      </c>
      <c r="AH11" s="388">
        <v>14</v>
      </c>
      <c r="AI11" s="388">
        <v>4</v>
      </c>
      <c r="AJ11" s="388">
        <v>1</v>
      </c>
      <c r="AK11" s="388">
        <v>1</v>
      </c>
      <c r="AL11" s="388">
        <v>16</v>
      </c>
      <c r="AM11" s="392">
        <v>165</v>
      </c>
      <c r="AN11" s="273">
        <f t="shared" si="5"/>
        <v>450</v>
      </c>
      <c r="AO11" s="9"/>
      <c r="AP11" s="8" t="str">
        <f t="shared" si="6"/>
        <v/>
      </c>
    </row>
    <row r="12" spans="1:42" s="9" customFormat="1" ht="23.1" customHeight="1" thickTop="1" thickBot="1">
      <c r="B12" s="734"/>
      <c r="C12" s="881" t="s">
        <v>7</v>
      </c>
      <c r="D12" s="882"/>
      <c r="E12" s="105">
        <f t="shared" ref="E12:K12" si="7">SUM(E9:E11)</f>
        <v>769</v>
      </c>
      <c r="F12" s="47">
        <f t="shared" si="7"/>
        <v>752</v>
      </c>
      <c r="G12" s="47">
        <f t="shared" si="7"/>
        <v>289</v>
      </c>
      <c r="H12" s="49">
        <f t="shared" si="7"/>
        <v>479</v>
      </c>
      <c r="I12" s="49">
        <f t="shared" si="7"/>
        <v>332</v>
      </c>
      <c r="J12" s="49">
        <f t="shared" si="7"/>
        <v>162</v>
      </c>
      <c r="K12" s="49">
        <f t="shared" si="7"/>
        <v>59</v>
      </c>
      <c r="L12" s="49">
        <f t="shared" si="1"/>
        <v>29</v>
      </c>
      <c r="M12" s="49">
        <f>SUM(M9:M11)</f>
        <v>1242</v>
      </c>
      <c r="N12" s="49">
        <f>SUM(N9:N11)</f>
        <v>59</v>
      </c>
      <c r="O12" s="50">
        <f>SUM(O9:O11)</f>
        <v>267</v>
      </c>
      <c r="P12" s="56">
        <f t="shared" si="3"/>
        <v>4439</v>
      </c>
      <c r="Q12" s="263">
        <f t="shared" ref="Q12:V12" si="8">SUM(Q9:Q11)</f>
        <v>214</v>
      </c>
      <c r="R12" s="264">
        <f t="shared" si="8"/>
        <v>201</v>
      </c>
      <c r="S12" s="264">
        <f t="shared" si="8"/>
        <v>58</v>
      </c>
      <c r="T12" s="265">
        <f t="shared" si="8"/>
        <v>88</v>
      </c>
      <c r="U12" s="265">
        <f t="shared" si="8"/>
        <v>53</v>
      </c>
      <c r="V12" s="265">
        <f t="shared" si="8"/>
        <v>49</v>
      </c>
      <c r="W12" s="265">
        <f>SUM(W9:W11)</f>
        <v>24</v>
      </c>
      <c r="X12" s="265">
        <f>SUM(X9:X11)</f>
        <v>12</v>
      </c>
      <c r="Y12" s="265">
        <f>SUM(Y9:Y11)</f>
        <v>371</v>
      </c>
      <c r="Z12" s="265">
        <f>SUM(Z9:Z11)</f>
        <v>21</v>
      </c>
      <c r="AA12" s="265">
        <f>SUM(AA9:AA11)</f>
        <v>66</v>
      </c>
      <c r="AB12" s="267">
        <f t="shared" si="4"/>
        <v>1157</v>
      </c>
      <c r="AC12" s="263">
        <f t="shared" ref="AC12:AM12" si="9">SUM(AC9:AC11)</f>
        <v>555</v>
      </c>
      <c r="AD12" s="264">
        <f t="shared" si="9"/>
        <v>551</v>
      </c>
      <c r="AE12" s="264">
        <f t="shared" si="9"/>
        <v>231</v>
      </c>
      <c r="AF12" s="265">
        <f t="shared" si="9"/>
        <v>391</v>
      </c>
      <c r="AG12" s="265">
        <f t="shared" si="9"/>
        <v>279</v>
      </c>
      <c r="AH12" s="265">
        <f t="shared" si="9"/>
        <v>113</v>
      </c>
      <c r="AI12" s="265">
        <f t="shared" si="9"/>
        <v>35</v>
      </c>
      <c r="AJ12" s="265">
        <f t="shared" si="9"/>
        <v>17</v>
      </c>
      <c r="AK12" s="265">
        <f t="shared" si="9"/>
        <v>871</v>
      </c>
      <c r="AL12" s="265">
        <f t="shared" si="9"/>
        <v>38</v>
      </c>
      <c r="AM12" s="265">
        <f t="shared" si="9"/>
        <v>201</v>
      </c>
      <c r="AN12" s="268">
        <f t="shared" si="5"/>
        <v>3282</v>
      </c>
      <c r="AO12" s="8"/>
      <c r="AP12" s="8" t="str">
        <f t="shared" si="6"/>
        <v/>
      </c>
    </row>
    <row r="13" spans="1:42" s="8" customFormat="1" ht="23.1" customHeight="1">
      <c r="A13" s="9"/>
      <c r="B13" s="732" t="s">
        <v>47</v>
      </c>
      <c r="C13" s="873" t="s">
        <v>6</v>
      </c>
      <c r="D13" s="874"/>
      <c r="E13" s="104">
        <f t="shared" ref="E13:O13" si="10">Q13+AC13</f>
        <v>2662</v>
      </c>
      <c r="F13" s="41">
        <f t="shared" si="10"/>
        <v>2236</v>
      </c>
      <c r="G13" s="41">
        <f t="shared" si="10"/>
        <v>751</v>
      </c>
      <c r="H13" s="43">
        <f t="shared" si="10"/>
        <v>1347</v>
      </c>
      <c r="I13" s="43">
        <f t="shared" si="10"/>
        <v>1147</v>
      </c>
      <c r="J13" s="43">
        <f t="shared" si="10"/>
        <v>333</v>
      </c>
      <c r="K13" s="43">
        <f t="shared" si="10"/>
        <v>227</v>
      </c>
      <c r="L13" s="43">
        <f t="shared" si="10"/>
        <v>121</v>
      </c>
      <c r="M13" s="43">
        <f t="shared" si="10"/>
        <v>4418</v>
      </c>
      <c r="N13" s="43">
        <f t="shared" si="10"/>
        <v>71</v>
      </c>
      <c r="O13" s="45">
        <f t="shared" si="10"/>
        <v>151</v>
      </c>
      <c r="P13" s="66">
        <f>SUM(E13:O13)</f>
        <v>13464</v>
      </c>
      <c r="Q13" s="373">
        <v>714</v>
      </c>
      <c r="R13" s="374">
        <v>579</v>
      </c>
      <c r="S13" s="374">
        <v>147</v>
      </c>
      <c r="T13" s="375">
        <v>204</v>
      </c>
      <c r="U13" s="375">
        <v>144</v>
      </c>
      <c r="V13" s="375">
        <v>98</v>
      </c>
      <c r="W13" s="376">
        <v>85</v>
      </c>
      <c r="X13" s="376">
        <v>31</v>
      </c>
      <c r="Y13" s="376">
        <v>1259</v>
      </c>
      <c r="Z13" s="376">
        <v>23</v>
      </c>
      <c r="AA13" s="376">
        <v>57</v>
      </c>
      <c r="AB13" s="261">
        <f>SUM(Q13:AA13)</f>
        <v>3341</v>
      </c>
      <c r="AC13" s="373">
        <v>1948</v>
      </c>
      <c r="AD13" s="374">
        <v>1657</v>
      </c>
      <c r="AE13" s="374">
        <v>604</v>
      </c>
      <c r="AF13" s="375">
        <v>1143</v>
      </c>
      <c r="AG13" s="375">
        <v>1003</v>
      </c>
      <c r="AH13" s="375">
        <v>235</v>
      </c>
      <c r="AI13" s="375">
        <v>142</v>
      </c>
      <c r="AJ13" s="375">
        <v>90</v>
      </c>
      <c r="AK13" s="375">
        <v>3159</v>
      </c>
      <c r="AL13" s="375">
        <v>48</v>
      </c>
      <c r="AM13" s="377">
        <v>94</v>
      </c>
      <c r="AN13" s="476">
        <f>SUM(AC13:AM13)</f>
        <v>10123</v>
      </c>
      <c r="AP13" s="8" t="str">
        <f>IF(AB13+AN13=P13,"","ｴﾗｰ")</f>
        <v/>
      </c>
    </row>
    <row r="14" spans="1:42" s="8" customFormat="1" ht="23.1" customHeight="1">
      <c r="A14" s="9"/>
      <c r="B14" s="733"/>
      <c r="C14" s="875" t="s">
        <v>28</v>
      </c>
      <c r="D14" s="876"/>
      <c r="E14" s="106">
        <f>Q14+AC14</f>
        <v>1791</v>
      </c>
      <c r="F14" s="51">
        <f t="shared" ref="E14:K15" si="11">R14+AD14</f>
        <v>1590</v>
      </c>
      <c r="G14" s="51">
        <f t="shared" si="11"/>
        <v>529</v>
      </c>
      <c r="H14" s="53">
        <f t="shared" si="11"/>
        <v>978</v>
      </c>
      <c r="I14" s="53">
        <f t="shared" si="11"/>
        <v>706</v>
      </c>
      <c r="J14" s="53">
        <f t="shared" si="11"/>
        <v>328</v>
      </c>
      <c r="K14" s="53">
        <f t="shared" si="11"/>
        <v>157</v>
      </c>
      <c r="L14" s="53">
        <f t="shared" si="1"/>
        <v>140</v>
      </c>
      <c r="M14" s="53">
        <f t="shared" ref="M14:O15" si="12">Y14+AK14</f>
        <v>2029</v>
      </c>
      <c r="N14" s="53">
        <f t="shared" si="12"/>
        <v>48</v>
      </c>
      <c r="O14" s="112">
        <f t="shared" si="12"/>
        <v>0</v>
      </c>
      <c r="P14" s="56">
        <f t="shared" si="3"/>
        <v>8296</v>
      </c>
      <c r="Q14" s="378">
        <v>534</v>
      </c>
      <c r="R14" s="379">
        <v>489</v>
      </c>
      <c r="S14" s="379">
        <v>113</v>
      </c>
      <c r="T14" s="380">
        <v>208</v>
      </c>
      <c r="U14" s="380">
        <v>117</v>
      </c>
      <c r="V14" s="380">
        <v>124</v>
      </c>
      <c r="W14" s="381">
        <v>81</v>
      </c>
      <c r="X14" s="381">
        <v>56</v>
      </c>
      <c r="Y14" s="381">
        <v>679</v>
      </c>
      <c r="Z14" s="381">
        <v>11</v>
      </c>
      <c r="AA14" s="381">
        <v>0</v>
      </c>
      <c r="AB14" s="269">
        <f t="shared" si="4"/>
        <v>2412</v>
      </c>
      <c r="AC14" s="378">
        <v>1257</v>
      </c>
      <c r="AD14" s="379">
        <v>1101</v>
      </c>
      <c r="AE14" s="379">
        <v>416</v>
      </c>
      <c r="AF14" s="380">
        <v>770</v>
      </c>
      <c r="AG14" s="380">
        <v>589</v>
      </c>
      <c r="AH14" s="380">
        <v>204</v>
      </c>
      <c r="AI14" s="380">
        <v>76</v>
      </c>
      <c r="AJ14" s="380">
        <v>84</v>
      </c>
      <c r="AK14" s="380">
        <v>1350</v>
      </c>
      <c r="AL14" s="380">
        <v>37</v>
      </c>
      <c r="AM14" s="390">
        <v>0</v>
      </c>
      <c r="AN14" s="262">
        <f t="shared" si="5"/>
        <v>5884</v>
      </c>
      <c r="AP14" s="8" t="str">
        <f t="shared" si="6"/>
        <v/>
      </c>
    </row>
    <row r="15" spans="1:42" s="8" customFormat="1" ht="23.1" customHeight="1" thickBot="1">
      <c r="A15" s="9"/>
      <c r="B15" s="733"/>
      <c r="C15" s="885" t="s">
        <v>29</v>
      </c>
      <c r="D15" s="886"/>
      <c r="E15" s="111">
        <f t="shared" si="11"/>
        <v>215</v>
      </c>
      <c r="F15" s="68">
        <f t="shared" si="11"/>
        <v>229</v>
      </c>
      <c r="G15" s="68">
        <f t="shared" si="11"/>
        <v>88</v>
      </c>
      <c r="H15" s="68">
        <f t="shared" si="11"/>
        <v>167</v>
      </c>
      <c r="I15" s="68">
        <f t="shared" si="11"/>
        <v>102</v>
      </c>
      <c r="J15" s="68">
        <f t="shared" si="11"/>
        <v>49</v>
      </c>
      <c r="K15" s="68">
        <f t="shared" si="11"/>
        <v>24</v>
      </c>
      <c r="L15" s="68">
        <f t="shared" si="1"/>
        <v>12</v>
      </c>
      <c r="M15" s="68">
        <f t="shared" si="12"/>
        <v>186</v>
      </c>
      <c r="N15" s="68">
        <f t="shared" si="12"/>
        <v>1</v>
      </c>
      <c r="O15" s="82">
        <f t="shared" si="12"/>
        <v>8</v>
      </c>
      <c r="P15" s="65">
        <f t="shared" si="3"/>
        <v>1081</v>
      </c>
      <c r="Q15" s="393">
        <v>72</v>
      </c>
      <c r="R15" s="394">
        <v>65</v>
      </c>
      <c r="S15" s="394">
        <v>11</v>
      </c>
      <c r="T15" s="394">
        <v>23</v>
      </c>
      <c r="U15" s="394">
        <v>11</v>
      </c>
      <c r="V15" s="394">
        <v>14</v>
      </c>
      <c r="W15" s="394">
        <v>10</v>
      </c>
      <c r="X15" s="394">
        <v>6</v>
      </c>
      <c r="Y15" s="394">
        <v>61</v>
      </c>
      <c r="Z15" s="394">
        <v>0</v>
      </c>
      <c r="AA15" s="394">
        <v>3</v>
      </c>
      <c r="AB15" s="274">
        <f t="shared" si="4"/>
        <v>276</v>
      </c>
      <c r="AC15" s="393">
        <v>143</v>
      </c>
      <c r="AD15" s="394">
        <v>164</v>
      </c>
      <c r="AE15" s="394">
        <v>77</v>
      </c>
      <c r="AF15" s="394">
        <v>144</v>
      </c>
      <c r="AG15" s="394">
        <v>91</v>
      </c>
      <c r="AH15" s="394">
        <v>35</v>
      </c>
      <c r="AI15" s="395">
        <v>14</v>
      </c>
      <c r="AJ15" s="395">
        <v>6</v>
      </c>
      <c r="AK15" s="395">
        <v>125</v>
      </c>
      <c r="AL15" s="395">
        <v>1</v>
      </c>
      <c r="AM15" s="394">
        <v>5</v>
      </c>
      <c r="AN15" s="275">
        <f t="shared" si="5"/>
        <v>805</v>
      </c>
      <c r="AP15" s="8" t="str">
        <f t="shared" si="6"/>
        <v/>
      </c>
    </row>
    <row r="16" spans="1:42" s="8" customFormat="1" ht="23.1" customHeight="1" thickTop="1" thickBot="1">
      <c r="A16" s="9"/>
      <c r="B16" s="734"/>
      <c r="C16" s="881" t="s">
        <v>7</v>
      </c>
      <c r="D16" s="882"/>
      <c r="E16" s="105">
        <f>SUM(E13:E15)</f>
        <v>4668</v>
      </c>
      <c r="F16" s="47">
        <f t="shared" ref="F16:AN16" si="13">SUM(F13:F15)</f>
        <v>4055</v>
      </c>
      <c r="G16" s="47">
        <f t="shared" si="13"/>
        <v>1368</v>
      </c>
      <c r="H16" s="49">
        <f t="shared" si="13"/>
        <v>2492</v>
      </c>
      <c r="I16" s="49">
        <f t="shared" si="13"/>
        <v>1955</v>
      </c>
      <c r="J16" s="49">
        <f t="shared" si="13"/>
        <v>710</v>
      </c>
      <c r="K16" s="49">
        <f t="shared" si="13"/>
        <v>408</v>
      </c>
      <c r="L16" s="49">
        <f t="shared" si="13"/>
        <v>273</v>
      </c>
      <c r="M16" s="49">
        <f t="shared" si="13"/>
        <v>6633</v>
      </c>
      <c r="N16" s="49">
        <f t="shared" si="13"/>
        <v>120</v>
      </c>
      <c r="O16" s="50">
        <f t="shared" si="13"/>
        <v>159</v>
      </c>
      <c r="P16" s="56">
        <f t="shared" si="13"/>
        <v>22841</v>
      </c>
      <c r="Q16" s="263">
        <f t="shared" si="13"/>
        <v>1320</v>
      </c>
      <c r="R16" s="264">
        <f t="shared" si="13"/>
        <v>1133</v>
      </c>
      <c r="S16" s="264">
        <f t="shared" si="13"/>
        <v>271</v>
      </c>
      <c r="T16" s="265">
        <f t="shared" si="13"/>
        <v>435</v>
      </c>
      <c r="U16" s="265">
        <f t="shared" si="13"/>
        <v>272</v>
      </c>
      <c r="V16" s="265">
        <f t="shared" si="13"/>
        <v>236</v>
      </c>
      <c r="W16" s="265">
        <f t="shared" si="13"/>
        <v>176</v>
      </c>
      <c r="X16" s="265">
        <f t="shared" si="13"/>
        <v>93</v>
      </c>
      <c r="Y16" s="265">
        <f t="shared" si="13"/>
        <v>1999</v>
      </c>
      <c r="Z16" s="265">
        <f t="shared" si="13"/>
        <v>34</v>
      </c>
      <c r="AA16" s="265">
        <f t="shared" si="13"/>
        <v>60</v>
      </c>
      <c r="AB16" s="267">
        <f t="shared" si="13"/>
        <v>6029</v>
      </c>
      <c r="AC16" s="263">
        <f t="shared" si="13"/>
        <v>3348</v>
      </c>
      <c r="AD16" s="264">
        <f t="shared" si="13"/>
        <v>2922</v>
      </c>
      <c r="AE16" s="264">
        <f t="shared" si="13"/>
        <v>1097</v>
      </c>
      <c r="AF16" s="265">
        <f t="shared" si="13"/>
        <v>2057</v>
      </c>
      <c r="AG16" s="265">
        <f t="shared" si="13"/>
        <v>1683</v>
      </c>
      <c r="AH16" s="265">
        <f t="shared" si="13"/>
        <v>474</v>
      </c>
      <c r="AI16" s="265">
        <f t="shared" si="13"/>
        <v>232</v>
      </c>
      <c r="AJ16" s="265">
        <f t="shared" si="13"/>
        <v>180</v>
      </c>
      <c r="AK16" s="265">
        <f t="shared" si="13"/>
        <v>4634</v>
      </c>
      <c r="AL16" s="265">
        <f t="shared" si="13"/>
        <v>86</v>
      </c>
      <c r="AM16" s="265">
        <f t="shared" si="13"/>
        <v>99</v>
      </c>
      <c r="AN16" s="268">
        <f t="shared" si="13"/>
        <v>16812</v>
      </c>
      <c r="AP16" s="8" t="str">
        <f t="shared" si="6"/>
        <v/>
      </c>
    </row>
    <row r="17" spans="1:42" s="8" customFormat="1" ht="23.1" customHeight="1">
      <c r="A17" s="9"/>
      <c r="B17" s="680" t="s">
        <v>43</v>
      </c>
      <c r="C17" s="887" t="s">
        <v>8</v>
      </c>
      <c r="D17" s="888"/>
      <c r="E17" s="108">
        <f t="shared" ref="E17:K18" si="14">Q17+AC17</f>
        <v>2894</v>
      </c>
      <c r="F17" s="58">
        <f t="shared" si="14"/>
        <v>2268</v>
      </c>
      <c r="G17" s="58">
        <f t="shared" si="14"/>
        <v>729</v>
      </c>
      <c r="H17" s="60">
        <f t="shared" si="14"/>
        <v>1566</v>
      </c>
      <c r="I17" s="60">
        <f t="shared" si="14"/>
        <v>922</v>
      </c>
      <c r="J17" s="60">
        <f t="shared" si="14"/>
        <v>380</v>
      </c>
      <c r="K17" s="60">
        <f t="shared" si="14"/>
        <v>213</v>
      </c>
      <c r="L17" s="60">
        <f t="shared" si="1"/>
        <v>102</v>
      </c>
      <c r="M17" s="60">
        <f t="shared" ref="M17:O18" si="15">Y17+AK17</f>
        <v>5820</v>
      </c>
      <c r="N17" s="60">
        <f t="shared" si="15"/>
        <v>200</v>
      </c>
      <c r="O17" s="72">
        <f t="shared" si="15"/>
        <v>90</v>
      </c>
      <c r="P17" s="66">
        <f t="shared" si="3"/>
        <v>15184</v>
      </c>
      <c r="Q17" s="396">
        <v>814</v>
      </c>
      <c r="R17" s="397">
        <v>635</v>
      </c>
      <c r="S17" s="397">
        <v>162</v>
      </c>
      <c r="T17" s="397">
        <v>315</v>
      </c>
      <c r="U17" s="397">
        <v>151</v>
      </c>
      <c r="V17" s="397">
        <v>141</v>
      </c>
      <c r="W17" s="374">
        <v>95</v>
      </c>
      <c r="X17" s="374">
        <v>44</v>
      </c>
      <c r="Y17" s="374">
        <v>1724</v>
      </c>
      <c r="Z17" s="374">
        <v>55</v>
      </c>
      <c r="AA17" s="398">
        <v>38</v>
      </c>
      <c r="AB17" s="269">
        <f t="shared" si="4"/>
        <v>4174</v>
      </c>
      <c r="AC17" s="396">
        <v>2080</v>
      </c>
      <c r="AD17" s="397">
        <v>1633</v>
      </c>
      <c r="AE17" s="397">
        <v>567</v>
      </c>
      <c r="AF17" s="397">
        <v>1251</v>
      </c>
      <c r="AG17" s="397">
        <v>771</v>
      </c>
      <c r="AH17" s="397">
        <v>239</v>
      </c>
      <c r="AI17" s="395">
        <v>118</v>
      </c>
      <c r="AJ17" s="395">
        <v>58</v>
      </c>
      <c r="AK17" s="395">
        <v>4096</v>
      </c>
      <c r="AL17" s="395">
        <v>145</v>
      </c>
      <c r="AM17" s="402">
        <v>52</v>
      </c>
      <c r="AN17" s="262">
        <f t="shared" si="5"/>
        <v>11010</v>
      </c>
      <c r="AP17" s="8" t="str">
        <f t="shared" si="6"/>
        <v/>
      </c>
    </row>
    <row r="18" spans="1:42" s="8" customFormat="1" ht="23.1" customHeight="1" thickBot="1">
      <c r="A18" s="9"/>
      <c r="B18" s="681"/>
      <c r="C18" s="889" t="s">
        <v>9</v>
      </c>
      <c r="D18" s="890"/>
      <c r="E18" s="108">
        <f t="shared" si="14"/>
        <v>721</v>
      </c>
      <c r="F18" s="58">
        <f t="shared" si="14"/>
        <v>633</v>
      </c>
      <c r="G18" s="58">
        <f t="shared" si="14"/>
        <v>244</v>
      </c>
      <c r="H18" s="60">
        <f t="shared" si="14"/>
        <v>364</v>
      </c>
      <c r="I18" s="60">
        <f t="shared" si="14"/>
        <v>233</v>
      </c>
      <c r="J18" s="60">
        <f t="shared" si="14"/>
        <v>94</v>
      </c>
      <c r="K18" s="60">
        <f t="shared" si="14"/>
        <v>40</v>
      </c>
      <c r="L18" s="60">
        <f t="shared" si="1"/>
        <v>25</v>
      </c>
      <c r="M18" s="60">
        <f t="shared" si="15"/>
        <v>894</v>
      </c>
      <c r="N18" s="60">
        <f t="shared" si="15"/>
        <v>22</v>
      </c>
      <c r="O18" s="72">
        <f t="shared" si="15"/>
        <v>43</v>
      </c>
      <c r="P18" s="65">
        <f t="shared" si="3"/>
        <v>3313</v>
      </c>
      <c r="Q18" s="399">
        <v>193</v>
      </c>
      <c r="R18" s="399">
        <v>191</v>
      </c>
      <c r="S18" s="399">
        <v>46</v>
      </c>
      <c r="T18" s="399">
        <v>63</v>
      </c>
      <c r="U18" s="399">
        <v>26</v>
      </c>
      <c r="V18" s="399">
        <v>29</v>
      </c>
      <c r="W18" s="400">
        <v>16</v>
      </c>
      <c r="X18" s="400">
        <v>7</v>
      </c>
      <c r="Y18" s="400">
        <v>292</v>
      </c>
      <c r="Z18" s="400">
        <v>7</v>
      </c>
      <c r="AA18" s="401">
        <v>14</v>
      </c>
      <c r="AB18" s="269">
        <f t="shared" si="4"/>
        <v>884</v>
      </c>
      <c r="AC18" s="382">
        <v>528</v>
      </c>
      <c r="AD18" s="383">
        <v>442</v>
      </c>
      <c r="AE18" s="383">
        <v>198</v>
      </c>
      <c r="AF18" s="384">
        <v>301</v>
      </c>
      <c r="AG18" s="384">
        <v>207</v>
      </c>
      <c r="AH18" s="384">
        <v>65</v>
      </c>
      <c r="AI18" s="384">
        <v>24</v>
      </c>
      <c r="AJ18" s="384">
        <v>18</v>
      </c>
      <c r="AK18" s="384">
        <v>602</v>
      </c>
      <c r="AL18" s="384">
        <v>15</v>
      </c>
      <c r="AM18" s="391">
        <v>29</v>
      </c>
      <c r="AN18" s="262">
        <f t="shared" si="5"/>
        <v>2429</v>
      </c>
      <c r="AP18" s="8" t="str">
        <f t="shared" si="6"/>
        <v/>
      </c>
    </row>
    <row r="19" spans="1:42" s="9" customFormat="1" ht="23.1" customHeight="1" thickTop="1" thickBot="1">
      <c r="B19" s="682"/>
      <c r="C19" s="881" t="s">
        <v>7</v>
      </c>
      <c r="D19" s="882"/>
      <c r="E19" s="46">
        <f t="shared" ref="E19:AN19" si="16">E17+E18</f>
        <v>3615</v>
      </c>
      <c r="F19" s="47">
        <f t="shared" si="16"/>
        <v>2901</v>
      </c>
      <c r="G19" s="47">
        <f t="shared" si="16"/>
        <v>973</v>
      </c>
      <c r="H19" s="47">
        <f t="shared" si="16"/>
        <v>1930</v>
      </c>
      <c r="I19" s="47">
        <f t="shared" si="16"/>
        <v>1155</v>
      </c>
      <c r="J19" s="47">
        <f t="shared" si="16"/>
        <v>474</v>
      </c>
      <c r="K19" s="47">
        <f t="shared" si="16"/>
        <v>253</v>
      </c>
      <c r="L19" s="47">
        <f t="shared" si="1"/>
        <v>127</v>
      </c>
      <c r="M19" s="47">
        <f>M17+M18</f>
        <v>6714</v>
      </c>
      <c r="N19" s="47">
        <f>N17+N18</f>
        <v>222</v>
      </c>
      <c r="O19" s="73">
        <f>O17+O18</f>
        <v>133</v>
      </c>
      <c r="P19" s="56">
        <f t="shared" si="3"/>
        <v>18497</v>
      </c>
      <c r="Q19" s="277">
        <f t="shared" si="16"/>
        <v>1007</v>
      </c>
      <c r="R19" s="264">
        <f t="shared" si="16"/>
        <v>826</v>
      </c>
      <c r="S19" s="264">
        <f t="shared" si="16"/>
        <v>208</v>
      </c>
      <c r="T19" s="264">
        <f t="shared" si="16"/>
        <v>378</v>
      </c>
      <c r="U19" s="264">
        <f t="shared" si="16"/>
        <v>177</v>
      </c>
      <c r="V19" s="264">
        <f t="shared" si="16"/>
        <v>170</v>
      </c>
      <c r="W19" s="264">
        <f t="shared" si="16"/>
        <v>111</v>
      </c>
      <c r="X19" s="264">
        <f t="shared" si="16"/>
        <v>51</v>
      </c>
      <c r="Y19" s="264">
        <f t="shared" si="16"/>
        <v>2016</v>
      </c>
      <c r="Z19" s="264">
        <f t="shared" si="16"/>
        <v>62</v>
      </c>
      <c r="AA19" s="264">
        <f t="shared" si="16"/>
        <v>52</v>
      </c>
      <c r="AB19" s="278">
        <f t="shared" si="16"/>
        <v>5058</v>
      </c>
      <c r="AC19" s="277">
        <f t="shared" si="16"/>
        <v>2608</v>
      </c>
      <c r="AD19" s="264">
        <f t="shared" si="16"/>
        <v>2075</v>
      </c>
      <c r="AE19" s="264">
        <f t="shared" si="16"/>
        <v>765</v>
      </c>
      <c r="AF19" s="264">
        <f t="shared" si="16"/>
        <v>1552</v>
      </c>
      <c r="AG19" s="264">
        <f t="shared" si="16"/>
        <v>978</v>
      </c>
      <c r="AH19" s="264">
        <f t="shared" si="16"/>
        <v>304</v>
      </c>
      <c r="AI19" s="264">
        <f>AI17+AI18</f>
        <v>142</v>
      </c>
      <c r="AJ19" s="264">
        <f>AJ17+AJ18</f>
        <v>76</v>
      </c>
      <c r="AK19" s="264">
        <f>AK17+AK18</f>
        <v>4698</v>
      </c>
      <c r="AL19" s="264">
        <f>AL17+AL18</f>
        <v>160</v>
      </c>
      <c r="AM19" s="264">
        <f>AM17+AM18</f>
        <v>81</v>
      </c>
      <c r="AN19" s="279">
        <f t="shared" si="16"/>
        <v>13439</v>
      </c>
      <c r="AP19" s="8" t="str">
        <f t="shared" si="6"/>
        <v/>
      </c>
    </row>
    <row r="20" spans="1:42" s="9" customFormat="1" ht="23.1" customHeight="1">
      <c r="B20" s="680" t="s">
        <v>45</v>
      </c>
      <c r="C20" s="873" t="s">
        <v>13</v>
      </c>
      <c r="D20" s="874"/>
      <c r="E20" s="106">
        <f t="shared" ref="E20:K22" si="17">Q20+AC20</f>
        <v>602</v>
      </c>
      <c r="F20" s="51">
        <f t="shared" si="17"/>
        <v>532</v>
      </c>
      <c r="G20" s="51">
        <f t="shared" si="17"/>
        <v>210</v>
      </c>
      <c r="H20" s="53">
        <f t="shared" si="17"/>
        <v>319</v>
      </c>
      <c r="I20" s="53">
        <f t="shared" si="17"/>
        <v>230</v>
      </c>
      <c r="J20" s="53">
        <f t="shared" si="17"/>
        <v>91</v>
      </c>
      <c r="K20" s="53">
        <f t="shared" si="17"/>
        <v>51</v>
      </c>
      <c r="L20" s="53">
        <f t="shared" si="1"/>
        <v>30</v>
      </c>
      <c r="M20" s="53">
        <f t="shared" ref="M20:O22" si="18">Y20+AK20</f>
        <v>546</v>
      </c>
      <c r="N20" s="53">
        <f t="shared" si="18"/>
        <v>8</v>
      </c>
      <c r="O20" s="112">
        <f t="shared" si="18"/>
        <v>68</v>
      </c>
      <c r="P20" s="66">
        <f t="shared" si="3"/>
        <v>2687</v>
      </c>
      <c r="Q20" s="373">
        <v>156</v>
      </c>
      <c r="R20" s="374">
        <v>122</v>
      </c>
      <c r="S20" s="374">
        <v>34</v>
      </c>
      <c r="T20" s="375">
        <v>50</v>
      </c>
      <c r="U20" s="375">
        <v>27</v>
      </c>
      <c r="V20" s="375">
        <v>18</v>
      </c>
      <c r="W20" s="376">
        <v>20</v>
      </c>
      <c r="X20" s="376">
        <v>9</v>
      </c>
      <c r="Y20" s="376">
        <v>152</v>
      </c>
      <c r="Z20" s="376">
        <v>3</v>
      </c>
      <c r="AA20" s="376">
        <v>19</v>
      </c>
      <c r="AB20" s="269">
        <f t="shared" si="4"/>
        <v>610</v>
      </c>
      <c r="AC20" s="373">
        <v>446</v>
      </c>
      <c r="AD20" s="374">
        <v>410</v>
      </c>
      <c r="AE20" s="374">
        <v>176</v>
      </c>
      <c r="AF20" s="375">
        <v>269</v>
      </c>
      <c r="AG20" s="375">
        <v>203</v>
      </c>
      <c r="AH20" s="375">
        <v>73</v>
      </c>
      <c r="AI20" s="375">
        <v>31</v>
      </c>
      <c r="AJ20" s="375">
        <v>21</v>
      </c>
      <c r="AK20" s="375">
        <v>394</v>
      </c>
      <c r="AL20" s="375">
        <v>5</v>
      </c>
      <c r="AM20" s="405">
        <v>49</v>
      </c>
      <c r="AN20" s="262">
        <f>SUM(AC20:AM20)</f>
        <v>2077</v>
      </c>
      <c r="AP20" s="8" t="str">
        <f t="shared" si="6"/>
        <v/>
      </c>
    </row>
    <row r="21" spans="1:42" s="8" customFormat="1" ht="23.1" customHeight="1">
      <c r="A21" s="9"/>
      <c r="B21" s="681"/>
      <c r="C21" s="891" t="s">
        <v>14</v>
      </c>
      <c r="D21" s="892"/>
      <c r="E21" s="106">
        <f t="shared" si="17"/>
        <v>23</v>
      </c>
      <c r="F21" s="51">
        <f t="shared" si="17"/>
        <v>33</v>
      </c>
      <c r="G21" s="51">
        <f t="shared" si="17"/>
        <v>9</v>
      </c>
      <c r="H21" s="53">
        <f t="shared" si="17"/>
        <v>23</v>
      </c>
      <c r="I21" s="53">
        <f t="shared" si="17"/>
        <v>12</v>
      </c>
      <c r="J21" s="53">
        <f t="shared" si="17"/>
        <v>0</v>
      </c>
      <c r="K21" s="53">
        <f t="shared" si="17"/>
        <v>6</v>
      </c>
      <c r="L21" s="53">
        <f t="shared" si="1"/>
        <v>1</v>
      </c>
      <c r="M21" s="53">
        <f t="shared" si="18"/>
        <v>37</v>
      </c>
      <c r="N21" s="53">
        <f t="shared" si="18"/>
        <v>0</v>
      </c>
      <c r="O21" s="112">
        <f t="shared" si="18"/>
        <v>2</v>
      </c>
      <c r="P21" s="61">
        <f t="shared" si="3"/>
        <v>146</v>
      </c>
      <c r="Q21" s="382">
        <v>5</v>
      </c>
      <c r="R21" s="383">
        <v>10</v>
      </c>
      <c r="S21" s="383">
        <v>2</v>
      </c>
      <c r="T21" s="384">
        <v>6</v>
      </c>
      <c r="U21" s="384">
        <v>2</v>
      </c>
      <c r="V21" s="384">
        <v>0</v>
      </c>
      <c r="W21" s="385">
        <v>2</v>
      </c>
      <c r="X21" s="385">
        <v>0</v>
      </c>
      <c r="Y21" s="385">
        <v>14</v>
      </c>
      <c r="Z21" s="385">
        <v>0</v>
      </c>
      <c r="AA21" s="385">
        <v>2</v>
      </c>
      <c r="AB21" s="269">
        <f t="shared" si="4"/>
        <v>43</v>
      </c>
      <c r="AC21" s="382">
        <v>18</v>
      </c>
      <c r="AD21" s="383">
        <v>23</v>
      </c>
      <c r="AE21" s="383">
        <v>7</v>
      </c>
      <c r="AF21" s="384">
        <v>17</v>
      </c>
      <c r="AG21" s="384">
        <v>10</v>
      </c>
      <c r="AH21" s="384">
        <v>0</v>
      </c>
      <c r="AI21" s="384">
        <v>4</v>
      </c>
      <c r="AJ21" s="384">
        <v>1</v>
      </c>
      <c r="AK21" s="384">
        <v>23</v>
      </c>
      <c r="AL21" s="384">
        <v>0</v>
      </c>
      <c r="AM21" s="391">
        <v>0</v>
      </c>
      <c r="AN21" s="262">
        <f>SUM(AC21:AM21)</f>
        <v>103</v>
      </c>
      <c r="AP21" s="8" t="str">
        <f t="shared" si="6"/>
        <v/>
      </c>
    </row>
    <row r="22" spans="1:42" s="8" customFormat="1" ht="23.1" customHeight="1" thickBot="1">
      <c r="A22" s="9"/>
      <c r="B22" s="681"/>
      <c r="C22" s="885" t="s">
        <v>64</v>
      </c>
      <c r="D22" s="886"/>
      <c r="E22" s="111">
        <f t="shared" si="17"/>
        <v>63</v>
      </c>
      <c r="F22" s="68">
        <f t="shared" si="17"/>
        <v>93</v>
      </c>
      <c r="G22" s="68">
        <f t="shared" si="17"/>
        <v>42</v>
      </c>
      <c r="H22" s="74">
        <f t="shared" si="17"/>
        <v>69</v>
      </c>
      <c r="I22" s="74">
        <f t="shared" si="17"/>
        <v>46</v>
      </c>
      <c r="J22" s="53">
        <f t="shared" si="17"/>
        <v>12</v>
      </c>
      <c r="K22" s="53">
        <f t="shared" si="17"/>
        <v>3</v>
      </c>
      <c r="L22" s="53">
        <f t="shared" si="1"/>
        <v>1</v>
      </c>
      <c r="M22" s="53">
        <f t="shared" si="18"/>
        <v>40</v>
      </c>
      <c r="N22" s="53">
        <f t="shared" si="18"/>
        <v>0</v>
      </c>
      <c r="O22" s="112">
        <f t="shared" si="18"/>
        <v>7</v>
      </c>
      <c r="P22" s="65">
        <f t="shared" si="3"/>
        <v>376</v>
      </c>
      <c r="Q22" s="386">
        <v>16</v>
      </c>
      <c r="R22" s="387">
        <v>20</v>
      </c>
      <c r="S22" s="387">
        <v>9</v>
      </c>
      <c r="T22" s="403">
        <v>11</v>
      </c>
      <c r="U22" s="403">
        <v>7</v>
      </c>
      <c r="V22" s="403">
        <v>2</v>
      </c>
      <c r="W22" s="404">
        <v>0</v>
      </c>
      <c r="X22" s="404">
        <v>0</v>
      </c>
      <c r="Y22" s="404">
        <v>14</v>
      </c>
      <c r="Z22" s="404">
        <v>0</v>
      </c>
      <c r="AA22" s="404">
        <v>2</v>
      </c>
      <c r="AB22" s="274">
        <f t="shared" si="4"/>
        <v>81</v>
      </c>
      <c r="AC22" s="386">
        <v>47</v>
      </c>
      <c r="AD22" s="387">
        <v>73</v>
      </c>
      <c r="AE22" s="387">
        <v>33</v>
      </c>
      <c r="AF22" s="403">
        <v>58</v>
      </c>
      <c r="AG22" s="403">
        <v>39</v>
      </c>
      <c r="AH22" s="403">
        <v>10</v>
      </c>
      <c r="AI22" s="403">
        <v>3</v>
      </c>
      <c r="AJ22" s="403">
        <v>1</v>
      </c>
      <c r="AK22" s="403">
        <v>26</v>
      </c>
      <c r="AL22" s="403">
        <v>0</v>
      </c>
      <c r="AM22" s="406">
        <v>5</v>
      </c>
      <c r="AN22" s="275">
        <f>SUM(AC22:AM22)</f>
        <v>295</v>
      </c>
      <c r="AP22" s="8" t="str">
        <f t="shared" si="6"/>
        <v/>
      </c>
    </row>
    <row r="23" spans="1:42" s="8" customFormat="1" ht="23.1" customHeight="1" thickTop="1" thickBot="1">
      <c r="A23" s="9"/>
      <c r="B23" s="682"/>
      <c r="C23" s="893" t="s">
        <v>7</v>
      </c>
      <c r="D23" s="894"/>
      <c r="E23" s="105">
        <f>SUM(E20:E22)</f>
        <v>688</v>
      </c>
      <c r="F23" s="47">
        <f t="shared" ref="F23:AB23" si="19">SUM(F20:F22)</f>
        <v>658</v>
      </c>
      <c r="G23" s="47">
        <f t="shared" si="19"/>
        <v>261</v>
      </c>
      <c r="H23" s="47">
        <f t="shared" si="19"/>
        <v>411</v>
      </c>
      <c r="I23" s="47">
        <f t="shared" si="19"/>
        <v>288</v>
      </c>
      <c r="J23" s="47">
        <f t="shared" si="19"/>
        <v>103</v>
      </c>
      <c r="K23" s="47">
        <f t="shared" si="19"/>
        <v>60</v>
      </c>
      <c r="L23" s="47">
        <f t="shared" si="1"/>
        <v>32</v>
      </c>
      <c r="M23" s="47">
        <f>SUM(M20:M22)</f>
        <v>623</v>
      </c>
      <c r="N23" s="47">
        <f>SUM(N20:N22)</f>
        <v>8</v>
      </c>
      <c r="O23" s="73">
        <f>SUM(O20:O22)</f>
        <v>77</v>
      </c>
      <c r="P23" s="56">
        <f t="shared" si="3"/>
        <v>3209</v>
      </c>
      <c r="Q23" s="263">
        <f t="shared" si="19"/>
        <v>177</v>
      </c>
      <c r="R23" s="280">
        <f t="shared" si="19"/>
        <v>152</v>
      </c>
      <c r="S23" s="280">
        <f t="shared" si="19"/>
        <v>45</v>
      </c>
      <c r="T23" s="280">
        <f t="shared" si="19"/>
        <v>67</v>
      </c>
      <c r="U23" s="280">
        <f t="shared" si="19"/>
        <v>36</v>
      </c>
      <c r="V23" s="280">
        <f t="shared" si="19"/>
        <v>20</v>
      </c>
      <c r="W23" s="280">
        <f t="shared" si="19"/>
        <v>22</v>
      </c>
      <c r="X23" s="280">
        <f t="shared" si="19"/>
        <v>9</v>
      </c>
      <c r="Y23" s="280">
        <f t="shared" si="19"/>
        <v>180</v>
      </c>
      <c r="Z23" s="280">
        <f t="shared" si="19"/>
        <v>3</v>
      </c>
      <c r="AA23" s="280">
        <f t="shared" si="19"/>
        <v>23</v>
      </c>
      <c r="AB23" s="267">
        <f t="shared" si="19"/>
        <v>734</v>
      </c>
      <c r="AC23" s="263">
        <f>SUM(AC20:AC22)</f>
        <v>511</v>
      </c>
      <c r="AD23" s="280">
        <f>SUM(AD20:AD22)</f>
        <v>506</v>
      </c>
      <c r="AE23" s="280">
        <f>SUM(AE20:AE22)</f>
        <v>216</v>
      </c>
      <c r="AF23" s="280">
        <f>SUM(AF20:AF22)</f>
        <v>344</v>
      </c>
      <c r="AG23" s="280">
        <f>SUM(AG20:AG22)</f>
        <v>252</v>
      </c>
      <c r="AH23" s="280">
        <f t="shared" ref="AH23:AN23" si="20">SUM(AH20:AH22)</f>
        <v>83</v>
      </c>
      <c r="AI23" s="280">
        <f t="shared" si="20"/>
        <v>38</v>
      </c>
      <c r="AJ23" s="280">
        <f t="shared" si="20"/>
        <v>23</v>
      </c>
      <c r="AK23" s="280">
        <f t="shared" si="20"/>
        <v>443</v>
      </c>
      <c r="AL23" s="280">
        <f t="shared" si="20"/>
        <v>5</v>
      </c>
      <c r="AM23" s="280">
        <f t="shared" si="20"/>
        <v>54</v>
      </c>
      <c r="AN23" s="268">
        <f t="shared" si="20"/>
        <v>2475</v>
      </c>
      <c r="AP23" s="8" t="str">
        <f t="shared" si="6"/>
        <v/>
      </c>
    </row>
    <row r="24" spans="1:42" s="8" customFormat="1" ht="23.1" customHeight="1">
      <c r="A24" s="9"/>
      <c r="B24" s="680" t="s">
        <v>46</v>
      </c>
      <c r="C24" s="873" t="s">
        <v>15</v>
      </c>
      <c r="D24" s="874"/>
      <c r="E24" s="104">
        <f t="shared" ref="E24:O34" si="21">Q24+AC24</f>
        <v>580</v>
      </c>
      <c r="F24" s="41">
        <f t="shared" si="21"/>
        <v>392</v>
      </c>
      <c r="G24" s="41">
        <f t="shared" si="21"/>
        <v>125</v>
      </c>
      <c r="H24" s="43">
        <f t="shared" si="21"/>
        <v>207</v>
      </c>
      <c r="I24" s="43">
        <f t="shared" si="21"/>
        <v>139</v>
      </c>
      <c r="J24" s="43">
        <f t="shared" si="21"/>
        <v>72</v>
      </c>
      <c r="K24" s="43">
        <f t="shared" si="21"/>
        <v>33</v>
      </c>
      <c r="L24" s="43">
        <f t="shared" si="1"/>
        <v>15</v>
      </c>
      <c r="M24" s="43">
        <f t="shared" si="21"/>
        <v>730</v>
      </c>
      <c r="N24" s="43">
        <f t="shared" si="21"/>
        <v>57</v>
      </c>
      <c r="O24" s="45">
        <f t="shared" si="21"/>
        <v>28</v>
      </c>
      <c r="P24" s="66">
        <f t="shared" si="3"/>
        <v>2378</v>
      </c>
      <c r="Q24" s="373">
        <v>144</v>
      </c>
      <c r="R24" s="374">
        <v>105</v>
      </c>
      <c r="S24" s="374">
        <v>23</v>
      </c>
      <c r="T24" s="375">
        <v>39</v>
      </c>
      <c r="U24" s="375">
        <v>20</v>
      </c>
      <c r="V24" s="375">
        <v>19</v>
      </c>
      <c r="W24" s="375">
        <v>13</v>
      </c>
      <c r="X24" s="375">
        <v>1</v>
      </c>
      <c r="Y24" s="375">
        <v>244</v>
      </c>
      <c r="Z24" s="376">
        <v>16</v>
      </c>
      <c r="AA24" s="376">
        <v>10</v>
      </c>
      <c r="AB24" s="269">
        <f t="shared" si="4"/>
        <v>634</v>
      </c>
      <c r="AC24" s="373">
        <v>436</v>
      </c>
      <c r="AD24" s="374">
        <v>287</v>
      </c>
      <c r="AE24" s="374">
        <v>102</v>
      </c>
      <c r="AF24" s="375">
        <v>168</v>
      </c>
      <c r="AG24" s="375">
        <v>119</v>
      </c>
      <c r="AH24" s="375">
        <v>53</v>
      </c>
      <c r="AI24" s="375">
        <v>20</v>
      </c>
      <c r="AJ24" s="375">
        <v>14</v>
      </c>
      <c r="AK24" s="375">
        <v>486</v>
      </c>
      <c r="AL24" s="375">
        <v>41</v>
      </c>
      <c r="AM24" s="405">
        <v>18</v>
      </c>
      <c r="AN24" s="262">
        <f>SUM(AC24:AM24)</f>
        <v>1744</v>
      </c>
      <c r="AP24" s="8" t="str">
        <f t="shared" si="6"/>
        <v/>
      </c>
    </row>
    <row r="25" spans="1:42" s="8" customFormat="1" ht="23.1" customHeight="1">
      <c r="A25" s="9"/>
      <c r="B25" s="681"/>
      <c r="C25" s="891" t="s">
        <v>16</v>
      </c>
      <c r="D25" s="892"/>
      <c r="E25" s="108">
        <f t="shared" si="21"/>
        <v>149</v>
      </c>
      <c r="F25" s="58">
        <f t="shared" si="21"/>
        <v>187</v>
      </c>
      <c r="G25" s="58">
        <f t="shared" si="21"/>
        <v>62</v>
      </c>
      <c r="H25" s="60">
        <f t="shared" si="21"/>
        <v>133</v>
      </c>
      <c r="I25" s="60">
        <f t="shared" si="21"/>
        <v>68</v>
      </c>
      <c r="J25" s="60">
        <f t="shared" si="21"/>
        <v>35</v>
      </c>
      <c r="K25" s="60">
        <f t="shared" si="21"/>
        <v>22</v>
      </c>
      <c r="L25" s="60">
        <f t="shared" si="21"/>
        <v>6</v>
      </c>
      <c r="M25" s="60">
        <f t="shared" si="21"/>
        <v>157</v>
      </c>
      <c r="N25" s="60">
        <f t="shared" si="21"/>
        <v>4</v>
      </c>
      <c r="O25" s="72">
        <f t="shared" si="21"/>
        <v>1</v>
      </c>
      <c r="P25" s="61">
        <f t="shared" si="3"/>
        <v>824</v>
      </c>
      <c r="Q25" s="382">
        <v>49</v>
      </c>
      <c r="R25" s="383">
        <v>66</v>
      </c>
      <c r="S25" s="383">
        <v>15</v>
      </c>
      <c r="T25" s="384">
        <v>34</v>
      </c>
      <c r="U25" s="384">
        <v>15</v>
      </c>
      <c r="V25" s="384">
        <v>11</v>
      </c>
      <c r="W25" s="384">
        <v>10</v>
      </c>
      <c r="X25" s="384">
        <v>5</v>
      </c>
      <c r="Y25" s="384">
        <v>61</v>
      </c>
      <c r="Z25" s="385">
        <v>1</v>
      </c>
      <c r="AA25" s="385">
        <v>0</v>
      </c>
      <c r="AB25" s="269">
        <f t="shared" si="4"/>
        <v>267</v>
      </c>
      <c r="AC25" s="382">
        <v>100</v>
      </c>
      <c r="AD25" s="383">
        <v>121</v>
      </c>
      <c r="AE25" s="383">
        <v>47</v>
      </c>
      <c r="AF25" s="384">
        <v>99</v>
      </c>
      <c r="AG25" s="384">
        <v>53</v>
      </c>
      <c r="AH25" s="384">
        <v>24</v>
      </c>
      <c r="AI25" s="384">
        <v>12</v>
      </c>
      <c r="AJ25" s="384">
        <v>1</v>
      </c>
      <c r="AK25" s="384">
        <v>96</v>
      </c>
      <c r="AL25" s="384">
        <v>3</v>
      </c>
      <c r="AM25" s="391">
        <v>1</v>
      </c>
      <c r="AN25" s="262">
        <f>SUM(AC25:AM25)</f>
        <v>557</v>
      </c>
      <c r="AP25" s="8" t="str">
        <f t="shared" si="6"/>
        <v/>
      </c>
    </row>
    <row r="26" spans="1:42" s="8" customFormat="1" ht="23.1" customHeight="1">
      <c r="A26" s="9"/>
      <c r="B26" s="681"/>
      <c r="C26" s="891" t="s">
        <v>17</v>
      </c>
      <c r="D26" s="892"/>
      <c r="E26" s="639">
        <f t="shared" si="21"/>
        <v>65</v>
      </c>
      <c r="F26" s="610">
        <f t="shared" si="21"/>
        <v>89</v>
      </c>
      <c r="G26" s="610">
        <f t="shared" si="21"/>
        <v>32</v>
      </c>
      <c r="H26" s="612">
        <f t="shared" si="21"/>
        <v>66</v>
      </c>
      <c r="I26" s="612">
        <f t="shared" si="21"/>
        <v>21</v>
      </c>
      <c r="J26" s="612">
        <f t="shared" si="21"/>
        <v>3</v>
      </c>
      <c r="K26" s="612">
        <f t="shared" si="21"/>
        <v>3</v>
      </c>
      <c r="L26" s="612">
        <f t="shared" si="21"/>
        <v>2</v>
      </c>
      <c r="M26" s="612">
        <f t="shared" si="21"/>
        <v>71</v>
      </c>
      <c r="N26" s="612">
        <f t="shared" si="21"/>
        <v>1</v>
      </c>
      <c r="O26" s="613">
        <f t="shared" si="21"/>
        <v>11</v>
      </c>
      <c r="P26" s="614">
        <f t="shared" si="3"/>
        <v>364</v>
      </c>
      <c r="Q26" s="615">
        <v>18</v>
      </c>
      <c r="R26" s="617">
        <v>19</v>
      </c>
      <c r="S26" s="617">
        <v>4</v>
      </c>
      <c r="T26" s="618">
        <v>10</v>
      </c>
      <c r="U26" s="618">
        <v>3</v>
      </c>
      <c r="V26" s="618">
        <v>0</v>
      </c>
      <c r="W26" s="618">
        <v>1</v>
      </c>
      <c r="X26" s="618">
        <v>0</v>
      </c>
      <c r="Y26" s="618">
        <v>22</v>
      </c>
      <c r="Z26" s="619">
        <v>1</v>
      </c>
      <c r="AA26" s="619">
        <v>4</v>
      </c>
      <c r="AB26" s="620">
        <f t="shared" si="4"/>
        <v>82</v>
      </c>
      <c r="AC26" s="615">
        <v>47</v>
      </c>
      <c r="AD26" s="617">
        <v>70</v>
      </c>
      <c r="AE26" s="617">
        <v>28</v>
      </c>
      <c r="AF26" s="618">
        <v>56</v>
      </c>
      <c r="AG26" s="618">
        <v>18</v>
      </c>
      <c r="AH26" s="618">
        <v>3</v>
      </c>
      <c r="AI26" s="618">
        <v>2</v>
      </c>
      <c r="AJ26" s="618">
        <v>2</v>
      </c>
      <c r="AK26" s="618">
        <v>49</v>
      </c>
      <c r="AL26" s="618">
        <v>0</v>
      </c>
      <c r="AM26" s="621">
        <v>7</v>
      </c>
      <c r="AN26" s="640">
        <f>SUM(AC26:AM26)</f>
        <v>282</v>
      </c>
      <c r="AP26" s="8" t="str">
        <f t="shared" si="6"/>
        <v/>
      </c>
    </row>
    <row r="27" spans="1:42" s="8" customFormat="1" ht="23.1" customHeight="1" thickBot="1">
      <c r="A27" s="9"/>
      <c r="B27" s="681"/>
      <c r="C27" s="889" t="s">
        <v>18</v>
      </c>
      <c r="D27" s="890"/>
      <c r="E27" s="113">
        <f t="shared" si="21"/>
        <v>99</v>
      </c>
      <c r="F27" s="70">
        <f t="shared" si="21"/>
        <v>98</v>
      </c>
      <c r="G27" s="70">
        <f t="shared" si="21"/>
        <v>35</v>
      </c>
      <c r="H27" s="75">
        <f t="shared" si="21"/>
        <v>58</v>
      </c>
      <c r="I27" s="75">
        <f t="shared" si="21"/>
        <v>43</v>
      </c>
      <c r="J27" s="75">
        <f t="shared" si="21"/>
        <v>20</v>
      </c>
      <c r="K27" s="75">
        <f t="shared" si="21"/>
        <v>10</v>
      </c>
      <c r="L27" s="75">
        <f t="shared" si="21"/>
        <v>7</v>
      </c>
      <c r="M27" s="75">
        <f t="shared" si="21"/>
        <v>160</v>
      </c>
      <c r="N27" s="75">
        <f t="shared" si="21"/>
        <v>3</v>
      </c>
      <c r="O27" s="76">
        <f t="shared" si="21"/>
        <v>32</v>
      </c>
      <c r="P27" s="80">
        <f t="shared" si="3"/>
        <v>565</v>
      </c>
      <c r="Q27" s="386">
        <v>26</v>
      </c>
      <c r="R27" s="387">
        <v>27</v>
      </c>
      <c r="S27" s="387">
        <v>6</v>
      </c>
      <c r="T27" s="403">
        <v>11</v>
      </c>
      <c r="U27" s="403">
        <v>6</v>
      </c>
      <c r="V27" s="403">
        <v>6</v>
      </c>
      <c r="W27" s="403">
        <v>5</v>
      </c>
      <c r="X27" s="403">
        <v>1</v>
      </c>
      <c r="Y27" s="403">
        <v>53</v>
      </c>
      <c r="Z27" s="404">
        <v>0</v>
      </c>
      <c r="AA27" s="404">
        <v>10</v>
      </c>
      <c r="AB27" s="274">
        <f t="shared" si="4"/>
        <v>151</v>
      </c>
      <c r="AC27" s="386">
        <v>73</v>
      </c>
      <c r="AD27" s="387">
        <v>71</v>
      </c>
      <c r="AE27" s="387">
        <v>29</v>
      </c>
      <c r="AF27" s="403">
        <v>47</v>
      </c>
      <c r="AG27" s="403">
        <v>37</v>
      </c>
      <c r="AH27" s="403">
        <v>14</v>
      </c>
      <c r="AI27" s="403">
        <v>5</v>
      </c>
      <c r="AJ27" s="403">
        <v>6</v>
      </c>
      <c r="AK27" s="403">
        <v>107</v>
      </c>
      <c r="AL27" s="403">
        <v>3</v>
      </c>
      <c r="AM27" s="406">
        <v>22</v>
      </c>
      <c r="AN27" s="275">
        <f>SUM(AC27:AM27)</f>
        <v>414</v>
      </c>
      <c r="AP27" s="8" t="str">
        <f t="shared" si="6"/>
        <v/>
      </c>
    </row>
    <row r="28" spans="1:42" s="8" customFormat="1" ht="23.1" customHeight="1" thickTop="1" thickBot="1">
      <c r="A28" s="9"/>
      <c r="B28" s="682"/>
      <c r="C28" s="881" t="s">
        <v>7</v>
      </c>
      <c r="D28" s="882"/>
      <c r="E28" s="105">
        <f>SUM(E24:E27)</f>
        <v>893</v>
      </c>
      <c r="F28" s="47">
        <f t="shared" ref="F28:AA28" si="22">SUM(F24:F27)</f>
        <v>766</v>
      </c>
      <c r="G28" s="47">
        <f t="shared" si="22"/>
        <v>254</v>
      </c>
      <c r="H28" s="47">
        <f t="shared" si="22"/>
        <v>464</v>
      </c>
      <c r="I28" s="47">
        <f t="shared" si="22"/>
        <v>271</v>
      </c>
      <c r="J28" s="47">
        <f t="shared" si="22"/>
        <v>130</v>
      </c>
      <c r="K28" s="47">
        <f t="shared" si="22"/>
        <v>68</v>
      </c>
      <c r="L28" s="47">
        <f t="shared" si="21"/>
        <v>30</v>
      </c>
      <c r="M28" s="47">
        <f>SUM(M24:M27)</f>
        <v>1118</v>
      </c>
      <c r="N28" s="47">
        <f>SUM(N24:N27)</f>
        <v>65</v>
      </c>
      <c r="O28" s="73">
        <f>SUM(O24:O27)</f>
        <v>72</v>
      </c>
      <c r="P28" s="81">
        <f t="shared" si="3"/>
        <v>4131</v>
      </c>
      <c r="Q28" s="263">
        <f t="shared" si="22"/>
        <v>237</v>
      </c>
      <c r="R28" s="280">
        <f t="shared" si="22"/>
        <v>217</v>
      </c>
      <c r="S28" s="280">
        <f t="shared" si="22"/>
        <v>48</v>
      </c>
      <c r="T28" s="280">
        <f t="shared" si="22"/>
        <v>94</v>
      </c>
      <c r="U28" s="280">
        <f t="shared" si="22"/>
        <v>44</v>
      </c>
      <c r="V28" s="280">
        <f t="shared" si="22"/>
        <v>36</v>
      </c>
      <c r="W28" s="280">
        <f>SUM(W24:W27)</f>
        <v>29</v>
      </c>
      <c r="X28" s="280">
        <f>SUM(X24:X27)</f>
        <v>7</v>
      </c>
      <c r="Y28" s="280">
        <f>SUM(Y24:Y27)</f>
        <v>380</v>
      </c>
      <c r="Z28" s="280">
        <f>SUM(Z24:Z27)</f>
        <v>18</v>
      </c>
      <c r="AA28" s="280">
        <f t="shared" si="22"/>
        <v>24</v>
      </c>
      <c r="AB28" s="267">
        <f>SUM(AB24:AB27)</f>
        <v>1134</v>
      </c>
      <c r="AC28" s="263">
        <f t="shared" ref="AC28:AN28" si="23">SUM(AC24:AC27)</f>
        <v>656</v>
      </c>
      <c r="AD28" s="280">
        <f t="shared" si="23"/>
        <v>549</v>
      </c>
      <c r="AE28" s="280">
        <f t="shared" si="23"/>
        <v>206</v>
      </c>
      <c r="AF28" s="280">
        <f t="shared" si="23"/>
        <v>370</v>
      </c>
      <c r="AG28" s="280">
        <f t="shared" si="23"/>
        <v>227</v>
      </c>
      <c r="AH28" s="280">
        <f t="shared" si="23"/>
        <v>94</v>
      </c>
      <c r="AI28" s="280">
        <f t="shared" si="23"/>
        <v>39</v>
      </c>
      <c r="AJ28" s="280">
        <f t="shared" si="23"/>
        <v>23</v>
      </c>
      <c r="AK28" s="280">
        <f t="shared" si="23"/>
        <v>738</v>
      </c>
      <c r="AL28" s="280">
        <f t="shared" si="23"/>
        <v>47</v>
      </c>
      <c r="AM28" s="280">
        <f t="shared" si="23"/>
        <v>48</v>
      </c>
      <c r="AN28" s="268">
        <f t="shared" si="23"/>
        <v>2997</v>
      </c>
      <c r="AP28" s="8" t="str">
        <f t="shared" si="6"/>
        <v/>
      </c>
    </row>
    <row r="29" spans="1:42" s="8" customFormat="1" ht="23.1" customHeight="1">
      <c r="A29" s="9"/>
      <c r="B29" s="680" t="s">
        <v>96</v>
      </c>
      <c r="C29" s="873" t="s">
        <v>19</v>
      </c>
      <c r="D29" s="874"/>
      <c r="E29" s="104">
        <f t="shared" ref="E29:K34" si="24">Q29+AC29</f>
        <v>307</v>
      </c>
      <c r="F29" s="41">
        <f t="shared" si="24"/>
        <v>277</v>
      </c>
      <c r="G29" s="41">
        <f t="shared" si="24"/>
        <v>124</v>
      </c>
      <c r="H29" s="43">
        <f t="shared" si="24"/>
        <v>226</v>
      </c>
      <c r="I29" s="43">
        <f t="shared" si="24"/>
        <v>134</v>
      </c>
      <c r="J29" s="43">
        <f t="shared" si="24"/>
        <v>58</v>
      </c>
      <c r="K29" s="43">
        <f t="shared" si="24"/>
        <v>31</v>
      </c>
      <c r="L29" s="43">
        <f t="shared" si="21"/>
        <v>15</v>
      </c>
      <c r="M29" s="43">
        <f t="shared" si="21"/>
        <v>208</v>
      </c>
      <c r="N29" s="43">
        <f t="shared" si="21"/>
        <v>11</v>
      </c>
      <c r="O29" s="45">
        <f t="shared" si="21"/>
        <v>59</v>
      </c>
      <c r="P29" s="66">
        <f t="shared" si="3"/>
        <v>1450</v>
      </c>
      <c r="Q29" s="373">
        <v>87</v>
      </c>
      <c r="R29" s="374">
        <v>81</v>
      </c>
      <c r="S29" s="374">
        <v>26</v>
      </c>
      <c r="T29" s="375">
        <v>45</v>
      </c>
      <c r="U29" s="375">
        <v>20</v>
      </c>
      <c r="V29" s="375">
        <v>16</v>
      </c>
      <c r="W29" s="375">
        <v>17</v>
      </c>
      <c r="X29" s="375">
        <v>9</v>
      </c>
      <c r="Y29" s="375">
        <v>80</v>
      </c>
      <c r="Z29" s="376">
        <v>1</v>
      </c>
      <c r="AA29" s="376">
        <v>14</v>
      </c>
      <c r="AB29" s="269">
        <f t="shared" si="4"/>
        <v>396</v>
      </c>
      <c r="AC29" s="373">
        <v>220</v>
      </c>
      <c r="AD29" s="374">
        <v>196</v>
      </c>
      <c r="AE29" s="374">
        <v>98</v>
      </c>
      <c r="AF29" s="375">
        <v>181</v>
      </c>
      <c r="AG29" s="375">
        <v>114</v>
      </c>
      <c r="AH29" s="375">
        <v>42</v>
      </c>
      <c r="AI29" s="375">
        <v>14</v>
      </c>
      <c r="AJ29" s="375">
        <v>6</v>
      </c>
      <c r="AK29" s="375">
        <v>128</v>
      </c>
      <c r="AL29" s="375">
        <v>10</v>
      </c>
      <c r="AM29" s="405">
        <v>45</v>
      </c>
      <c r="AN29" s="262">
        <f t="shared" ref="AN29:AN34" si="25">SUM(AC29:AM29)</f>
        <v>1054</v>
      </c>
      <c r="AP29" s="8" t="str">
        <f t="shared" si="6"/>
        <v/>
      </c>
    </row>
    <row r="30" spans="1:42" s="8" customFormat="1" ht="23.1" customHeight="1">
      <c r="A30" s="9"/>
      <c r="B30" s="681"/>
      <c r="C30" s="891" t="s">
        <v>20</v>
      </c>
      <c r="D30" s="892"/>
      <c r="E30" s="106">
        <f t="shared" si="24"/>
        <v>75</v>
      </c>
      <c r="F30" s="51">
        <f t="shared" si="24"/>
        <v>61</v>
      </c>
      <c r="G30" s="51">
        <f t="shared" si="24"/>
        <v>39</v>
      </c>
      <c r="H30" s="53">
        <f t="shared" si="24"/>
        <v>42</v>
      </c>
      <c r="I30" s="53">
        <f t="shared" si="24"/>
        <v>38</v>
      </c>
      <c r="J30" s="53">
        <f t="shared" si="24"/>
        <v>11</v>
      </c>
      <c r="K30" s="53">
        <f t="shared" si="24"/>
        <v>7</v>
      </c>
      <c r="L30" s="53">
        <f t="shared" si="21"/>
        <v>0</v>
      </c>
      <c r="M30" s="53">
        <f t="shared" si="21"/>
        <v>70</v>
      </c>
      <c r="N30" s="53">
        <f t="shared" si="21"/>
        <v>0</v>
      </c>
      <c r="O30" s="112">
        <f t="shared" si="21"/>
        <v>13</v>
      </c>
      <c r="P30" s="61">
        <f t="shared" si="3"/>
        <v>356</v>
      </c>
      <c r="Q30" s="382">
        <v>16</v>
      </c>
      <c r="R30" s="383">
        <v>14</v>
      </c>
      <c r="S30" s="383">
        <v>7</v>
      </c>
      <c r="T30" s="384">
        <v>7</v>
      </c>
      <c r="U30" s="384">
        <v>6</v>
      </c>
      <c r="V30" s="384">
        <v>3</v>
      </c>
      <c r="W30" s="384">
        <v>3</v>
      </c>
      <c r="X30" s="384">
        <v>0</v>
      </c>
      <c r="Y30" s="384">
        <v>22</v>
      </c>
      <c r="Z30" s="385">
        <v>0</v>
      </c>
      <c r="AA30" s="385">
        <v>4</v>
      </c>
      <c r="AB30" s="269">
        <f t="shared" si="4"/>
        <v>82</v>
      </c>
      <c r="AC30" s="382">
        <v>59</v>
      </c>
      <c r="AD30" s="383">
        <v>47</v>
      </c>
      <c r="AE30" s="383">
        <v>32</v>
      </c>
      <c r="AF30" s="384">
        <v>35</v>
      </c>
      <c r="AG30" s="384">
        <v>32</v>
      </c>
      <c r="AH30" s="384">
        <v>8</v>
      </c>
      <c r="AI30" s="384">
        <v>4</v>
      </c>
      <c r="AJ30" s="384">
        <v>0</v>
      </c>
      <c r="AK30" s="384">
        <v>48</v>
      </c>
      <c r="AL30" s="384">
        <v>0</v>
      </c>
      <c r="AM30" s="391">
        <v>9</v>
      </c>
      <c r="AN30" s="262">
        <f t="shared" si="25"/>
        <v>274</v>
      </c>
      <c r="AP30" s="8" t="str">
        <f t="shared" si="6"/>
        <v/>
      </c>
    </row>
    <row r="31" spans="1:42" s="8" customFormat="1" ht="23.1" customHeight="1">
      <c r="A31" s="9"/>
      <c r="B31" s="681"/>
      <c r="C31" s="891" t="s">
        <v>21</v>
      </c>
      <c r="D31" s="892"/>
      <c r="E31" s="106">
        <f t="shared" si="24"/>
        <v>92</v>
      </c>
      <c r="F31" s="51">
        <f t="shared" si="24"/>
        <v>79</v>
      </c>
      <c r="G31" s="51">
        <f t="shared" si="24"/>
        <v>34</v>
      </c>
      <c r="H31" s="53">
        <f t="shared" si="24"/>
        <v>47</v>
      </c>
      <c r="I31" s="53">
        <f t="shared" si="24"/>
        <v>24</v>
      </c>
      <c r="J31" s="53">
        <f t="shared" si="24"/>
        <v>12</v>
      </c>
      <c r="K31" s="53">
        <f t="shared" si="24"/>
        <v>9</v>
      </c>
      <c r="L31" s="53">
        <f t="shared" si="21"/>
        <v>5</v>
      </c>
      <c r="M31" s="53">
        <f t="shared" si="21"/>
        <v>153</v>
      </c>
      <c r="N31" s="53">
        <f t="shared" si="21"/>
        <v>4</v>
      </c>
      <c r="O31" s="112">
        <f t="shared" si="21"/>
        <v>15</v>
      </c>
      <c r="P31" s="61">
        <f t="shared" si="3"/>
        <v>474</v>
      </c>
      <c r="Q31" s="382">
        <v>27</v>
      </c>
      <c r="R31" s="383">
        <v>24</v>
      </c>
      <c r="S31" s="383">
        <v>5</v>
      </c>
      <c r="T31" s="384">
        <v>9</v>
      </c>
      <c r="U31" s="384">
        <v>4</v>
      </c>
      <c r="V31" s="384">
        <v>6</v>
      </c>
      <c r="W31" s="384">
        <v>2</v>
      </c>
      <c r="X31" s="384">
        <v>1</v>
      </c>
      <c r="Y31" s="384">
        <v>61</v>
      </c>
      <c r="Z31" s="385">
        <v>2</v>
      </c>
      <c r="AA31" s="385">
        <v>5</v>
      </c>
      <c r="AB31" s="269">
        <f t="shared" si="4"/>
        <v>146</v>
      </c>
      <c r="AC31" s="382">
        <v>65</v>
      </c>
      <c r="AD31" s="383">
        <v>55</v>
      </c>
      <c r="AE31" s="383">
        <v>29</v>
      </c>
      <c r="AF31" s="384">
        <v>38</v>
      </c>
      <c r="AG31" s="384">
        <v>20</v>
      </c>
      <c r="AH31" s="384">
        <v>6</v>
      </c>
      <c r="AI31" s="384">
        <v>7</v>
      </c>
      <c r="AJ31" s="384">
        <v>4</v>
      </c>
      <c r="AK31" s="384">
        <v>92</v>
      </c>
      <c r="AL31" s="384">
        <v>2</v>
      </c>
      <c r="AM31" s="391">
        <v>10</v>
      </c>
      <c r="AN31" s="262">
        <f t="shared" si="25"/>
        <v>328</v>
      </c>
      <c r="AP31" s="8" t="str">
        <f t="shared" si="6"/>
        <v/>
      </c>
    </row>
    <row r="32" spans="1:42" s="8" customFormat="1" ht="23.1" customHeight="1">
      <c r="A32" s="9"/>
      <c r="B32" s="681"/>
      <c r="C32" s="891" t="s">
        <v>22</v>
      </c>
      <c r="D32" s="892"/>
      <c r="E32" s="106">
        <f t="shared" si="24"/>
        <v>136</v>
      </c>
      <c r="F32" s="51">
        <f t="shared" si="24"/>
        <v>119</v>
      </c>
      <c r="G32" s="51">
        <f t="shared" si="24"/>
        <v>42</v>
      </c>
      <c r="H32" s="53">
        <f t="shared" si="24"/>
        <v>73</v>
      </c>
      <c r="I32" s="53">
        <f t="shared" si="24"/>
        <v>41</v>
      </c>
      <c r="J32" s="53">
        <f t="shared" si="24"/>
        <v>27</v>
      </c>
      <c r="K32" s="53">
        <f t="shared" si="24"/>
        <v>13</v>
      </c>
      <c r="L32" s="53">
        <f t="shared" si="21"/>
        <v>2</v>
      </c>
      <c r="M32" s="53">
        <f t="shared" si="21"/>
        <v>143</v>
      </c>
      <c r="N32" s="53">
        <f t="shared" si="21"/>
        <v>5</v>
      </c>
      <c r="O32" s="112">
        <f t="shared" si="21"/>
        <v>4</v>
      </c>
      <c r="P32" s="61">
        <f t="shared" si="3"/>
        <v>605</v>
      </c>
      <c r="Q32" s="382">
        <v>38</v>
      </c>
      <c r="R32" s="383">
        <v>36</v>
      </c>
      <c r="S32" s="383">
        <v>7</v>
      </c>
      <c r="T32" s="384">
        <v>18</v>
      </c>
      <c r="U32" s="384">
        <v>6</v>
      </c>
      <c r="V32" s="384">
        <v>11</v>
      </c>
      <c r="W32" s="384">
        <v>7</v>
      </c>
      <c r="X32" s="384">
        <v>1</v>
      </c>
      <c r="Y32" s="384">
        <v>58</v>
      </c>
      <c r="Z32" s="385">
        <v>0</v>
      </c>
      <c r="AA32" s="385">
        <v>2</v>
      </c>
      <c r="AB32" s="269">
        <f t="shared" si="4"/>
        <v>184</v>
      </c>
      <c r="AC32" s="382">
        <v>98</v>
      </c>
      <c r="AD32" s="383">
        <v>83</v>
      </c>
      <c r="AE32" s="383">
        <v>35</v>
      </c>
      <c r="AF32" s="384">
        <v>55</v>
      </c>
      <c r="AG32" s="384">
        <v>35</v>
      </c>
      <c r="AH32" s="384">
        <v>16</v>
      </c>
      <c r="AI32" s="384">
        <v>6</v>
      </c>
      <c r="AJ32" s="384">
        <v>1</v>
      </c>
      <c r="AK32" s="384">
        <v>85</v>
      </c>
      <c r="AL32" s="384">
        <v>5</v>
      </c>
      <c r="AM32" s="391">
        <v>2</v>
      </c>
      <c r="AN32" s="262">
        <f t="shared" si="25"/>
        <v>421</v>
      </c>
      <c r="AP32" s="8" t="str">
        <f t="shared" si="6"/>
        <v/>
      </c>
    </row>
    <row r="33" spans="1:42" s="8" customFormat="1" ht="23.1" customHeight="1">
      <c r="A33" s="9"/>
      <c r="B33" s="681"/>
      <c r="C33" s="891" t="s">
        <v>23</v>
      </c>
      <c r="D33" s="892"/>
      <c r="E33" s="111">
        <f t="shared" si="24"/>
        <v>43</v>
      </c>
      <c r="F33" s="68">
        <f t="shared" si="24"/>
        <v>41</v>
      </c>
      <c r="G33" s="68">
        <f t="shared" si="24"/>
        <v>14</v>
      </c>
      <c r="H33" s="74">
        <f t="shared" si="24"/>
        <v>31</v>
      </c>
      <c r="I33" s="74">
        <f t="shared" si="24"/>
        <v>18</v>
      </c>
      <c r="J33" s="74">
        <f t="shared" si="24"/>
        <v>11</v>
      </c>
      <c r="K33" s="74">
        <f t="shared" si="24"/>
        <v>4</v>
      </c>
      <c r="L33" s="74">
        <f t="shared" si="21"/>
        <v>0</v>
      </c>
      <c r="M33" s="74">
        <f t="shared" si="21"/>
        <v>39</v>
      </c>
      <c r="N33" s="74">
        <f t="shared" si="21"/>
        <v>0</v>
      </c>
      <c r="O33" s="89">
        <f t="shared" si="21"/>
        <v>2</v>
      </c>
      <c r="P33" s="61">
        <f t="shared" si="3"/>
        <v>203</v>
      </c>
      <c r="Q33" s="386">
        <v>11</v>
      </c>
      <c r="R33" s="387">
        <v>14</v>
      </c>
      <c r="S33" s="387">
        <v>5</v>
      </c>
      <c r="T33" s="388">
        <v>4</v>
      </c>
      <c r="U33" s="388">
        <v>2</v>
      </c>
      <c r="V33" s="388">
        <v>5</v>
      </c>
      <c r="W33" s="388">
        <v>1</v>
      </c>
      <c r="X33" s="388">
        <v>0</v>
      </c>
      <c r="Y33" s="388">
        <v>18</v>
      </c>
      <c r="Z33" s="389">
        <v>0</v>
      </c>
      <c r="AA33" s="389">
        <v>2</v>
      </c>
      <c r="AB33" s="274">
        <f t="shared" si="4"/>
        <v>62</v>
      </c>
      <c r="AC33" s="386">
        <v>32</v>
      </c>
      <c r="AD33" s="387">
        <v>27</v>
      </c>
      <c r="AE33" s="387">
        <v>9</v>
      </c>
      <c r="AF33" s="388">
        <v>27</v>
      </c>
      <c r="AG33" s="388">
        <v>16</v>
      </c>
      <c r="AH33" s="388">
        <v>6</v>
      </c>
      <c r="AI33" s="388">
        <v>3</v>
      </c>
      <c r="AJ33" s="388">
        <v>0</v>
      </c>
      <c r="AK33" s="388">
        <v>21</v>
      </c>
      <c r="AL33" s="388">
        <v>0</v>
      </c>
      <c r="AM33" s="392">
        <v>0</v>
      </c>
      <c r="AN33" s="275">
        <f t="shared" si="25"/>
        <v>141</v>
      </c>
      <c r="AP33" s="8" t="str">
        <f t="shared" si="6"/>
        <v/>
      </c>
    </row>
    <row r="34" spans="1:42" s="8" customFormat="1" ht="23.1" customHeight="1" thickBot="1">
      <c r="A34" s="9"/>
      <c r="B34" s="738"/>
      <c r="C34" s="885" t="s">
        <v>66</v>
      </c>
      <c r="D34" s="886"/>
      <c r="E34" s="113">
        <f t="shared" si="24"/>
        <v>193</v>
      </c>
      <c r="F34" s="70">
        <f t="shared" si="24"/>
        <v>187</v>
      </c>
      <c r="G34" s="70">
        <f t="shared" si="24"/>
        <v>63</v>
      </c>
      <c r="H34" s="75">
        <f t="shared" si="24"/>
        <v>94</v>
      </c>
      <c r="I34" s="75">
        <f t="shared" si="24"/>
        <v>85</v>
      </c>
      <c r="J34" s="75">
        <f t="shared" si="24"/>
        <v>29</v>
      </c>
      <c r="K34" s="75">
        <f t="shared" si="24"/>
        <v>16</v>
      </c>
      <c r="L34" s="75">
        <f t="shared" ref="L34:L54" si="26">X34+AJ34</f>
        <v>5</v>
      </c>
      <c r="M34" s="75">
        <f t="shared" si="21"/>
        <v>245</v>
      </c>
      <c r="N34" s="75">
        <f t="shared" si="21"/>
        <v>12</v>
      </c>
      <c r="O34" s="76">
        <f t="shared" si="21"/>
        <v>20</v>
      </c>
      <c r="P34" s="65">
        <f t="shared" si="3"/>
        <v>949</v>
      </c>
      <c r="Q34" s="407">
        <v>56</v>
      </c>
      <c r="R34" s="408">
        <v>55</v>
      </c>
      <c r="S34" s="408">
        <v>11</v>
      </c>
      <c r="T34" s="409">
        <v>17</v>
      </c>
      <c r="U34" s="409">
        <v>8</v>
      </c>
      <c r="V34" s="409">
        <v>9</v>
      </c>
      <c r="W34" s="403">
        <v>4</v>
      </c>
      <c r="X34" s="403">
        <v>1</v>
      </c>
      <c r="Y34" s="403">
        <v>81</v>
      </c>
      <c r="Z34" s="403">
        <v>6</v>
      </c>
      <c r="AA34" s="406">
        <v>10</v>
      </c>
      <c r="AB34" s="281">
        <f t="shared" si="4"/>
        <v>258</v>
      </c>
      <c r="AC34" s="407">
        <v>137</v>
      </c>
      <c r="AD34" s="408">
        <v>132</v>
      </c>
      <c r="AE34" s="408">
        <v>52</v>
      </c>
      <c r="AF34" s="409">
        <v>77</v>
      </c>
      <c r="AG34" s="409">
        <v>77</v>
      </c>
      <c r="AH34" s="409">
        <v>20</v>
      </c>
      <c r="AI34" s="403">
        <v>12</v>
      </c>
      <c r="AJ34" s="403">
        <v>4</v>
      </c>
      <c r="AK34" s="403">
        <v>164</v>
      </c>
      <c r="AL34" s="403">
        <v>6</v>
      </c>
      <c r="AM34" s="406">
        <v>10</v>
      </c>
      <c r="AN34" s="282">
        <f t="shared" si="25"/>
        <v>691</v>
      </c>
      <c r="AP34" s="8" t="str">
        <f t="shared" si="6"/>
        <v/>
      </c>
    </row>
    <row r="35" spans="1:42" s="8" customFormat="1" ht="23.1" customHeight="1" thickTop="1" thickBot="1">
      <c r="A35" s="9"/>
      <c r="B35" s="682"/>
      <c r="C35" s="893" t="s">
        <v>7</v>
      </c>
      <c r="D35" s="894"/>
      <c r="E35" s="111">
        <f t="shared" ref="E35:AN35" si="27">SUM(E29:E34)</f>
        <v>846</v>
      </c>
      <c r="F35" s="68">
        <f t="shared" si="27"/>
        <v>764</v>
      </c>
      <c r="G35" s="68">
        <f t="shared" si="27"/>
        <v>316</v>
      </c>
      <c r="H35" s="68">
        <f t="shared" si="27"/>
        <v>513</v>
      </c>
      <c r="I35" s="68">
        <f t="shared" si="27"/>
        <v>340</v>
      </c>
      <c r="J35" s="68">
        <f t="shared" si="27"/>
        <v>148</v>
      </c>
      <c r="K35" s="68">
        <f t="shared" si="27"/>
        <v>80</v>
      </c>
      <c r="L35" s="68">
        <f t="shared" si="26"/>
        <v>27</v>
      </c>
      <c r="M35" s="68">
        <f>SUM(M29:M34)</f>
        <v>858</v>
      </c>
      <c r="N35" s="68">
        <f>SUM(N29:N34)</f>
        <v>32</v>
      </c>
      <c r="O35" s="82">
        <f>SUM(O29:O34)</f>
        <v>113</v>
      </c>
      <c r="P35" s="56">
        <f t="shared" si="3"/>
        <v>4037</v>
      </c>
      <c r="Q35" s="283">
        <f t="shared" si="27"/>
        <v>235</v>
      </c>
      <c r="R35" s="284">
        <f t="shared" si="27"/>
        <v>224</v>
      </c>
      <c r="S35" s="284">
        <f t="shared" si="27"/>
        <v>61</v>
      </c>
      <c r="T35" s="284">
        <f t="shared" si="27"/>
        <v>100</v>
      </c>
      <c r="U35" s="284">
        <f t="shared" si="27"/>
        <v>46</v>
      </c>
      <c r="V35" s="284">
        <f t="shared" si="27"/>
        <v>50</v>
      </c>
      <c r="W35" s="284">
        <f>SUM(W29:W34)</f>
        <v>34</v>
      </c>
      <c r="X35" s="284">
        <f>SUM(X29:X34)</f>
        <v>12</v>
      </c>
      <c r="Y35" s="284">
        <f>SUM(Y29:Y34)</f>
        <v>320</v>
      </c>
      <c r="Z35" s="284">
        <f>SUM(Z29:Z34)</f>
        <v>9</v>
      </c>
      <c r="AA35" s="284">
        <f>SUM(AA29:AA34)</f>
        <v>37</v>
      </c>
      <c r="AB35" s="285">
        <f t="shared" si="27"/>
        <v>1128</v>
      </c>
      <c r="AC35" s="283">
        <f t="shared" si="27"/>
        <v>611</v>
      </c>
      <c r="AD35" s="284">
        <f t="shared" si="27"/>
        <v>540</v>
      </c>
      <c r="AE35" s="284">
        <f t="shared" si="27"/>
        <v>255</v>
      </c>
      <c r="AF35" s="284">
        <f t="shared" si="27"/>
        <v>413</v>
      </c>
      <c r="AG35" s="284">
        <f t="shared" si="27"/>
        <v>294</v>
      </c>
      <c r="AH35" s="284">
        <f t="shared" si="27"/>
        <v>98</v>
      </c>
      <c r="AI35" s="284">
        <f>SUM(AI29:AI34)</f>
        <v>46</v>
      </c>
      <c r="AJ35" s="284">
        <f>SUM(AJ29:AJ34)</f>
        <v>15</v>
      </c>
      <c r="AK35" s="284">
        <f>SUM(AK29:AK34)</f>
        <v>538</v>
      </c>
      <c r="AL35" s="284">
        <f>SUM(AL29:AL34)</f>
        <v>23</v>
      </c>
      <c r="AM35" s="284">
        <f>SUM(AM29:AM34)</f>
        <v>76</v>
      </c>
      <c r="AN35" s="286">
        <f t="shared" si="27"/>
        <v>2909</v>
      </c>
      <c r="AP35" s="8" t="str">
        <f t="shared" si="6"/>
        <v/>
      </c>
    </row>
    <row r="36" spans="1:42" s="8" customFormat="1" ht="23.1" customHeight="1">
      <c r="A36" s="9"/>
      <c r="B36" s="695" t="s">
        <v>97</v>
      </c>
      <c r="C36" s="873" t="s">
        <v>24</v>
      </c>
      <c r="D36" s="874"/>
      <c r="E36" s="104">
        <f t="shared" ref="E36:K42" si="28">Q36+AC36</f>
        <v>520</v>
      </c>
      <c r="F36" s="41">
        <f t="shared" si="28"/>
        <v>440</v>
      </c>
      <c r="G36" s="41">
        <f t="shared" si="28"/>
        <v>165</v>
      </c>
      <c r="H36" s="43">
        <f t="shared" si="28"/>
        <v>294</v>
      </c>
      <c r="I36" s="43">
        <f t="shared" si="28"/>
        <v>141</v>
      </c>
      <c r="J36" s="43">
        <f t="shared" si="28"/>
        <v>72</v>
      </c>
      <c r="K36" s="43">
        <f t="shared" si="28"/>
        <v>35</v>
      </c>
      <c r="L36" s="43">
        <f t="shared" si="26"/>
        <v>21</v>
      </c>
      <c r="M36" s="43">
        <f t="shared" ref="M36:O40" si="29">Y36+AK36</f>
        <v>806</v>
      </c>
      <c r="N36" s="43">
        <f t="shared" si="29"/>
        <v>44</v>
      </c>
      <c r="O36" s="45">
        <f t="shared" si="29"/>
        <v>62</v>
      </c>
      <c r="P36" s="66">
        <f t="shared" si="3"/>
        <v>2600</v>
      </c>
      <c r="Q36" s="373">
        <v>151</v>
      </c>
      <c r="R36" s="374">
        <v>128</v>
      </c>
      <c r="S36" s="374">
        <v>30</v>
      </c>
      <c r="T36" s="375">
        <v>62</v>
      </c>
      <c r="U36" s="375">
        <v>24</v>
      </c>
      <c r="V36" s="375">
        <v>31</v>
      </c>
      <c r="W36" s="375">
        <v>18</v>
      </c>
      <c r="X36" s="375">
        <v>8</v>
      </c>
      <c r="Y36" s="375">
        <v>255</v>
      </c>
      <c r="Z36" s="376">
        <v>15</v>
      </c>
      <c r="AA36" s="376">
        <v>28</v>
      </c>
      <c r="AB36" s="269">
        <f t="shared" si="4"/>
        <v>750</v>
      </c>
      <c r="AC36" s="373">
        <v>369</v>
      </c>
      <c r="AD36" s="374">
        <v>312</v>
      </c>
      <c r="AE36" s="374">
        <v>135</v>
      </c>
      <c r="AF36" s="375">
        <v>232</v>
      </c>
      <c r="AG36" s="375">
        <v>117</v>
      </c>
      <c r="AH36" s="375">
        <v>41</v>
      </c>
      <c r="AI36" s="375">
        <v>17</v>
      </c>
      <c r="AJ36" s="375">
        <v>13</v>
      </c>
      <c r="AK36" s="375">
        <v>551</v>
      </c>
      <c r="AL36" s="375">
        <v>29</v>
      </c>
      <c r="AM36" s="405">
        <v>34</v>
      </c>
      <c r="AN36" s="262">
        <f t="shared" ref="AN36:AN42" si="30">SUM(AC36:AM36)</f>
        <v>1850</v>
      </c>
      <c r="AP36" s="8" t="str">
        <f t="shared" si="6"/>
        <v/>
      </c>
    </row>
    <row r="37" spans="1:42" s="8" customFormat="1" ht="23.1" customHeight="1">
      <c r="A37" s="9"/>
      <c r="B37" s="696"/>
      <c r="C37" s="891" t="s">
        <v>25</v>
      </c>
      <c r="D37" s="892"/>
      <c r="E37" s="108">
        <f t="shared" si="28"/>
        <v>29</v>
      </c>
      <c r="F37" s="58">
        <f t="shared" si="28"/>
        <v>29</v>
      </c>
      <c r="G37" s="58">
        <f t="shared" si="28"/>
        <v>10</v>
      </c>
      <c r="H37" s="60">
        <f t="shared" si="28"/>
        <v>14</v>
      </c>
      <c r="I37" s="60">
        <f t="shared" si="28"/>
        <v>11</v>
      </c>
      <c r="J37" s="60">
        <f t="shared" si="28"/>
        <v>4</v>
      </c>
      <c r="K37" s="60">
        <f>W37+AI37</f>
        <v>4</v>
      </c>
      <c r="L37" s="60">
        <f t="shared" si="26"/>
        <v>3</v>
      </c>
      <c r="M37" s="60">
        <f t="shared" si="29"/>
        <v>62</v>
      </c>
      <c r="N37" s="60">
        <f t="shared" si="29"/>
        <v>4</v>
      </c>
      <c r="O37" s="72">
        <f t="shared" si="29"/>
        <v>3</v>
      </c>
      <c r="P37" s="61">
        <f t="shared" si="3"/>
        <v>173</v>
      </c>
      <c r="Q37" s="382">
        <v>5</v>
      </c>
      <c r="R37" s="383">
        <v>5</v>
      </c>
      <c r="S37" s="383">
        <v>1</v>
      </c>
      <c r="T37" s="384">
        <v>1</v>
      </c>
      <c r="U37" s="384">
        <v>2</v>
      </c>
      <c r="V37" s="384">
        <v>1</v>
      </c>
      <c r="W37" s="384">
        <v>0</v>
      </c>
      <c r="X37" s="384">
        <v>0</v>
      </c>
      <c r="Y37" s="384">
        <v>16</v>
      </c>
      <c r="Z37" s="385">
        <v>1</v>
      </c>
      <c r="AA37" s="385">
        <v>0</v>
      </c>
      <c r="AB37" s="269">
        <f t="shared" si="4"/>
        <v>32</v>
      </c>
      <c r="AC37" s="382">
        <v>24</v>
      </c>
      <c r="AD37" s="383">
        <v>24</v>
      </c>
      <c r="AE37" s="383">
        <v>9</v>
      </c>
      <c r="AF37" s="384">
        <v>13</v>
      </c>
      <c r="AG37" s="384">
        <v>9</v>
      </c>
      <c r="AH37" s="384">
        <v>3</v>
      </c>
      <c r="AI37" s="384">
        <v>4</v>
      </c>
      <c r="AJ37" s="384">
        <v>3</v>
      </c>
      <c r="AK37" s="384">
        <v>46</v>
      </c>
      <c r="AL37" s="384">
        <v>3</v>
      </c>
      <c r="AM37" s="391">
        <v>3</v>
      </c>
      <c r="AN37" s="262">
        <f t="shared" si="30"/>
        <v>141</v>
      </c>
      <c r="AP37" s="8" t="str">
        <f t="shared" si="6"/>
        <v/>
      </c>
    </row>
    <row r="38" spans="1:42" s="8" customFormat="1" ht="23.1" customHeight="1">
      <c r="A38" s="9"/>
      <c r="B38" s="696"/>
      <c r="C38" s="891" t="s">
        <v>26</v>
      </c>
      <c r="D38" s="892"/>
      <c r="E38" s="108">
        <f t="shared" si="28"/>
        <v>17</v>
      </c>
      <c r="F38" s="58">
        <f>R38+AD38</f>
        <v>15</v>
      </c>
      <c r="G38" s="58">
        <f t="shared" si="28"/>
        <v>6</v>
      </c>
      <c r="H38" s="58">
        <f t="shared" si="28"/>
        <v>4</v>
      </c>
      <c r="I38" s="58">
        <f t="shared" si="28"/>
        <v>4</v>
      </c>
      <c r="J38" s="58">
        <f t="shared" si="28"/>
        <v>1</v>
      </c>
      <c r="K38" s="58">
        <f t="shared" ref="K38" si="31">W38+AI38</f>
        <v>0</v>
      </c>
      <c r="L38" s="58">
        <f t="shared" si="26"/>
        <v>0</v>
      </c>
      <c r="M38" s="58">
        <f t="shared" si="29"/>
        <v>22</v>
      </c>
      <c r="N38" s="58">
        <f t="shared" si="29"/>
        <v>3</v>
      </c>
      <c r="O38" s="72">
        <f t="shared" si="29"/>
        <v>11</v>
      </c>
      <c r="P38" s="61">
        <f t="shared" si="3"/>
        <v>83</v>
      </c>
      <c r="Q38" s="382">
        <v>7</v>
      </c>
      <c r="R38" s="383">
        <v>4</v>
      </c>
      <c r="S38" s="383">
        <v>1</v>
      </c>
      <c r="T38" s="384">
        <v>0</v>
      </c>
      <c r="U38" s="384">
        <v>0</v>
      </c>
      <c r="V38" s="384">
        <v>1</v>
      </c>
      <c r="W38" s="384">
        <v>0</v>
      </c>
      <c r="X38" s="384">
        <v>0</v>
      </c>
      <c r="Y38" s="384">
        <v>10</v>
      </c>
      <c r="Z38" s="385">
        <v>1</v>
      </c>
      <c r="AA38" s="385">
        <v>4</v>
      </c>
      <c r="AB38" s="269">
        <f t="shared" si="4"/>
        <v>28</v>
      </c>
      <c r="AC38" s="382">
        <v>10</v>
      </c>
      <c r="AD38" s="383">
        <v>11</v>
      </c>
      <c r="AE38" s="383">
        <v>5</v>
      </c>
      <c r="AF38" s="384">
        <v>4</v>
      </c>
      <c r="AG38" s="384">
        <v>4</v>
      </c>
      <c r="AH38" s="384">
        <v>0</v>
      </c>
      <c r="AI38" s="384">
        <v>0</v>
      </c>
      <c r="AJ38" s="384">
        <v>0</v>
      </c>
      <c r="AK38" s="384">
        <v>12</v>
      </c>
      <c r="AL38" s="384">
        <v>2</v>
      </c>
      <c r="AM38" s="391">
        <v>7</v>
      </c>
      <c r="AN38" s="262">
        <f t="shared" si="30"/>
        <v>55</v>
      </c>
      <c r="AP38" s="8" t="str">
        <f t="shared" si="6"/>
        <v/>
      </c>
    </row>
    <row r="39" spans="1:42" s="8" customFormat="1" ht="23.1" customHeight="1">
      <c r="A39" s="9"/>
      <c r="B39" s="696"/>
      <c r="C39" s="891" t="s">
        <v>27</v>
      </c>
      <c r="D39" s="892"/>
      <c r="E39" s="109">
        <f t="shared" si="28"/>
        <v>36</v>
      </c>
      <c r="F39" s="63">
        <f t="shared" si="28"/>
        <v>47</v>
      </c>
      <c r="G39" s="63">
        <f t="shared" si="28"/>
        <v>14</v>
      </c>
      <c r="H39" s="54">
        <f t="shared" si="28"/>
        <v>28</v>
      </c>
      <c r="I39" s="54">
        <f t="shared" si="28"/>
        <v>26</v>
      </c>
      <c r="J39" s="54">
        <f t="shared" si="28"/>
        <v>9</v>
      </c>
      <c r="K39" s="54">
        <f>W39+AI39</f>
        <v>5</v>
      </c>
      <c r="L39" s="54">
        <f t="shared" si="26"/>
        <v>3</v>
      </c>
      <c r="M39" s="54">
        <f t="shared" si="29"/>
        <v>60</v>
      </c>
      <c r="N39" s="54">
        <f t="shared" si="29"/>
        <v>2</v>
      </c>
      <c r="O39" s="55">
        <f t="shared" si="29"/>
        <v>9</v>
      </c>
      <c r="P39" s="61">
        <f t="shared" si="3"/>
        <v>239</v>
      </c>
      <c r="Q39" s="386">
        <v>12</v>
      </c>
      <c r="R39" s="387">
        <v>16</v>
      </c>
      <c r="S39" s="387">
        <v>3</v>
      </c>
      <c r="T39" s="388">
        <v>3</v>
      </c>
      <c r="U39" s="388">
        <v>4</v>
      </c>
      <c r="V39" s="388">
        <v>4</v>
      </c>
      <c r="W39" s="388">
        <v>2</v>
      </c>
      <c r="X39" s="388">
        <v>2</v>
      </c>
      <c r="Y39" s="388">
        <v>17</v>
      </c>
      <c r="Z39" s="389">
        <v>0</v>
      </c>
      <c r="AA39" s="389">
        <v>5</v>
      </c>
      <c r="AB39" s="271">
        <f>SUM(Q39:AA39)</f>
        <v>68</v>
      </c>
      <c r="AC39" s="386">
        <v>24</v>
      </c>
      <c r="AD39" s="387">
        <v>31</v>
      </c>
      <c r="AE39" s="387">
        <v>11</v>
      </c>
      <c r="AF39" s="388">
        <v>25</v>
      </c>
      <c r="AG39" s="388">
        <v>22</v>
      </c>
      <c r="AH39" s="388">
        <v>5</v>
      </c>
      <c r="AI39" s="388">
        <v>3</v>
      </c>
      <c r="AJ39" s="388">
        <v>1</v>
      </c>
      <c r="AK39" s="388">
        <v>43</v>
      </c>
      <c r="AL39" s="388">
        <v>2</v>
      </c>
      <c r="AM39" s="392">
        <v>4</v>
      </c>
      <c r="AN39" s="287">
        <f>SUM(AC39:AM39)</f>
        <v>171</v>
      </c>
      <c r="AP39" s="8" t="str">
        <f t="shared" si="6"/>
        <v/>
      </c>
    </row>
    <row r="40" spans="1:42" s="8" customFormat="1" ht="23.1" customHeight="1" thickBot="1">
      <c r="A40" s="9"/>
      <c r="B40" s="696"/>
      <c r="C40" s="889" t="s">
        <v>67</v>
      </c>
      <c r="D40" s="890"/>
      <c r="E40" s="108">
        <f t="shared" si="28"/>
        <v>190</v>
      </c>
      <c r="F40" s="58">
        <f t="shared" si="28"/>
        <v>134</v>
      </c>
      <c r="G40" s="58">
        <f t="shared" si="28"/>
        <v>70</v>
      </c>
      <c r="H40" s="60">
        <f t="shared" si="28"/>
        <v>55</v>
      </c>
      <c r="I40" s="60">
        <f t="shared" si="28"/>
        <v>49</v>
      </c>
      <c r="J40" s="60">
        <f t="shared" si="28"/>
        <v>22</v>
      </c>
      <c r="K40" s="60">
        <f>W40+AI40</f>
        <v>8</v>
      </c>
      <c r="L40" s="60">
        <f t="shared" si="26"/>
        <v>6</v>
      </c>
      <c r="M40" s="60">
        <f t="shared" si="29"/>
        <v>410</v>
      </c>
      <c r="N40" s="60">
        <f t="shared" si="29"/>
        <v>19</v>
      </c>
      <c r="O40" s="72">
        <f t="shared" si="29"/>
        <v>238</v>
      </c>
      <c r="P40" s="65">
        <f t="shared" si="3"/>
        <v>1201</v>
      </c>
      <c r="Q40" s="382">
        <v>62</v>
      </c>
      <c r="R40" s="383">
        <v>45</v>
      </c>
      <c r="S40" s="383">
        <v>19</v>
      </c>
      <c r="T40" s="384">
        <v>14</v>
      </c>
      <c r="U40" s="384">
        <v>13</v>
      </c>
      <c r="V40" s="384">
        <v>6</v>
      </c>
      <c r="W40" s="384">
        <v>1</v>
      </c>
      <c r="X40" s="384">
        <v>2</v>
      </c>
      <c r="Y40" s="384">
        <v>119</v>
      </c>
      <c r="Z40" s="385">
        <v>8</v>
      </c>
      <c r="AA40" s="385">
        <v>73</v>
      </c>
      <c r="AB40" s="269">
        <f t="shared" si="4"/>
        <v>362</v>
      </c>
      <c r="AC40" s="382">
        <v>128</v>
      </c>
      <c r="AD40" s="383">
        <v>89</v>
      </c>
      <c r="AE40" s="383">
        <v>51</v>
      </c>
      <c r="AF40" s="384">
        <v>41</v>
      </c>
      <c r="AG40" s="384">
        <v>36</v>
      </c>
      <c r="AH40" s="384">
        <v>16</v>
      </c>
      <c r="AI40" s="384">
        <v>7</v>
      </c>
      <c r="AJ40" s="384">
        <v>4</v>
      </c>
      <c r="AK40" s="384">
        <v>291</v>
      </c>
      <c r="AL40" s="384">
        <v>11</v>
      </c>
      <c r="AM40" s="391">
        <v>165</v>
      </c>
      <c r="AN40" s="262">
        <f t="shared" si="30"/>
        <v>839</v>
      </c>
      <c r="AP40" s="8" t="str">
        <f t="shared" si="6"/>
        <v/>
      </c>
    </row>
    <row r="41" spans="1:42" s="8" customFormat="1" ht="23.1" customHeight="1" thickTop="1" thickBot="1">
      <c r="A41" s="9"/>
      <c r="B41" s="697"/>
      <c r="C41" s="881" t="s">
        <v>7</v>
      </c>
      <c r="D41" s="882"/>
      <c r="E41" s="105">
        <f t="shared" ref="E41:K41" si="32">SUM(E36:E40)</f>
        <v>792</v>
      </c>
      <c r="F41" s="47">
        <f t="shared" si="32"/>
        <v>665</v>
      </c>
      <c r="G41" s="47">
        <f t="shared" si="32"/>
        <v>265</v>
      </c>
      <c r="H41" s="49">
        <f t="shared" si="32"/>
        <v>395</v>
      </c>
      <c r="I41" s="49">
        <f t="shared" si="32"/>
        <v>231</v>
      </c>
      <c r="J41" s="49">
        <f t="shared" si="32"/>
        <v>108</v>
      </c>
      <c r="K41" s="49">
        <f t="shared" si="32"/>
        <v>52</v>
      </c>
      <c r="L41" s="49">
        <f t="shared" si="26"/>
        <v>33</v>
      </c>
      <c r="M41" s="49">
        <f>SUM(M36:M40)</f>
        <v>1360</v>
      </c>
      <c r="N41" s="49">
        <f>SUM(N36:N40)</f>
        <v>72</v>
      </c>
      <c r="O41" s="50">
        <f>SUM(O36:O40)</f>
        <v>323</v>
      </c>
      <c r="P41" s="56">
        <f t="shared" si="3"/>
        <v>4296</v>
      </c>
      <c r="Q41" s="263">
        <f t="shared" ref="Q41:V41" si="33">SUM(Q36:Q40)</f>
        <v>237</v>
      </c>
      <c r="R41" s="264">
        <f t="shared" si="33"/>
        <v>198</v>
      </c>
      <c r="S41" s="264">
        <f t="shared" si="33"/>
        <v>54</v>
      </c>
      <c r="T41" s="265">
        <f t="shared" si="33"/>
        <v>80</v>
      </c>
      <c r="U41" s="265">
        <f t="shared" si="33"/>
        <v>43</v>
      </c>
      <c r="V41" s="265">
        <f t="shared" si="33"/>
        <v>43</v>
      </c>
      <c r="W41" s="265">
        <f>SUM(W36:W40)</f>
        <v>21</v>
      </c>
      <c r="X41" s="265">
        <f>SUM(X36:X40)</f>
        <v>12</v>
      </c>
      <c r="Y41" s="265">
        <f>SUM(Y36:Y40)</f>
        <v>417</v>
      </c>
      <c r="Z41" s="265">
        <f>SUM(Z36:Z40)</f>
        <v>25</v>
      </c>
      <c r="AA41" s="265">
        <f>SUM(AA36:AA40)</f>
        <v>110</v>
      </c>
      <c r="AB41" s="267">
        <f t="shared" si="4"/>
        <v>1240</v>
      </c>
      <c r="AC41" s="263">
        <f t="shared" ref="AC41:AH41" si="34">SUM(AC36:AC40)</f>
        <v>555</v>
      </c>
      <c r="AD41" s="264">
        <f t="shared" si="34"/>
        <v>467</v>
      </c>
      <c r="AE41" s="264">
        <f t="shared" si="34"/>
        <v>211</v>
      </c>
      <c r="AF41" s="265">
        <f t="shared" si="34"/>
        <v>315</v>
      </c>
      <c r="AG41" s="265">
        <f t="shared" si="34"/>
        <v>188</v>
      </c>
      <c r="AH41" s="265">
        <f t="shared" si="34"/>
        <v>65</v>
      </c>
      <c r="AI41" s="265">
        <f>SUM(AI36:AI40)</f>
        <v>31</v>
      </c>
      <c r="AJ41" s="265">
        <f>SUM(AJ36:AJ40)</f>
        <v>21</v>
      </c>
      <c r="AK41" s="265">
        <f>SUM(AK36:AK40)</f>
        <v>943</v>
      </c>
      <c r="AL41" s="265">
        <f>SUM(AL36:AL40)</f>
        <v>47</v>
      </c>
      <c r="AM41" s="265">
        <f>SUM(AM36:AM40)</f>
        <v>213</v>
      </c>
      <c r="AN41" s="268">
        <f t="shared" si="30"/>
        <v>3056</v>
      </c>
      <c r="AP41" s="8" t="str">
        <f t="shared" si="6"/>
        <v/>
      </c>
    </row>
    <row r="42" spans="1:42" s="8" customFormat="1" ht="23.1" customHeight="1" thickBot="1">
      <c r="A42" s="9"/>
      <c r="B42" s="680" t="s">
        <v>49</v>
      </c>
      <c r="C42" s="895" t="s">
        <v>31</v>
      </c>
      <c r="D42" s="896"/>
      <c r="E42" s="114">
        <f t="shared" si="28"/>
        <v>1436</v>
      </c>
      <c r="F42" s="84">
        <f t="shared" si="28"/>
        <v>1403</v>
      </c>
      <c r="G42" s="84">
        <f t="shared" si="28"/>
        <v>547</v>
      </c>
      <c r="H42" s="86">
        <f t="shared" si="28"/>
        <v>833</v>
      </c>
      <c r="I42" s="86">
        <f t="shared" si="28"/>
        <v>703</v>
      </c>
      <c r="J42" s="86">
        <f t="shared" si="28"/>
        <v>243</v>
      </c>
      <c r="K42" s="86">
        <f>W42+AI42</f>
        <v>136</v>
      </c>
      <c r="L42" s="86">
        <f t="shared" si="26"/>
        <v>48</v>
      </c>
      <c r="M42" s="86">
        <f>Y42+AK42</f>
        <v>2401</v>
      </c>
      <c r="N42" s="86">
        <f>Z42+AL42</f>
        <v>50</v>
      </c>
      <c r="O42" s="87">
        <f>AA42+AM42</f>
        <v>33</v>
      </c>
      <c r="P42" s="88">
        <f t="shared" si="3"/>
        <v>7833</v>
      </c>
      <c r="Q42" s="393">
        <v>441</v>
      </c>
      <c r="R42" s="395">
        <v>456</v>
      </c>
      <c r="S42" s="379">
        <v>95</v>
      </c>
      <c r="T42" s="410">
        <v>153</v>
      </c>
      <c r="U42" s="410">
        <v>111</v>
      </c>
      <c r="V42" s="410">
        <v>96</v>
      </c>
      <c r="W42" s="410">
        <v>56</v>
      </c>
      <c r="X42" s="410">
        <v>21</v>
      </c>
      <c r="Y42" s="410">
        <v>841</v>
      </c>
      <c r="Z42" s="411">
        <v>13</v>
      </c>
      <c r="AA42" s="411">
        <v>13</v>
      </c>
      <c r="AB42" s="274">
        <f t="shared" si="4"/>
        <v>2296</v>
      </c>
      <c r="AC42" s="393">
        <v>995</v>
      </c>
      <c r="AD42" s="395">
        <v>947</v>
      </c>
      <c r="AE42" s="379">
        <v>452</v>
      </c>
      <c r="AF42" s="410">
        <v>680</v>
      </c>
      <c r="AG42" s="410">
        <v>592</v>
      </c>
      <c r="AH42" s="410">
        <v>147</v>
      </c>
      <c r="AI42" s="410">
        <v>80</v>
      </c>
      <c r="AJ42" s="410">
        <v>27</v>
      </c>
      <c r="AK42" s="410">
        <v>1560</v>
      </c>
      <c r="AL42" s="410">
        <v>37</v>
      </c>
      <c r="AM42" s="412">
        <v>20</v>
      </c>
      <c r="AN42" s="275">
        <f t="shared" si="30"/>
        <v>5537</v>
      </c>
      <c r="AP42" s="8" t="str">
        <f>IF(AB42+AN42=P42,"","ｴﾗｰ")</f>
        <v/>
      </c>
    </row>
    <row r="43" spans="1:42" s="8" customFormat="1" ht="23.1" customHeight="1" thickTop="1" thickBot="1">
      <c r="A43" s="9"/>
      <c r="B43" s="682"/>
      <c r="C43" s="893" t="s">
        <v>7</v>
      </c>
      <c r="D43" s="894"/>
      <c r="E43" s="105">
        <f>E42</f>
        <v>1436</v>
      </c>
      <c r="F43" s="47">
        <f t="shared" ref="F43:K43" si="35">F42</f>
        <v>1403</v>
      </c>
      <c r="G43" s="47">
        <f t="shared" si="35"/>
        <v>547</v>
      </c>
      <c r="H43" s="47">
        <f t="shared" si="35"/>
        <v>833</v>
      </c>
      <c r="I43" s="47">
        <f t="shared" si="35"/>
        <v>703</v>
      </c>
      <c r="J43" s="47">
        <f t="shared" si="35"/>
        <v>243</v>
      </c>
      <c r="K43" s="47">
        <f t="shared" si="35"/>
        <v>136</v>
      </c>
      <c r="L43" s="47">
        <f t="shared" si="26"/>
        <v>48</v>
      </c>
      <c r="M43" s="47">
        <f>M42</f>
        <v>2401</v>
      </c>
      <c r="N43" s="47">
        <f>N42</f>
        <v>50</v>
      </c>
      <c r="O43" s="73">
        <f>O42</f>
        <v>33</v>
      </c>
      <c r="P43" s="56">
        <f t="shared" si="3"/>
        <v>7833</v>
      </c>
      <c r="Q43" s="263">
        <f t="shared" ref="Q43:AN43" si="36">Q42</f>
        <v>441</v>
      </c>
      <c r="R43" s="280">
        <f t="shared" si="36"/>
        <v>456</v>
      </c>
      <c r="S43" s="280">
        <f t="shared" si="36"/>
        <v>95</v>
      </c>
      <c r="T43" s="280">
        <f t="shared" si="36"/>
        <v>153</v>
      </c>
      <c r="U43" s="280">
        <f t="shared" si="36"/>
        <v>111</v>
      </c>
      <c r="V43" s="280">
        <f t="shared" si="36"/>
        <v>96</v>
      </c>
      <c r="W43" s="280">
        <f t="shared" si="36"/>
        <v>56</v>
      </c>
      <c r="X43" s="280">
        <f t="shared" si="36"/>
        <v>21</v>
      </c>
      <c r="Y43" s="280">
        <f t="shared" si="36"/>
        <v>841</v>
      </c>
      <c r="Z43" s="280">
        <f t="shared" si="36"/>
        <v>13</v>
      </c>
      <c r="AA43" s="280">
        <f t="shared" si="36"/>
        <v>13</v>
      </c>
      <c r="AB43" s="267">
        <f t="shared" si="36"/>
        <v>2296</v>
      </c>
      <c r="AC43" s="263">
        <f t="shared" si="36"/>
        <v>995</v>
      </c>
      <c r="AD43" s="280">
        <f t="shared" si="36"/>
        <v>947</v>
      </c>
      <c r="AE43" s="280">
        <f t="shared" si="36"/>
        <v>452</v>
      </c>
      <c r="AF43" s="280">
        <f t="shared" si="36"/>
        <v>680</v>
      </c>
      <c r="AG43" s="280">
        <f t="shared" si="36"/>
        <v>592</v>
      </c>
      <c r="AH43" s="280">
        <f t="shared" si="36"/>
        <v>147</v>
      </c>
      <c r="AI43" s="280">
        <f t="shared" si="36"/>
        <v>80</v>
      </c>
      <c r="AJ43" s="280">
        <f t="shared" si="36"/>
        <v>27</v>
      </c>
      <c r="AK43" s="280">
        <f t="shared" si="36"/>
        <v>1560</v>
      </c>
      <c r="AL43" s="280">
        <f t="shared" si="36"/>
        <v>37</v>
      </c>
      <c r="AM43" s="280">
        <f t="shared" si="36"/>
        <v>20</v>
      </c>
      <c r="AN43" s="268">
        <f t="shared" si="36"/>
        <v>5537</v>
      </c>
      <c r="AP43" s="8" t="str">
        <f t="shared" si="6"/>
        <v/>
      </c>
    </row>
    <row r="44" spans="1:42" s="8" customFormat="1" ht="23.1" customHeight="1">
      <c r="A44" s="9"/>
      <c r="B44" s="680" t="s">
        <v>48</v>
      </c>
      <c r="C44" s="873" t="s">
        <v>30</v>
      </c>
      <c r="D44" s="874"/>
      <c r="E44" s="104">
        <f t="shared" ref="E44:K45" si="37">Q44+AC44</f>
        <v>1388</v>
      </c>
      <c r="F44" s="41">
        <f t="shared" si="37"/>
        <v>1350</v>
      </c>
      <c r="G44" s="41">
        <f t="shared" si="37"/>
        <v>450</v>
      </c>
      <c r="H44" s="43">
        <f t="shared" si="37"/>
        <v>837</v>
      </c>
      <c r="I44" s="43">
        <f t="shared" si="37"/>
        <v>518</v>
      </c>
      <c r="J44" s="43">
        <f t="shared" si="37"/>
        <v>313</v>
      </c>
      <c r="K44" s="43">
        <f t="shared" si="37"/>
        <v>92</v>
      </c>
      <c r="L44" s="43">
        <f t="shared" si="26"/>
        <v>53</v>
      </c>
      <c r="M44" s="43">
        <f t="shared" ref="M44:O45" si="38">Y44+AK44</f>
        <v>2228</v>
      </c>
      <c r="N44" s="43">
        <f t="shared" si="38"/>
        <v>55</v>
      </c>
      <c r="O44" s="45">
        <f t="shared" si="38"/>
        <v>20</v>
      </c>
      <c r="P44" s="66">
        <f t="shared" si="3"/>
        <v>7304</v>
      </c>
      <c r="Q44" s="373">
        <v>317</v>
      </c>
      <c r="R44" s="374">
        <v>326</v>
      </c>
      <c r="S44" s="374">
        <v>69</v>
      </c>
      <c r="T44" s="375">
        <v>135</v>
      </c>
      <c r="U44" s="375">
        <v>64</v>
      </c>
      <c r="V44" s="375">
        <v>85</v>
      </c>
      <c r="W44" s="375">
        <v>35</v>
      </c>
      <c r="X44" s="375">
        <v>20</v>
      </c>
      <c r="Y44" s="375">
        <v>647</v>
      </c>
      <c r="Z44" s="376">
        <v>17</v>
      </c>
      <c r="AA44" s="376">
        <v>8</v>
      </c>
      <c r="AB44" s="269">
        <f t="shared" si="4"/>
        <v>1723</v>
      </c>
      <c r="AC44" s="373">
        <v>1071</v>
      </c>
      <c r="AD44" s="374">
        <v>1024</v>
      </c>
      <c r="AE44" s="374">
        <v>381</v>
      </c>
      <c r="AF44" s="375">
        <v>702</v>
      </c>
      <c r="AG44" s="375">
        <v>454</v>
      </c>
      <c r="AH44" s="375">
        <v>228</v>
      </c>
      <c r="AI44" s="375">
        <v>57</v>
      </c>
      <c r="AJ44" s="375">
        <v>33</v>
      </c>
      <c r="AK44" s="375">
        <v>1581</v>
      </c>
      <c r="AL44" s="375">
        <v>38</v>
      </c>
      <c r="AM44" s="405">
        <v>12</v>
      </c>
      <c r="AN44" s="262">
        <f>SUM(AC44:AM44)</f>
        <v>5581</v>
      </c>
      <c r="AP44" s="8" t="str">
        <f t="shared" si="6"/>
        <v/>
      </c>
    </row>
    <row r="45" spans="1:42" s="8" customFormat="1" ht="23.1" customHeight="1" thickBot="1">
      <c r="A45" s="9"/>
      <c r="B45" s="681"/>
      <c r="C45" s="885" t="s">
        <v>68</v>
      </c>
      <c r="D45" s="886"/>
      <c r="E45" s="114">
        <f t="shared" si="37"/>
        <v>504</v>
      </c>
      <c r="F45" s="84">
        <f t="shared" si="37"/>
        <v>452</v>
      </c>
      <c r="G45" s="84">
        <f t="shared" si="37"/>
        <v>176</v>
      </c>
      <c r="H45" s="86">
        <f t="shared" si="37"/>
        <v>283</v>
      </c>
      <c r="I45" s="86">
        <f t="shared" si="37"/>
        <v>168</v>
      </c>
      <c r="J45" s="86">
        <f t="shared" si="37"/>
        <v>102</v>
      </c>
      <c r="K45" s="86">
        <f t="shared" si="37"/>
        <v>43</v>
      </c>
      <c r="L45" s="86">
        <f t="shared" si="26"/>
        <v>17</v>
      </c>
      <c r="M45" s="86">
        <f t="shared" si="38"/>
        <v>537</v>
      </c>
      <c r="N45" s="86">
        <f t="shared" si="38"/>
        <v>17</v>
      </c>
      <c r="O45" s="87">
        <f t="shared" si="38"/>
        <v>63</v>
      </c>
      <c r="P45" s="65">
        <f t="shared" si="3"/>
        <v>2362</v>
      </c>
      <c r="Q45" s="386">
        <v>119</v>
      </c>
      <c r="R45" s="387">
        <v>127</v>
      </c>
      <c r="S45" s="383">
        <v>34</v>
      </c>
      <c r="T45" s="403">
        <v>60</v>
      </c>
      <c r="U45" s="403">
        <v>19</v>
      </c>
      <c r="V45" s="403">
        <v>23</v>
      </c>
      <c r="W45" s="403">
        <v>15</v>
      </c>
      <c r="X45" s="403">
        <v>5</v>
      </c>
      <c r="Y45" s="403">
        <v>199</v>
      </c>
      <c r="Z45" s="404">
        <v>6</v>
      </c>
      <c r="AA45" s="404">
        <v>28</v>
      </c>
      <c r="AB45" s="274">
        <f t="shared" si="4"/>
        <v>635</v>
      </c>
      <c r="AC45" s="386">
        <v>385</v>
      </c>
      <c r="AD45" s="387">
        <v>325</v>
      </c>
      <c r="AE45" s="383">
        <v>142</v>
      </c>
      <c r="AF45" s="403">
        <v>223</v>
      </c>
      <c r="AG45" s="403">
        <v>149</v>
      </c>
      <c r="AH45" s="403">
        <v>79</v>
      </c>
      <c r="AI45" s="403">
        <v>28</v>
      </c>
      <c r="AJ45" s="403">
        <v>12</v>
      </c>
      <c r="AK45" s="403">
        <v>338</v>
      </c>
      <c r="AL45" s="403">
        <v>11</v>
      </c>
      <c r="AM45" s="406">
        <v>35</v>
      </c>
      <c r="AN45" s="275">
        <f>SUM(AC45:AM45)</f>
        <v>1727</v>
      </c>
      <c r="AP45" s="8" t="str">
        <f t="shared" si="6"/>
        <v/>
      </c>
    </row>
    <row r="46" spans="1:42" s="8" customFormat="1" ht="23.1" customHeight="1" thickTop="1" thickBot="1">
      <c r="A46" s="9"/>
      <c r="B46" s="682"/>
      <c r="C46" s="893" t="s">
        <v>7</v>
      </c>
      <c r="D46" s="894"/>
      <c r="E46" s="111">
        <f t="shared" ref="E46:O46" si="39">SUM(E44:E45)</f>
        <v>1892</v>
      </c>
      <c r="F46" s="68">
        <f t="shared" si="39"/>
        <v>1802</v>
      </c>
      <c r="G46" s="68">
        <f t="shared" si="39"/>
        <v>626</v>
      </c>
      <c r="H46" s="68">
        <f t="shared" si="39"/>
        <v>1120</v>
      </c>
      <c r="I46" s="68">
        <f t="shared" si="39"/>
        <v>686</v>
      </c>
      <c r="J46" s="68">
        <f t="shared" si="39"/>
        <v>415</v>
      </c>
      <c r="K46" s="68">
        <f t="shared" si="39"/>
        <v>135</v>
      </c>
      <c r="L46" s="68">
        <f t="shared" si="26"/>
        <v>70</v>
      </c>
      <c r="M46" s="68">
        <f t="shared" si="39"/>
        <v>2765</v>
      </c>
      <c r="N46" s="68">
        <f t="shared" si="39"/>
        <v>72</v>
      </c>
      <c r="O46" s="82">
        <f t="shared" si="39"/>
        <v>83</v>
      </c>
      <c r="P46" s="56">
        <f t="shared" si="3"/>
        <v>9666</v>
      </c>
      <c r="Q46" s="263">
        <f t="shared" ref="Q46:AN46" si="40">SUM(Q44:Q45)</f>
        <v>436</v>
      </c>
      <c r="R46" s="280">
        <f t="shared" si="40"/>
        <v>453</v>
      </c>
      <c r="S46" s="280">
        <f t="shared" si="40"/>
        <v>103</v>
      </c>
      <c r="T46" s="280">
        <f t="shared" si="40"/>
        <v>195</v>
      </c>
      <c r="U46" s="280">
        <f t="shared" si="40"/>
        <v>83</v>
      </c>
      <c r="V46" s="280">
        <f t="shared" si="40"/>
        <v>108</v>
      </c>
      <c r="W46" s="280">
        <f t="shared" si="40"/>
        <v>50</v>
      </c>
      <c r="X46" s="280">
        <f t="shared" si="40"/>
        <v>25</v>
      </c>
      <c r="Y46" s="280">
        <f t="shared" si="40"/>
        <v>846</v>
      </c>
      <c r="Z46" s="280">
        <f t="shared" si="40"/>
        <v>23</v>
      </c>
      <c r="AA46" s="280">
        <f t="shared" si="40"/>
        <v>36</v>
      </c>
      <c r="AB46" s="267">
        <f t="shared" si="40"/>
        <v>2358</v>
      </c>
      <c r="AC46" s="263">
        <f t="shared" si="40"/>
        <v>1456</v>
      </c>
      <c r="AD46" s="280">
        <f t="shared" si="40"/>
        <v>1349</v>
      </c>
      <c r="AE46" s="280">
        <f t="shared" si="40"/>
        <v>523</v>
      </c>
      <c r="AF46" s="280">
        <f t="shared" si="40"/>
        <v>925</v>
      </c>
      <c r="AG46" s="280">
        <f t="shared" si="40"/>
        <v>603</v>
      </c>
      <c r="AH46" s="288">
        <f t="shared" si="40"/>
        <v>307</v>
      </c>
      <c r="AI46" s="280">
        <f t="shared" si="40"/>
        <v>85</v>
      </c>
      <c r="AJ46" s="280">
        <f t="shared" si="40"/>
        <v>45</v>
      </c>
      <c r="AK46" s="280">
        <f t="shared" si="40"/>
        <v>1919</v>
      </c>
      <c r="AL46" s="280">
        <f t="shared" si="40"/>
        <v>49</v>
      </c>
      <c r="AM46" s="280">
        <f t="shared" si="40"/>
        <v>47</v>
      </c>
      <c r="AN46" s="268">
        <f t="shared" si="40"/>
        <v>7308</v>
      </c>
      <c r="AP46" s="8" t="str">
        <f t="shared" si="6"/>
        <v/>
      </c>
    </row>
    <row r="47" spans="1:42" s="8" customFormat="1" ht="23.1" customHeight="1">
      <c r="A47" s="9"/>
      <c r="B47" s="715" t="s">
        <v>50</v>
      </c>
      <c r="C47" s="873" t="s">
        <v>32</v>
      </c>
      <c r="D47" s="874"/>
      <c r="E47" s="104">
        <f t="shared" ref="E47:K52" si="41">Q47+AC47</f>
        <v>771</v>
      </c>
      <c r="F47" s="41">
        <f t="shared" si="41"/>
        <v>726</v>
      </c>
      <c r="G47" s="41">
        <f t="shared" si="41"/>
        <v>256</v>
      </c>
      <c r="H47" s="43">
        <f t="shared" si="41"/>
        <v>506</v>
      </c>
      <c r="I47" s="43">
        <f t="shared" si="41"/>
        <v>371</v>
      </c>
      <c r="J47" s="43">
        <f t="shared" si="41"/>
        <v>151</v>
      </c>
      <c r="K47" s="43">
        <f t="shared" si="41"/>
        <v>77</v>
      </c>
      <c r="L47" s="43">
        <f t="shared" si="26"/>
        <v>37</v>
      </c>
      <c r="M47" s="43">
        <f t="shared" ref="M47:O52" si="42">Y47+AK47</f>
        <v>772</v>
      </c>
      <c r="N47" s="43">
        <f t="shared" si="42"/>
        <v>28</v>
      </c>
      <c r="O47" s="45">
        <f t="shared" si="42"/>
        <v>8</v>
      </c>
      <c r="P47" s="66">
        <f t="shared" si="3"/>
        <v>3703</v>
      </c>
      <c r="Q47" s="373">
        <v>217</v>
      </c>
      <c r="R47" s="374">
        <v>186</v>
      </c>
      <c r="S47" s="374">
        <v>55</v>
      </c>
      <c r="T47" s="375">
        <v>91</v>
      </c>
      <c r="U47" s="375">
        <v>47</v>
      </c>
      <c r="V47" s="375">
        <v>46</v>
      </c>
      <c r="W47" s="375">
        <v>37</v>
      </c>
      <c r="X47" s="375">
        <v>18</v>
      </c>
      <c r="Y47" s="375">
        <v>251</v>
      </c>
      <c r="Z47" s="376">
        <v>8</v>
      </c>
      <c r="AA47" s="376">
        <v>3</v>
      </c>
      <c r="AB47" s="269">
        <f t="shared" si="4"/>
        <v>959</v>
      </c>
      <c r="AC47" s="373">
        <v>554</v>
      </c>
      <c r="AD47" s="374">
        <v>540</v>
      </c>
      <c r="AE47" s="374">
        <v>201</v>
      </c>
      <c r="AF47" s="375">
        <v>415</v>
      </c>
      <c r="AG47" s="375">
        <v>324</v>
      </c>
      <c r="AH47" s="374">
        <v>105</v>
      </c>
      <c r="AI47" s="375">
        <v>40</v>
      </c>
      <c r="AJ47" s="375">
        <v>19</v>
      </c>
      <c r="AK47" s="375">
        <v>521</v>
      </c>
      <c r="AL47" s="375">
        <v>20</v>
      </c>
      <c r="AM47" s="405">
        <v>5</v>
      </c>
      <c r="AN47" s="262">
        <f t="shared" ref="AN47:AN53" si="43">SUM(AC47:AM47)</f>
        <v>2744</v>
      </c>
      <c r="AP47" s="8" t="str">
        <f t="shared" si="6"/>
        <v/>
      </c>
    </row>
    <row r="48" spans="1:42" s="8" customFormat="1" ht="23.1" customHeight="1">
      <c r="A48" s="9"/>
      <c r="B48" s="696"/>
      <c r="C48" s="891" t="s">
        <v>33</v>
      </c>
      <c r="D48" s="892"/>
      <c r="E48" s="108">
        <f t="shared" si="41"/>
        <v>97</v>
      </c>
      <c r="F48" s="58">
        <f t="shared" si="41"/>
        <v>123</v>
      </c>
      <c r="G48" s="58">
        <f t="shared" si="41"/>
        <v>43</v>
      </c>
      <c r="H48" s="60">
        <f t="shared" si="41"/>
        <v>91</v>
      </c>
      <c r="I48" s="60">
        <f t="shared" si="41"/>
        <v>45</v>
      </c>
      <c r="J48" s="60">
        <f t="shared" si="41"/>
        <v>25</v>
      </c>
      <c r="K48" s="60">
        <f t="shared" si="41"/>
        <v>16</v>
      </c>
      <c r="L48" s="60">
        <f t="shared" si="26"/>
        <v>5</v>
      </c>
      <c r="M48" s="60">
        <f t="shared" si="42"/>
        <v>72</v>
      </c>
      <c r="N48" s="60">
        <f t="shared" si="42"/>
        <v>3</v>
      </c>
      <c r="O48" s="72">
        <f t="shared" si="42"/>
        <v>4</v>
      </c>
      <c r="P48" s="61">
        <f t="shared" si="3"/>
        <v>524</v>
      </c>
      <c r="Q48" s="382">
        <v>32</v>
      </c>
      <c r="R48" s="383">
        <v>42</v>
      </c>
      <c r="S48" s="383">
        <v>9</v>
      </c>
      <c r="T48" s="384">
        <v>28</v>
      </c>
      <c r="U48" s="384">
        <v>9</v>
      </c>
      <c r="V48" s="384">
        <v>10</v>
      </c>
      <c r="W48" s="384">
        <v>6</v>
      </c>
      <c r="X48" s="384">
        <v>2</v>
      </c>
      <c r="Y48" s="384">
        <v>25</v>
      </c>
      <c r="Z48" s="385">
        <v>2</v>
      </c>
      <c r="AA48" s="385">
        <v>3</v>
      </c>
      <c r="AB48" s="269">
        <f t="shared" si="4"/>
        <v>168</v>
      </c>
      <c r="AC48" s="382">
        <v>65</v>
      </c>
      <c r="AD48" s="383">
        <v>81</v>
      </c>
      <c r="AE48" s="383">
        <v>34</v>
      </c>
      <c r="AF48" s="384">
        <v>63</v>
      </c>
      <c r="AG48" s="384">
        <v>36</v>
      </c>
      <c r="AH48" s="383">
        <v>15</v>
      </c>
      <c r="AI48" s="384">
        <v>10</v>
      </c>
      <c r="AJ48" s="384">
        <v>3</v>
      </c>
      <c r="AK48" s="384">
        <v>47</v>
      </c>
      <c r="AL48" s="384">
        <v>1</v>
      </c>
      <c r="AM48" s="391">
        <v>1</v>
      </c>
      <c r="AN48" s="262">
        <f t="shared" si="43"/>
        <v>356</v>
      </c>
      <c r="AP48" s="8" t="str">
        <f t="shared" si="6"/>
        <v/>
      </c>
    </row>
    <row r="49" spans="1:42" s="8" customFormat="1" ht="23.1" customHeight="1">
      <c r="A49" s="9"/>
      <c r="B49" s="696"/>
      <c r="C49" s="891" t="s">
        <v>34</v>
      </c>
      <c r="D49" s="892"/>
      <c r="E49" s="108">
        <f t="shared" si="41"/>
        <v>79</v>
      </c>
      <c r="F49" s="58">
        <f t="shared" si="41"/>
        <v>95</v>
      </c>
      <c r="G49" s="58">
        <f t="shared" si="41"/>
        <v>42</v>
      </c>
      <c r="H49" s="60">
        <f t="shared" si="41"/>
        <v>74</v>
      </c>
      <c r="I49" s="60">
        <f t="shared" si="41"/>
        <v>62</v>
      </c>
      <c r="J49" s="60">
        <f t="shared" si="41"/>
        <v>22</v>
      </c>
      <c r="K49" s="60">
        <f t="shared" si="41"/>
        <v>9</v>
      </c>
      <c r="L49" s="60">
        <f t="shared" si="26"/>
        <v>9</v>
      </c>
      <c r="M49" s="60">
        <f t="shared" si="42"/>
        <v>85</v>
      </c>
      <c r="N49" s="60">
        <f t="shared" si="42"/>
        <v>3</v>
      </c>
      <c r="O49" s="72">
        <f t="shared" si="42"/>
        <v>8</v>
      </c>
      <c r="P49" s="61">
        <f t="shared" si="3"/>
        <v>488</v>
      </c>
      <c r="Q49" s="382">
        <v>34</v>
      </c>
      <c r="R49" s="383">
        <v>31</v>
      </c>
      <c r="S49" s="383">
        <v>8</v>
      </c>
      <c r="T49" s="384">
        <v>17</v>
      </c>
      <c r="U49" s="384">
        <v>13</v>
      </c>
      <c r="V49" s="384">
        <v>3</v>
      </c>
      <c r="W49" s="384">
        <v>4</v>
      </c>
      <c r="X49" s="384">
        <v>3</v>
      </c>
      <c r="Y49" s="384">
        <v>39</v>
      </c>
      <c r="Z49" s="385">
        <v>2</v>
      </c>
      <c r="AA49" s="385">
        <v>2</v>
      </c>
      <c r="AB49" s="269">
        <f t="shared" si="4"/>
        <v>156</v>
      </c>
      <c r="AC49" s="382">
        <v>45</v>
      </c>
      <c r="AD49" s="383">
        <v>64</v>
      </c>
      <c r="AE49" s="383">
        <v>34</v>
      </c>
      <c r="AF49" s="384">
        <v>57</v>
      </c>
      <c r="AG49" s="384">
        <v>49</v>
      </c>
      <c r="AH49" s="383">
        <v>19</v>
      </c>
      <c r="AI49" s="384">
        <v>5</v>
      </c>
      <c r="AJ49" s="384">
        <v>6</v>
      </c>
      <c r="AK49" s="384">
        <v>46</v>
      </c>
      <c r="AL49" s="384">
        <v>1</v>
      </c>
      <c r="AM49" s="391">
        <v>6</v>
      </c>
      <c r="AN49" s="262">
        <f t="shared" si="43"/>
        <v>332</v>
      </c>
      <c r="AP49" s="8" t="str">
        <f t="shared" si="6"/>
        <v/>
      </c>
    </row>
    <row r="50" spans="1:42" s="8" customFormat="1" ht="23.1" customHeight="1">
      <c r="A50" s="9"/>
      <c r="B50" s="696"/>
      <c r="C50" s="891" t="s">
        <v>35</v>
      </c>
      <c r="D50" s="892"/>
      <c r="E50" s="108">
        <f t="shared" si="41"/>
        <v>82</v>
      </c>
      <c r="F50" s="58">
        <f t="shared" si="41"/>
        <v>69</v>
      </c>
      <c r="G50" s="58">
        <f t="shared" si="41"/>
        <v>23</v>
      </c>
      <c r="H50" s="60">
        <f t="shared" si="41"/>
        <v>56</v>
      </c>
      <c r="I50" s="60">
        <f t="shared" si="41"/>
        <v>37</v>
      </c>
      <c r="J50" s="60">
        <f t="shared" si="41"/>
        <v>18</v>
      </c>
      <c r="K50" s="60">
        <f t="shared" si="41"/>
        <v>6</v>
      </c>
      <c r="L50" s="60">
        <f t="shared" si="26"/>
        <v>2</v>
      </c>
      <c r="M50" s="60">
        <f t="shared" si="42"/>
        <v>93</v>
      </c>
      <c r="N50" s="60">
        <f t="shared" si="42"/>
        <v>4</v>
      </c>
      <c r="O50" s="72">
        <f t="shared" si="42"/>
        <v>25</v>
      </c>
      <c r="P50" s="61">
        <f t="shared" si="3"/>
        <v>415</v>
      </c>
      <c r="Q50" s="382">
        <v>17</v>
      </c>
      <c r="R50" s="383">
        <v>22</v>
      </c>
      <c r="S50" s="383">
        <v>3</v>
      </c>
      <c r="T50" s="384">
        <v>8</v>
      </c>
      <c r="U50" s="384">
        <v>9</v>
      </c>
      <c r="V50" s="384">
        <v>6</v>
      </c>
      <c r="W50" s="384">
        <v>4</v>
      </c>
      <c r="X50" s="384">
        <v>0</v>
      </c>
      <c r="Y50" s="384">
        <v>37</v>
      </c>
      <c r="Z50" s="385">
        <v>4</v>
      </c>
      <c r="AA50" s="385">
        <v>14</v>
      </c>
      <c r="AB50" s="269">
        <f t="shared" si="4"/>
        <v>124</v>
      </c>
      <c r="AC50" s="382">
        <v>65</v>
      </c>
      <c r="AD50" s="383">
        <v>47</v>
      </c>
      <c r="AE50" s="383">
        <v>20</v>
      </c>
      <c r="AF50" s="384">
        <v>48</v>
      </c>
      <c r="AG50" s="384">
        <v>28</v>
      </c>
      <c r="AH50" s="383">
        <v>12</v>
      </c>
      <c r="AI50" s="384">
        <v>2</v>
      </c>
      <c r="AJ50" s="384">
        <v>2</v>
      </c>
      <c r="AK50" s="384">
        <v>56</v>
      </c>
      <c r="AL50" s="384">
        <v>0</v>
      </c>
      <c r="AM50" s="391">
        <v>11</v>
      </c>
      <c r="AN50" s="262">
        <f t="shared" si="43"/>
        <v>291</v>
      </c>
      <c r="AP50" s="8" t="str">
        <f t="shared" si="6"/>
        <v/>
      </c>
    </row>
    <row r="51" spans="1:42" s="8" customFormat="1" ht="23.1" customHeight="1">
      <c r="A51" s="9"/>
      <c r="B51" s="696"/>
      <c r="C51" s="891" t="s">
        <v>36</v>
      </c>
      <c r="D51" s="892"/>
      <c r="E51" s="108">
        <f t="shared" si="41"/>
        <v>293</v>
      </c>
      <c r="F51" s="58">
        <f t="shared" si="41"/>
        <v>298</v>
      </c>
      <c r="G51" s="58">
        <f t="shared" si="41"/>
        <v>99</v>
      </c>
      <c r="H51" s="60">
        <f t="shared" si="41"/>
        <v>215</v>
      </c>
      <c r="I51" s="60">
        <f t="shared" si="41"/>
        <v>148</v>
      </c>
      <c r="J51" s="60">
        <f t="shared" si="41"/>
        <v>67</v>
      </c>
      <c r="K51" s="60">
        <f t="shared" si="41"/>
        <v>28</v>
      </c>
      <c r="L51" s="60">
        <f t="shared" si="26"/>
        <v>19</v>
      </c>
      <c r="M51" s="60">
        <f t="shared" si="42"/>
        <v>309</v>
      </c>
      <c r="N51" s="60">
        <f t="shared" si="42"/>
        <v>11</v>
      </c>
      <c r="O51" s="72">
        <f t="shared" si="42"/>
        <v>50</v>
      </c>
      <c r="P51" s="61">
        <f t="shared" si="3"/>
        <v>1537</v>
      </c>
      <c r="Q51" s="382">
        <v>94</v>
      </c>
      <c r="R51" s="383">
        <v>108</v>
      </c>
      <c r="S51" s="383">
        <v>20</v>
      </c>
      <c r="T51" s="384">
        <v>42</v>
      </c>
      <c r="U51" s="384">
        <v>28</v>
      </c>
      <c r="V51" s="384">
        <v>27</v>
      </c>
      <c r="W51" s="384">
        <v>13</v>
      </c>
      <c r="X51" s="384">
        <v>13</v>
      </c>
      <c r="Y51" s="384">
        <v>125</v>
      </c>
      <c r="Z51" s="385">
        <v>5</v>
      </c>
      <c r="AA51" s="385">
        <v>19</v>
      </c>
      <c r="AB51" s="269">
        <f>SUM(Q51:AA51)</f>
        <v>494</v>
      </c>
      <c r="AC51" s="382">
        <v>199</v>
      </c>
      <c r="AD51" s="383">
        <v>190</v>
      </c>
      <c r="AE51" s="383">
        <v>79</v>
      </c>
      <c r="AF51" s="384">
        <v>173</v>
      </c>
      <c r="AG51" s="384">
        <v>120</v>
      </c>
      <c r="AH51" s="383">
        <v>40</v>
      </c>
      <c r="AI51" s="384">
        <v>15</v>
      </c>
      <c r="AJ51" s="384">
        <v>6</v>
      </c>
      <c r="AK51" s="384">
        <v>184</v>
      </c>
      <c r="AL51" s="384">
        <v>6</v>
      </c>
      <c r="AM51" s="391">
        <v>31</v>
      </c>
      <c r="AN51" s="262">
        <f t="shared" si="43"/>
        <v>1043</v>
      </c>
      <c r="AP51" s="8" t="str">
        <f t="shared" si="6"/>
        <v/>
      </c>
    </row>
    <row r="52" spans="1:42" s="9" customFormat="1" ht="23.1" customHeight="1" thickBot="1">
      <c r="B52" s="696"/>
      <c r="C52" s="885" t="s">
        <v>37</v>
      </c>
      <c r="D52" s="886"/>
      <c r="E52" s="109">
        <f t="shared" si="41"/>
        <v>175</v>
      </c>
      <c r="F52" s="63">
        <f t="shared" si="41"/>
        <v>194</v>
      </c>
      <c r="G52" s="63">
        <f t="shared" si="41"/>
        <v>72</v>
      </c>
      <c r="H52" s="54">
        <f t="shared" si="41"/>
        <v>126</v>
      </c>
      <c r="I52" s="54">
        <f t="shared" si="41"/>
        <v>93</v>
      </c>
      <c r="J52" s="75">
        <f t="shared" si="41"/>
        <v>43</v>
      </c>
      <c r="K52" s="75">
        <f t="shared" si="41"/>
        <v>21</v>
      </c>
      <c r="L52" s="75">
        <f t="shared" si="26"/>
        <v>10</v>
      </c>
      <c r="M52" s="75">
        <f t="shared" si="42"/>
        <v>229</v>
      </c>
      <c r="N52" s="75">
        <f t="shared" si="42"/>
        <v>8</v>
      </c>
      <c r="O52" s="76">
        <f t="shared" si="42"/>
        <v>16</v>
      </c>
      <c r="P52" s="80">
        <f t="shared" si="3"/>
        <v>987</v>
      </c>
      <c r="Q52" s="386">
        <v>55</v>
      </c>
      <c r="R52" s="387">
        <v>65</v>
      </c>
      <c r="S52" s="387">
        <v>15</v>
      </c>
      <c r="T52" s="388">
        <v>25</v>
      </c>
      <c r="U52" s="388">
        <v>13</v>
      </c>
      <c r="V52" s="388">
        <v>11</v>
      </c>
      <c r="W52" s="388">
        <v>9</v>
      </c>
      <c r="X52" s="388">
        <v>3</v>
      </c>
      <c r="Y52" s="388">
        <v>90</v>
      </c>
      <c r="Z52" s="389">
        <v>3</v>
      </c>
      <c r="AA52" s="389">
        <v>2</v>
      </c>
      <c r="AB52" s="274">
        <f>SUM(Q52:AA52)</f>
        <v>291</v>
      </c>
      <c r="AC52" s="386">
        <v>120</v>
      </c>
      <c r="AD52" s="387">
        <v>129</v>
      </c>
      <c r="AE52" s="387">
        <v>57</v>
      </c>
      <c r="AF52" s="388">
        <v>101</v>
      </c>
      <c r="AG52" s="388">
        <v>80</v>
      </c>
      <c r="AH52" s="413">
        <v>32</v>
      </c>
      <c r="AI52" s="388">
        <v>12</v>
      </c>
      <c r="AJ52" s="388">
        <v>7</v>
      </c>
      <c r="AK52" s="388">
        <v>139</v>
      </c>
      <c r="AL52" s="388">
        <v>5</v>
      </c>
      <c r="AM52" s="392">
        <v>14</v>
      </c>
      <c r="AN52" s="275">
        <f t="shared" si="43"/>
        <v>696</v>
      </c>
      <c r="AP52" s="8" t="str">
        <f t="shared" si="6"/>
        <v/>
      </c>
    </row>
    <row r="53" spans="1:42" s="8" customFormat="1" ht="23.1" customHeight="1" thickTop="1" thickBot="1">
      <c r="A53" s="9"/>
      <c r="B53" s="697"/>
      <c r="C53" s="893" t="s">
        <v>7</v>
      </c>
      <c r="D53" s="894"/>
      <c r="E53" s="105">
        <f>SUM(E47:E52)</f>
        <v>1497</v>
      </c>
      <c r="F53" s="47">
        <f t="shared" ref="F53:K53" si="44">SUM(F47:F52)</f>
        <v>1505</v>
      </c>
      <c r="G53" s="47">
        <f t="shared" si="44"/>
        <v>535</v>
      </c>
      <c r="H53" s="49">
        <f t="shared" si="44"/>
        <v>1068</v>
      </c>
      <c r="I53" s="49">
        <f t="shared" si="44"/>
        <v>756</v>
      </c>
      <c r="J53" s="49">
        <f t="shared" si="44"/>
        <v>326</v>
      </c>
      <c r="K53" s="49">
        <f t="shared" si="44"/>
        <v>157</v>
      </c>
      <c r="L53" s="49">
        <f t="shared" si="26"/>
        <v>82</v>
      </c>
      <c r="M53" s="49">
        <f>SUM(M47:M52)</f>
        <v>1560</v>
      </c>
      <c r="N53" s="49">
        <f>SUM(N47:N52)</f>
        <v>57</v>
      </c>
      <c r="O53" s="50">
        <f>SUM(O47:O52)</f>
        <v>111</v>
      </c>
      <c r="P53" s="81">
        <f t="shared" si="3"/>
        <v>7654</v>
      </c>
      <c r="Q53" s="263">
        <f t="shared" ref="Q53:AA53" si="45">SUM(Q47:Q52)</f>
        <v>449</v>
      </c>
      <c r="R53" s="264">
        <f t="shared" si="45"/>
        <v>454</v>
      </c>
      <c r="S53" s="264">
        <f t="shared" si="45"/>
        <v>110</v>
      </c>
      <c r="T53" s="265">
        <f t="shared" si="45"/>
        <v>211</v>
      </c>
      <c r="U53" s="265">
        <f t="shared" si="45"/>
        <v>119</v>
      </c>
      <c r="V53" s="265">
        <f>SUM(V47:V52)</f>
        <v>103</v>
      </c>
      <c r="W53" s="265">
        <f>SUM(W47:W52)</f>
        <v>73</v>
      </c>
      <c r="X53" s="265">
        <f>SUM(X47:X52)</f>
        <v>39</v>
      </c>
      <c r="Y53" s="265">
        <f>SUM(Y47:Y52)</f>
        <v>567</v>
      </c>
      <c r="Z53" s="265">
        <f>SUM(Z47:Z52)</f>
        <v>24</v>
      </c>
      <c r="AA53" s="266">
        <f t="shared" si="45"/>
        <v>43</v>
      </c>
      <c r="AB53" s="267">
        <f>SUM(Q53:AA53)</f>
        <v>2192</v>
      </c>
      <c r="AC53" s="263">
        <f t="shared" ref="AC53:AM53" si="46">SUM(AC47:AC52)</f>
        <v>1048</v>
      </c>
      <c r="AD53" s="264">
        <f t="shared" si="46"/>
        <v>1051</v>
      </c>
      <c r="AE53" s="264">
        <f t="shared" si="46"/>
        <v>425</v>
      </c>
      <c r="AF53" s="289">
        <f t="shared" si="46"/>
        <v>857</v>
      </c>
      <c r="AG53" s="289">
        <f t="shared" si="46"/>
        <v>637</v>
      </c>
      <c r="AH53" s="289">
        <f>SUM(AH47:AH52)</f>
        <v>223</v>
      </c>
      <c r="AI53" s="289">
        <f>SUM(AI47:AI52)</f>
        <v>84</v>
      </c>
      <c r="AJ53" s="289">
        <f>SUM(AJ47:AJ52)</f>
        <v>43</v>
      </c>
      <c r="AK53" s="289">
        <f>SUM(AK47:AK52)</f>
        <v>993</v>
      </c>
      <c r="AL53" s="289">
        <f>SUM(AL47:AL52)</f>
        <v>33</v>
      </c>
      <c r="AM53" s="290">
        <f t="shared" si="46"/>
        <v>68</v>
      </c>
      <c r="AN53" s="268">
        <f t="shared" si="43"/>
        <v>5462</v>
      </c>
      <c r="AP53" s="8" t="str">
        <f t="shared" si="6"/>
        <v/>
      </c>
    </row>
    <row r="54" spans="1:42" s="9" customFormat="1" ht="23.1" customHeight="1">
      <c r="B54" s="462" t="s">
        <v>38</v>
      </c>
      <c r="C54" s="463"/>
      <c r="D54" s="464"/>
      <c r="E54" s="40">
        <f t="shared" ref="E54:K54" si="47">SUM(E13,E9,E14,E17,E18,E20,E24,E36,E42,E44,E45,E47)</f>
        <v>14442</v>
      </c>
      <c r="F54" s="41">
        <f t="shared" si="47"/>
        <v>12595</v>
      </c>
      <c r="G54" s="41">
        <f t="shared" si="47"/>
        <v>4390</v>
      </c>
      <c r="H54" s="41">
        <f t="shared" si="47"/>
        <v>7886</v>
      </c>
      <c r="I54" s="41">
        <f t="shared" si="47"/>
        <v>5509</v>
      </c>
      <c r="J54" s="41">
        <f t="shared" si="47"/>
        <v>2284</v>
      </c>
      <c r="K54" s="51">
        <f t="shared" si="47"/>
        <v>1149</v>
      </c>
      <c r="L54" s="51">
        <f t="shared" si="26"/>
        <v>632</v>
      </c>
      <c r="M54" s="51">
        <f t="shared" ref="M54:AN54" si="48">SUM(M13,M9,M14,M17,M18,M20,M24,M36,M42,M44,M45,M47)</f>
        <v>22357</v>
      </c>
      <c r="N54" s="51">
        <f t="shared" si="48"/>
        <v>628</v>
      </c>
      <c r="O54" s="254">
        <f t="shared" si="48"/>
        <v>607</v>
      </c>
      <c r="P54" s="255">
        <f t="shared" si="48"/>
        <v>72479</v>
      </c>
      <c r="Q54" s="291">
        <f t="shared" si="48"/>
        <v>3956</v>
      </c>
      <c r="R54" s="260">
        <f t="shared" si="48"/>
        <v>3494</v>
      </c>
      <c r="S54" s="260">
        <f t="shared" si="48"/>
        <v>854</v>
      </c>
      <c r="T54" s="260">
        <f t="shared" si="48"/>
        <v>1445</v>
      </c>
      <c r="U54" s="260">
        <f t="shared" si="48"/>
        <v>787</v>
      </c>
      <c r="V54" s="260">
        <f t="shared" si="48"/>
        <v>739</v>
      </c>
      <c r="W54" s="260">
        <f t="shared" si="48"/>
        <v>489</v>
      </c>
      <c r="X54" s="260">
        <f t="shared" si="48"/>
        <v>228</v>
      </c>
      <c r="Y54" s="260">
        <f t="shared" si="48"/>
        <v>6891</v>
      </c>
      <c r="Z54" s="260">
        <f t="shared" si="48"/>
        <v>183</v>
      </c>
      <c r="AA54" s="276">
        <f t="shared" si="48"/>
        <v>226</v>
      </c>
      <c r="AB54" s="292">
        <f t="shared" si="48"/>
        <v>19292</v>
      </c>
      <c r="AC54" s="259">
        <f t="shared" si="48"/>
        <v>10486</v>
      </c>
      <c r="AD54" s="260">
        <f t="shared" si="48"/>
        <v>9101</v>
      </c>
      <c r="AE54" s="260">
        <f t="shared" si="48"/>
        <v>3536</v>
      </c>
      <c r="AF54" s="293">
        <f t="shared" si="48"/>
        <v>6441</v>
      </c>
      <c r="AG54" s="293">
        <f t="shared" si="48"/>
        <v>4722</v>
      </c>
      <c r="AH54" s="293">
        <f t="shared" si="48"/>
        <v>1545</v>
      </c>
      <c r="AI54" s="293">
        <f t="shared" si="48"/>
        <v>660</v>
      </c>
      <c r="AJ54" s="293">
        <f t="shared" si="48"/>
        <v>404</v>
      </c>
      <c r="AK54" s="293">
        <f t="shared" si="48"/>
        <v>15466</v>
      </c>
      <c r="AL54" s="293">
        <f t="shared" si="48"/>
        <v>445</v>
      </c>
      <c r="AM54" s="293">
        <f t="shared" si="48"/>
        <v>381</v>
      </c>
      <c r="AN54" s="294">
        <f t="shared" si="48"/>
        <v>53187</v>
      </c>
      <c r="AP54" s="8" t="str">
        <f t="shared" si="6"/>
        <v/>
      </c>
    </row>
    <row r="55" spans="1:42" s="8" customFormat="1" ht="23.1" customHeight="1">
      <c r="A55" s="9"/>
      <c r="B55" s="465" t="s">
        <v>39</v>
      </c>
      <c r="C55" s="466"/>
      <c r="D55" s="467"/>
      <c r="E55" s="57">
        <f t="shared" ref="E55:AN55" si="49">E10+E11+E15+E21+E22+E25+E26+E27+E29+E30+E31+E32+E33+E34+E37+E38+E39+E40+E48+E49+E50+E51+E52</f>
        <v>2654</v>
      </c>
      <c r="F55" s="58">
        <f t="shared" si="49"/>
        <v>2676</v>
      </c>
      <c r="G55" s="58">
        <f t="shared" si="49"/>
        <v>1044</v>
      </c>
      <c r="H55" s="58">
        <f t="shared" si="49"/>
        <v>1819</v>
      </c>
      <c r="I55" s="58">
        <f t="shared" si="49"/>
        <v>1208</v>
      </c>
      <c r="J55" s="58">
        <f t="shared" si="49"/>
        <v>535</v>
      </c>
      <c r="K55" s="58">
        <f t="shared" si="49"/>
        <v>259</v>
      </c>
      <c r="L55" s="58">
        <f t="shared" si="49"/>
        <v>119</v>
      </c>
      <c r="M55" s="58">
        <f t="shared" si="49"/>
        <v>2917</v>
      </c>
      <c r="N55" s="58">
        <f t="shared" si="49"/>
        <v>129</v>
      </c>
      <c r="O55" s="256">
        <f t="shared" si="49"/>
        <v>764</v>
      </c>
      <c r="P55" s="257">
        <f t="shared" si="49"/>
        <v>14124</v>
      </c>
      <c r="Q55" s="295">
        <f t="shared" si="49"/>
        <v>797</v>
      </c>
      <c r="R55" s="270">
        <f t="shared" si="49"/>
        <v>820</v>
      </c>
      <c r="S55" s="270">
        <f t="shared" si="49"/>
        <v>199</v>
      </c>
      <c r="T55" s="270">
        <f t="shared" si="49"/>
        <v>356</v>
      </c>
      <c r="U55" s="270">
        <f t="shared" si="49"/>
        <v>197</v>
      </c>
      <c r="V55" s="270">
        <f t="shared" si="49"/>
        <v>172</v>
      </c>
      <c r="W55" s="270">
        <f t="shared" si="49"/>
        <v>107</v>
      </c>
      <c r="X55" s="270">
        <f t="shared" si="49"/>
        <v>53</v>
      </c>
      <c r="Y55" s="270">
        <f t="shared" si="49"/>
        <v>1046</v>
      </c>
      <c r="Z55" s="270">
        <f t="shared" si="49"/>
        <v>49</v>
      </c>
      <c r="AA55" s="270">
        <f t="shared" si="49"/>
        <v>238</v>
      </c>
      <c r="AB55" s="296">
        <f t="shared" si="49"/>
        <v>4034</v>
      </c>
      <c r="AC55" s="295">
        <f t="shared" si="49"/>
        <v>1857</v>
      </c>
      <c r="AD55" s="270">
        <f t="shared" si="49"/>
        <v>1856</v>
      </c>
      <c r="AE55" s="270">
        <f t="shared" si="49"/>
        <v>845</v>
      </c>
      <c r="AF55" s="297">
        <f t="shared" si="49"/>
        <v>1463</v>
      </c>
      <c r="AG55" s="297">
        <f t="shared" si="49"/>
        <v>1011</v>
      </c>
      <c r="AH55" s="297">
        <f t="shared" si="49"/>
        <v>363</v>
      </c>
      <c r="AI55" s="297">
        <f t="shared" si="49"/>
        <v>152</v>
      </c>
      <c r="AJ55" s="297">
        <f t="shared" si="49"/>
        <v>66</v>
      </c>
      <c r="AK55" s="297">
        <f t="shared" si="49"/>
        <v>1871</v>
      </c>
      <c r="AL55" s="297">
        <f t="shared" si="49"/>
        <v>80</v>
      </c>
      <c r="AM55" s="298">
        <f t="shared" si="49"/>
        <v>526</v>
      </c>
      <c r="AN55" s="299">
        <f t="shared" si="49"/>
        <v>10090</v>
      </c>
      <c r="AP55" s="8" t="str">
        <f t="shared" si="6"/>
        <v/>
      </c>
    </row>
    <row r="56" spans="1:42" s="8" customFormat="1" ht="23.1" customHeight="1" thickBot="1">
      <c r="B56" s="468" t="s">
        <v>40</v>
      </c>
      <c r="C56" s="603"/>
      <c r="D56" s="604"/>
      <c r="E56" s="258">
        <f>SUM(E12,E16,E19,E23,E28,E35,E41,E43,E46,E53)</f>
        <v>17096</v>
      </c>
      <c r="F56" s="11">
        <f>SUM(F12,F16,F19,F23,F28,F35,F41,F43,F46,F53)</f>
        <v>15271</v>
      </c>
      <c r="G56" s="11">
        <f>SUM(G12,G16,G19,G23,G28,G35,G41,G43,G46,G53)</f>
        <v>5434</v>
      </c>
      <c r="H56" s="12">
        <f>SUM(H12,H16,H19,H23,H28,H35,H41,H43,H46,H53)</f>
        <v>9705</v>
      </c>
      <c r="I56" s="12">
        <f t="shared" ref="I56:AN56" si="50">SUM(I12,I16,I19,I23,I28,I35,I41,I43,I46,I53)</f>
        <v>6717</v>
      </c>
      <c r="J56" s="12">
        <f t="shared" si="50"/>
        <v>2819</v>
      </c>
      <c r="K56" s="12">
        <f t="shared" si="50"/>
        <v>1408</v>
      </c>
      <c r="L56" s="12">
        <f t="shared" si="50"/>
        <v>751</v>
      </c>
      <c r="M56" s="12">
        <f t="shared" si="50"/>
        <v>25274</v>
      </c>
      <c r="N56" s="12">
        <f t="shared" si="50"/>
        <v>757</v>
      </c>
      <c r="O56" s="13">
        <f t="shared" si="50"/>
        <v>1371</v>
      </c>
      <c r="P56" s="14">
        <f t="shared" si="50"/>
        <v>86603</v>
      </c>
      <c r="Q56" s="300">
        <f t="shared" si="50"/>
        <v>4753</v>
      </c>
      <c r="R56" s="301">
        <f t="shared" si="50"/>
        <v>4314</v>
      </c>
      <c r="S56" s="301">
        <f t="shared" si="50"/>
        <v>1053</v>
      </c>
      <c r="T56" s="302">
        <f t="shared" si="50"/>
        <v>1801</v>
      </c>
      <c r="U56" s="302">
        <f t="shared" si="50"/>
        <v>984</v>
      </c>
      <c r="V56" s="302">
        <f t="shared" si="50"/>
        <v>911</v>
      </c>
      <c r="W56" s="302">
        <f t="shared" si="50"/>
        <v>596</v>
      </c>
      <c r="X56" s="302">
        <f t="shared" si="50"/>
        <v>281</v>
      </c>
      <c r="Y56" s="302">
        <f t="shared" si="50"/>
        <v>7937</v>
      </c>
      <c r="Z56" s="302">
        <f t="shared" si="50"/>
        <v>232</v>
      </c>
      <c r="AA56" s="302">
        <f t="shared" si="50"/>
        <v>464</v>
      </c>
      <c r="AB56" s="303">
        <f t="shared" si="50"/>
        <v>23326</v>
      </c>
      <c r="AC56" s="300">
        <f t="shared" si="50"/>
        <v>12343</v>
      </c>
      <c r="AD56" s="301">
        <f t="shared" si="50"/>
        <v>10957</v>
      </c>
      <c r="AE56" s="301">
        <f t="shared" si="50"/>
        <v>4381</v>
      </c>
      <c r="AF56" s="302">
        <f t="shared" si="50"/>
        <v>7904</v>
      </c>
      <c r="AG56" s="302">
        <f t="shared" si="50"/>
        <v>5733</v>
      </c>
      <c r="AH56" s="302">
        <f t="shared" si="50"/>
        <v>1908</v>
      </c>
      <c r="AI56" s="302">
        <f t="shared" si="50"/>
        <v>812</v>
      </c>
      <c r="AJ56" s="302">
        <f t="shared" si="50"/>
        <v>470</v>
      </c>
      <c r="AK56" s="302">
        <f t="shared" si="50"/>
        <v>17337</v>
      </c>
      <c r="AL56" s="302">
        <f t="shared" si="50"/>
        <v>525</v>
      </c>
      <c r="AM56" s="304">
        <f t="shared" si="50"/>
        <v>907</v>
      </c>
      <c r="AN56" s="303">
        <f t="shared" si="50"/>
        <v>63277</v>
      </c>
      <c r="AP56" s="8" t="str">
        <f t="shared" si="6"/>
        <v/>
      </c>
    </row>
    <row r="57" spans="1:42" s="8" customFormat="1" ht="11.1" customHeight="1">
      <c r="B57" s="15"/>
      <c r="C57" s="605"/>
      <c r="D57" s="60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2" s="8" customFormat="1" ht="11.1" customHeight="1">
      <c r="B58" s="15"/>
      <c r="C58" s="605"/>
      <c r="D58" s="606"/>
    </row>
    <row r="59" spans="1:42" s="8" customFormat="1" ht="11.1" hidden="1" customHeight="1">
      <c r="B59" s="15"/>
      <c r="C59" s="605"/>
      <c r="D59" s="606"/>
      <c r="E59" s="8">
        <f>E54+E55</f>
        <v>17096</v>
      </c>
      <c r="F59" s="8">
        <f t="shared" ref="F59:AN59" si="51">F54+F55</f>
        <v>15271</v>
      </c>
      <c r="G59" s="8">
        <f t="shared" si="51"/>
        <v>5434</v>
      </c>
      <c r="H59" s="8">
        <f t="shared" si="51"/>
        <v>9705</v>
      </c>
      <c r="I59" s="8">
        <f t="shared" si="51"/>
        <v>6717</v>
      </c>
      <c r="J59" s="8">
        <f t="shared" si="51"/>
        <v>2819</v>
      </c>
      <c r="K59" s="8">
        <f t="shared" si="51"/>
        <v>1408</v>
      </c>
      <c r="L59" s="8">
        <f t="shared" si="51"/>
        <v>751</v>
      </c>
      <c r="M59" s="8">
        <f t="shared" si="51"/>
        <v>25274</v>
      </c>
      <c r="N59" s="8">
        <f t="shared" si="51"/>
        <v>757</v>
      </c>
      <c r="O59" s="8">
        <f t="shared" si="51"/>
        <v>1371</v>
      </c>
      <c r="P59" s="8">
        <f t="shared" si="51"/>
        <v>86603</v>
      </c>
      <c r="Q59" s="8">
        <f t="shared" si="51"/>
        <v>4753</v>
      </c>
      <c r="R59" s="8">
        <f t="shared" si="51"/>
        <v>4314</v>
      </c>
      <c r="S59" s="8">
        <f t="shared" si="51"/>
        <v>1053</v>
      </c>
      <c r="T59" s="8">
        <f t="shared" si="51"/>
        <v>1801</v>
      </c>
      <c r="U59" s="8">
        <f t="shared" si="51"/>
        <v>984</v>
      </c>
      <c r="V59" s="8">
        <f t="shared" si="51"/>
        <v>911</v>
      </c>
      <c r="W59" s="8">
        <f t="shared" si="51"/>
        <v>596</v>
      </c>
      <c r="X59" s="8">
        <f t="shared" si="51"/>
        <v>281</v>
      </c>
      <c r="Y59" s="8">
        <f t="shared" si="51"/>
        <v>7937</v>
      </c>
      <c r="Z59" s="8">
        <f t="shared" si="51"/>
        <v>232</v>
      </c>
      <c r="AA59" s="8">
        <f t="shared" si="51"/>
        <v>464</v>
      </c>
      <c r="AB59" s="8">
        <f t="shared" si="51"/>
        <v>23326</v>
      </c>
      <c r="AC59" s="8">
        <f t="shared" si="51"/>
        <v>12343</v>
      </c>
      <c r="AD59" s="8">
        <f t="shared" si="51"/>
        <v>10957</v>
      </c>
      <c r="AE59" s="8">
        <f t="shared" si="51"/>
        <v>4381</v>
      </c>
      <c r="AF59" s="8">
        <f t="shared" si="51"/>
        <v>7904</v>
      </c>
      <c r="AG59" s="8">
        <f t="shared" si="51"/>
        <v>5733</v>
      </c>
      <c r="AH59" s="8">
        <f t="shared" si="51"/>
        <v>1908</v>
      </c>
      <c r="AI59" s="8">
        <f t="shared" si="51"/>
        <v>812</v>
      </c>
      <c r="AJ59" s="8">
        <f t="shared" si="51"/>
        <v>470</v>
      </c>
      <c r="AK59" s="8">
        <f t="shared" si="51"/>
        <v>17337</v>
      </c>
      <c r="AL59" s="8">
        <f t="shared" si="51"/>
        <v>525</v>
      </c>
      <c r="AM59" s="8">
        <f t="shared" si="51"/>
        <v>907</v>
      </c>
      <c r="AN59" s="8">
        <f t="shared" si="51"/>
        <v>63277</v>
      </c>
    </row>
    <row r="60" spans="1:42" s="8" customFormat="1" ht="11.1" customHeight="1">
      <c r="B60" s="15"/>
      <c r="C60" s="605"/>
      <c r="D60" s="606"/>
    </row>
    <row r="61" spans="1:42" s="8" customFormat="1" ht="11.1" customHeight="1">
      <c r="B61" s="15"/>
      <c r="C61" s="605"/>
      <c r="D61" s="606"/>
    </row>
    <row r="62" spans="1:42" s="8" customFormat="1" ht="11.1" customHeight="1">
      <c r="B62" s="15"/>
      <c r="C62" s="605"/>
      <c r="D62" s="606"/>
    </row>
    <row r="63" spans="1:42" s="8" customFormat="1" ht="11.1" customHeight="1">
      <c r="B63" s="15"/>
      <c r="C63" s="605"/>
      <c r="D63" s="606"/>
    </row>
    <row r="64" spans="1:42" s="8" customFormat="1" ht="11.1" customHeight="1">
      <c r="B64" s="15"/>
      <c r="C64" s="605"/>
      <c r="D64" s="606"/>
    </row>
    <row r="65" spans="2:4" s="8" customFormat="1" ht="11.1" customHeight="1">
      <c r="B65" s="15"/>
      <c r="C65" s="605"/>
      <c r="D65" s="606"/>
    </row>
    <row r="66" spans="2:4" ht="11.1" customHeight="1"/>
    <row r="67" spans="2:4" ht="11.1" customHeight="1"/>
    <row r="68" spans="2:4" ht="11.1" customHeight="1"/>
    <row r="69" spans="2:4" ht="11.1" customHeight="1"/>
    <row r="70" spans="2:4" ht="11.1" customHeight="1"/>
    <row r="71" spans="2:4" ht="11.1" customHeight="1"/>
    <row r="72" spans="2:4" ht="11.1" customHeight="1"/>
    <row r="73" spans="2:4" ht="11.1" customHeight="1"/>
    <row r="74" spans="2:4" ht="11.1" customHeight="1"/>
    <row r="75" spans="2:4" ht="11.1" customHeight="1"/>
    <row r="76" spans="2:4" ht="11.1" customHeight="1"/>
    <row r="77" spans="2:4" ht="11.1" customHeight="1"/>
    <row r="78" spans="2:4" ht="11.1" customHeight="1"/>
    <row r="79" spans="2:4" ht="11.1" customHeight="1"/>
    <row r="80" spans="2:4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ht="11.1" customHeight="1"/>
    <row r="130" ht="11.1" customHeight="1"/>
    <row r="131" ht="11.1" customHeight="1"/>
    <row r="132" ht="11.1" customHeight="1"/>
    <row r="133" ht="11.1" customHeight="1"/>
    <row r="134" ht="11.1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  <row r="193" ht="11.1" customHeight="1"/>
    <row r="194" ht="11.1" customHeight="1"/>
    <row r="195" ht="11.1" customHeight="1"/>
    <row r="196" ht="11.1" customHeight="1"/>
    <row r="197" ht="11.1" customHeight="1"/>
    <row r="198" ht="11.1" customHeight="1"/>
    <row r="199" ht="11.1" customHeight="1"/>
    <row r="200" ht="11.1" customHeight="1"/>
    <row r="201" ht="11.1" customHeight="1"/>
    <row r="202" ht="11.1" customHeight="1"/>
    <row r="203" ht="11.1" customHeight="1"/>
    <row r="204" ht="11.1" customHeight="1"/>
    <row r="205" ht="11.1" customHeight="1"/>
    <row r="206" ht="11.1" customHeight="1"/>
    <row r="207" ht="11.1" customHeight="1"/>
    <row r="208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  <row r="267" ht="11.1" customHeight="1"/>
  </sheetData>
  <mergeCells count="96">
    <mergeCell ref="B9:B12"/>
    <mergeCell ref="B13:B16"/>
    <mergeCell ref="B47:B53"/>
    <mergeCell ref="C47:D47"/>
    <mergeCell ref="C48:D48"/>
    <mergeCell ref="C49:D49"/>
    <mergeCell ref="C50:D50"/>
    <mergeCell ref="C51:D51"/>
    <mergeCell ref="C52:D52"/>
    <mergeCell ref="C53:D53"/>
    <mergeCell ref="B42:B43"/>
    <mergeCell ref="C42:D42"/>
    <mergeCell ref="C43:D43"/>
    <mergeCell ref="B44:B46"/>
    <mergeCell ref="C44:D44"/>
    <mergeCell ref="C45:D45"/>
    <mergeCell ref="C46:D46"/>
    <mergeCell ref="B36:B41"/>
    <mergeCell ref="C36:D36"/>
    <mergeCell ref="C37:D37"/>
    <mergeCell ref="C38:D38"/>
    <mergeCell ref="C39:D39"/>
    <mergeCell ref="C40:D40"/>
    <mergeCell ref="C41:D41"/>
    <mergeCell ref="C28:D28"/>
    <mergeCell ref="B29:B35"/>
    <mergeCell ref="C29:D29"/>
    <mergeCell ref="C30:D30"/>
    <mergeCell ref="C31:D31"/>
    <mergeCell ref="C32:D32"/>
    <mergeCell ref="C33:D33"/>
    <mergeCell ref="C34:D34"/>
    <mergeCell ref="C35:D35"/>
    <mergeCell ref="B24:B28"/>
    <mergeCell ref="C24:D24"/>
    <mergeCell ref="C25:D25"/>
    <mergeCell ref="C26:D26"/>
    <mergeCell ref="C27:D27"/>
    <mergeCell ref="B20:B23"/>
    <mergeCell ref="C20:D20"/>
    <mergeCell ref="C21:D21"/>
    <mergeCell ref="C22:D22"/>
    <mergeCell ref="C23:D23"/>
    <mergeCell ref="C14:D14"/>
    <mergeCell ref="C15:D15"/>
    <mergeCell ref="C16:D16"/>
    <mergeCell ref="B17:B19"/>
    <mergeCell ref="C17:D17"/>
    <mergeCell ref="C18:D18"/>
    <mergeCell ref="C19:D19"/>
    <mergeCell ref="AN5:AN8"/>
    <mergeCell ref="C13:D13"/>
    <mergeCell ref="C9:D9"/>
    <mergeCell ref="C10:D10"/>
    <mergeCell ref="C11:D11"/>
    <mergeCell ref="C12:D12"/>
    <mergeCell ref="AH5:AH8"/>
    <mergeCell ref="AI5:AI8"/>
    <mergeCell ref="AJ5:AJ8"/>
    <mergeCell ref="AK5:AK8"/>
    <mergeCell ref="AL5:AL8"/>
    <mergeCell ref="AM5:AM8"/>
    <mergeCell ref="AB5:AB8"/>
    <mergeCell ref="AC5:AC8"/>
    <mergeCell ref="AD5:AD8"/>
    <mergeCell ref="AE5:AE8"/>
    <mergeCell ref="T5:T8"/>
    <mergeCell ref="AF5:AF8"/>
    <mergeCell ref="AG5:AG8"/>
    <mergeCell ref="V5:V8"/>
    <mergeCell ref="W5:W8"/>
    <mergeCell ref="X5:X8"/>
    <mergeCell ref="Y5:Y8"/>
    <mergeCell ref="Z5:Z8"/>
    <mergeCell ref="AA5:AA8"/>
    <mergeCell ref="O5:O8"/>
    <mergeCell ref="P5:P8"/>
    <mergeCell ref="Q5:Q8"/>
    <mergeCell ref="R5:R8"/>
    <mergeCell ref="S5:S8"/>
    <mergeCell ref="B3:B8"/>
    <mergeCell ref="C3:D8"/>
    <mergeCell ref="E3:P3"/>
    <mergeCell ref="Q3:AB3"/>
    <mergeCell ref="AC3:AN3"/>
    <mergeCell ref="E5:E8"/>
    <mergeCell ref="F5:F8"/>
    <mergeCell ref="G5:G8"/>
    <mergeCell ref="H5:H8"/>
    <mergeCell ref="I5:I8"/>
    <mergeCell ref="U5:U8"/>
    <mergeCell ref="J5:J8"/>
    <mergeCell ref="K5:K8"/>
    <mergeCell ref="L5:L8"/>
    <mergeCell ref="M5:M8"/>
    <mergeCell ref="N5:N8"/>
  </mergeCells>
  <phoneticPr fontId="11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60" firstPageNumber="5" orientation="portrait" useFirstPageNumber="1" r:id="rId1"/>
  <headerFooter alignWithMargins="0">
    <oddFooter>&amp;C&amp;"ＭＳ ゴシック,標準"&amp;14&amp;P</oddFooter>
  </headerFooter>
  <colBreaks count="1" manualBreakCount="1">
    <brk id="16" max="55" man="1"/>
  </colBreaks>
  <ignoredErrors>
    <ignoredError sqref="C54:D56 C14:D53 C9:D12 B54:B56 O38:P38" unlockedFormula="1"/>
    <ignoredError sqref="E53:AN55 E48:P48 AB48 AN48 F14:P14 AB14 E12:AN12 E9:P11 AB9:AB11 AN9:AN11 E15:P15 AB15 AN14 AN15 E19:AN19 E17:P18 AB17:AB18 AN17:AN18 E23:AN23 E20:P22 AB20:AB22 AN20:AN22 E28:AN28 E24:P27 AB24:AB27 AN24:AN27 E35:AN35 E29:P34 AB29:AB34 AN29:AN34 E41:AN41 E36:P37 AB36:AB40 AN36:AN40 E43:AN43 E42:P42 AB42 AN42 E46:AN46 E44:P45 AB44:AB45 AN44:AN45 E49:P52 AB49:AB52 E47:P47 AB47 AN49:AN52 AN47 E39:P40 E38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7"/>
  <sheetViews>
    <sheetView zoomScale="50" zoomScaleNormal="50" zoomScaleSheetLayoutView="85" workbookViewId="0">
      <pane xSplit="4" topLeftCell="E1" activePane="topRight" state="frozen"/>
      <selection pane="topRight" activeCell="A59" sqref="A59:XFD59"/>
    </sheetView>
  </sheetViews>
  <sheetFormatPr defaultColWidth="10" defaultRowHeight="15" customHeight="1"/>
  <cols>
    <col min="1" max="1" width="0.125" style="6" customWidth="1"/>
    <col min="2" max="2" width="9.5" style="1" customWidth="1"/>
    <col min="3" max="3" width="3" style="600" customWidth="1"/>
    <col min="4" max="4" width="11.75" style="24" customWidth="1"/>
    <col min="5" max="16" width="10.375" style="6" customWidth="1"/>
    <col min="17" max="27" width="5.125" style="6" customWidth="1"/>
    <col min="28" max="28" width="5.75" style="6" customWidth="1"/>
    <col min="29" max="40" width="5.875" style="6" customWidth="1"/>
    <col min="41" max="16384" width="10" style="6"/>
  </cols>
  <sheetData>
    <row r="1" spans="1:43" ht="18" customHeight="1">
      <c r="A1" s="7"/>
      <c r="C1" s="23"/>
      <c r="E1" s="23" t="s">
        <v>109</v>
      </c>
      <c r="F1" s="23"/>
      <c r="G1" s="23"/>
      <c r="H1" s="26"/>
      <c r="I1" s="26"/>
      <c r="J1" s="26"/>
      <c r="K1" s="26"/>
      <c r="L1" s="28"/>
      <c r="M1" s="27"/>
      <c r="N1" s="27"/>
      <c r="O1" s="27"/>
      <c r="P1" s="27"/>
      <c r="Q1" s="29"/>
      <c r="R1" s="29"/>
      <c r="S1" s="29"/>
      <c r="T1" s="26"/>
      <c r="U1" s="26"/>
      <c r="V1" s="26"/>
      <c r="W1" s="26"/>
      <c r="X1" s="26"/>
      <c r="Y1" s="26"/>
      <c r="Z1" s="26"/>
      <c r="AA1" s="27"/>
      <c r="AB1" s="27"/>
      <c r="AC1" s="29"/>
      <c r="AD1" s="29"/>
      <c r="AE1" s="29"/>
      <c r="AF1" s="3"/>
      <c r="AG1" s="3"/>
      <c r="AH1" s="3"/>
      <c r="AI1" s="5"/>
      <c r="AJ1" s="3"/>
      <c r="AK1" s="3"/>
      <c r="AL1" s="3"/>
      <c r="AM1" s="4"/>
      <c r="AN1" s="4"/>
    </row>
    <row r="2" spans="1:43" ht="13.5" customHeight="1" thickBot="1">
      <c r="A2" s="7"/>
      <c r="B2" s="23"/>
      <c r="C2" s="23"/>
      <c r="E2" s="23"/>
      <c r="F2" s="23"/>
      <c r="G2" s="23"/>
      <c r="H2" s="26"/>
      <c r="I2" s="26"/>
      <c r="J2" s="26"/>
      <c r="K2" s="26"/>
      <c r="L2" s="28"/>
      <c r="M2" s="27"/>
      <c r="N2" s="27"/>
      <c r="O2" s="597" t="s">
        <v>103</v>
      </c>
      <c r="P2" s="27"/>
      <c r="Q2" s="29"/>
      <c r="R2" s="29"/>
      <c r="S2" s="29"/>
      <c r="T2" s="26"/>
      <c r="U2" s="26"/>
      <c r="V2" s="26"/>
      <c r="W2" s="26"/>
      <c r="X2" s="26"/>
      <c r="Y2" s="26"/>
      <c r="Z2" s="26"/>
      <c r="AA2" s="27"/>
      <c r="AB2" s="27"/>
      <c r="AC2" s="29"/>
      <c r="AD2" s="29"/>
      <c r="AE2" s="29"/>
      <c r="AF2" s="26"/>
      <c r="AG2" s="26"/>
      <c r="AH2" s="26"/>
      <c r="AI2" s="28"/>
      <c r="AJ2" s="26"/>
      <c r="AK2" s="26"/>
      <c r="AL2" s="26"/>
      <c r="AM2" s="27"/>
      <c r="AN2" s="27"/>
    </row>
    <row r="3" spans="1:43" ht="15" customHeight="1" thickBot="1">
      <c r="A3" s="7"/>
      <c r="B3" s="856" t="s">
        <v>95</v>
      </c>
      <c r="C3" s="819" t="s">
        <v>42</v>
      </c>
      <c r="D3" s="820"/>
      <c r="E3" s="804" t="s">
        <v>83</v>
      </c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6"/>
      <c r="Q3" s="828" t="s">
        <v>84</v>
      </c>
      <c r="R3" s="829"/>
      <c r="S3" s="829"/>
      <c r="T3" s="829"/>
      <c r="U3" s="829"/>
      <c r="V3" s="829"/>
      <c r="W3" s="829"/>
      <c r="X3" s="829"/>
      <c r="Y3" s="829"/>
      <c r="Z3" s="829"/>
      <c r="AA3" s="829"/>
      <c r="AB3" s="830"/>
      <c r="AC3" s="828" t="s">
        <v>85</v>
      </c>
      <c r="AD3" s="829"/>
      <c r="AE3" s="829"/>
      <c r="AF3" s="829"/>
      <c r="AG3" s="829"/>
      <c r="AH3" s="829"/>
      <c r="AI3" s="829"/>
      <c r="AJ3" s="829"/>
      <c r="AK3" s="829"/>
      <c r="AL3" s="829"/>
      <c r="AM3" s="829"/>
      <c r="AN3" s="830"/>
    </row>
    <row r="4" spans="1:43" ht="15" customHeight="1">
      <c r="A4" s="7"/>
      <c r="B4" s="857"/>
      <c r="C4" s="821"/>
      <c r="D4" s="822"/>
      <c r="E4" s="30">
        <v>1</v>
      </c>
      <c r="F4" s="31">
        <v>2</v>
      </c>
      <c r="G4" s="32">
        <v>3</v>
      </c>
      <c r="H4" s="31">
        <v>4</v>
      </c>
      <c r="I4" s="31">
        <v>5</v>
      </c>
      <c r="J4" s="31">
        <v>6</v>
      </c>
      <c r="K4" s="31">
        <v>7</v>
      </c>
      <c r="L4" s="31">
        <v>8</v>
      </c>
      <c r="M4" s="31">
        <v>9</v>
      </c>
      <c r="N4" s="31">
        <v>10</v>
      </c>
      <c r="O4" s="33">
        <v>11</v>
      </c>
      <c r="P4" s="34"/>
      <c r="Q4" s="35">
        <v>1</v>
      </c>
      <c r="R4" s="36">
        <v>2</v>
      </c>
      <c r="S4" s="36">
        <v>3</v>
      </c>
      <c r="T4" s="36">
        <v>4</v>
      </c>
      <c r="U4" s="36">
        <v>5</v>
      </c>
      <c r="V4" s="36">
        <v>6</v>
      </c>
      <c r="W4" s="36">
        <v>7</v>
      </c>
      <c r="X4" s="36">
        <v>8</v>
      </c>
      <c r="Y4" s="37">
        <v>9</v>
      </c>
      <c r="Z4" s="37">
        <v>10</v>
      </c>
      <c r="AA4" s="37">
        <v>11</v>
      </c>
      <c r="AB4" s="38"/>
      <c r="AC4" s="39">
        <v>1</v>
      </c>
      <c r="AD4" s="36">
        <v>2</v>
      </c>
      <c r="AE4" s="36">
        <v>3</v>
      </c>
      <c r="AF4" s="36">
        <v>4</v>
      </c>
      <c r="AG4" s="36">
        <v>5</v>
      </c>
      <c r="AH4" s="36">
        <v>6</v>
      </c>
      <c r="AI4" s="36">
        <v>7</v>
      </c>
      <c r="AJ4" s="36">
        <v>8</v>
      </c>
      <c r="AK4" s="37">
        <v>9</v>
      </c>
      <c r="AL4" s="37">
        <v>10</v>
      </c>
      <c r="AM4" s="37">
        <v>11</v>
      </c>
      <c r="AN4" s="305"/>
    </row>
    <row r="5" spans="1:43" ht="15" customHeight="1">
      <c r="A5" s="7"/>
      <c r="B5" s="857"/>
      <c r="C5" s="821"/>
      <c r="D5" s="822"/>
      <c r="E5" s="897" t="s">
        <v>86</v>
      </c>
      <c r="F5" s="808" t="s">
        <v>87</v>
      </c>
      <c r="G5" s="899" t="s">
        <v>88</v>
      </c>
      <c r="H5" s="808" t="s">
        <v>89</v>
      </c>
      <c r="I5" s="808" t="s">
        <v>90</v>
      </c>
      <c r="J5" s="808" t="s">
        <v>91</v>
      </c>
      <c r="K5" s="808" t="s">
        <v>92</v>
      </c>
      <c r="L5" s="808" t="s">
        <v>93</v>
      </c>
      <c r="M5" s="808" t="s">
        <v>94</v>
      </c>
      <c r="N5" s="808" t="s">
        <v>81</v>
      </c>
      <c r="O5" s="901" t="s">
        <v>82</v>
      </c>
      <c r="P5" s="814" t="s">
        <v>53</v>
      </c>
      <c r="Q5" s="861" t="s">
        <v>86</v>
      </c>
      <c r="R5" s="863" t="s">
        <v>87</v>
      </c>
      <c r="S5" s="863" t="s">
        <v>88</v>
      </c>
      <c r="T5" s="863" t="s">
        <v>89</v>
      </c>
      <c r="U5" s="863" t="s">
        <v>90</v>
      </c>
      <c r="V5" s="863" t="s">
        <v>91</v>
      </c>
      <c r="W5" s="863" t="s">
        <v>92</v>
      </c>
      <c r="X5" s="863" t="s">
        <v>93</v>
      </c>
      <c r="Y5" s="863" t="s">
        <v>94</v>
      </c>
      <c r="Z5" s="863" t="s">
        <v>81</v>
      </c>
      <c r="AA5" s="865" t="s">
        <v>82</v>
      </c>
      <c r="AB5" s="867" t="s">
        <v>53</v>
      </c>
      <c r="AC5" s="861" t="s">
        <v>86</v>
      </c>
      <c r="AD5" s="863" t="s">
        <v>87</v>
      </c>
      <c r="AE5" s="863" t="s">
        <v>88</v>
      </c>
      <c r="AF5" s="863" t="s">
        <v>89</v>
      </c>
      <c r="AG5" s="863" t="s">
        <v>90</v>
      </c>
      <c r="AH5" s="863" t="s">
        <v>91</v>
      </c>
      <c r="AI5" s="863" t="s">
        <v>92</v>
      </c>
      <c r="AJ5" s="863" t="s">
        <v>93</v>
      </c>
      <c r="AK5" s="863" t="s">
        <v>94</v>
      </c>
      <c r="AL5" s="863" t="s">
        <v>81</v>
      </c>
      <c r="AM5" s="865" t="s">
        <v>82</v>
      </c>
      <c r="AN5" s="867" t="s">
        <v>53</v>
      </c>
    </row>
    <row r="6" spans="1:43" ht="15" customHeight="1">
      <c r="A6" s="7"/>
      <c r="B6" s="857"/>
      <c r="C6" s="821"/>
      <c r="D6" s="822"/>
      <c r="E6" s="897"/>
      <c r="F6" s="808"/>
      <c r="G6" s="899"/>
      <c r="H6" s="808"/>
      <c r="I6" s="808"/>
      <c r="J6" s="808"/>
      <c r="K6" s="808"/>
      <c r="L6" s="808"/>
      <c r="M6" s="808"/>
      <c r="N6" s="808"/>
      <c r="O6" s="901"/>
      <c r="P6" s="814"/>
      <c r="Q6" s="861"/>
      <c r="R6" s="863"/>
      <c r="S6" s="863"/>
      <c r="T6" s="863"/>
      <c r="U6" s="863"/>
      <c r="V6" s="863"/>
      <c r="W6" s="863"/>
      <c r="X6" s="863"/>
      <c r="Y6" s="863"/>
      <c r="Z6" s="863"/>
      <c r="AA6" s="865"/>
      <c r="AB6" s="867"/>
      <c r="AC6" s="861"/>
      <c r="AD6" s="863"/>
      <c r="AE6" s="863"/>
      <c r="AF6" s="863"/>
      <c r="AG6" s="863"/>
      <c r="AH6" s="863"/>
      <c r="AI6" s="863"/>
      <c r="AJ6" s="863"/>
      <c r="AK6" s="863"/>
      <c r="AL6" s="863"/>
      <c r="AM6" s="865"/>
      <c r="AN6" s="867"/>
    </row>
    <row r="7" spans="1:43" ht="18" customHeight="1">
      <c r="A7" s="7"/>
      <c r="B7" s="857"/>
      <c r="C7" s="821"/>
      <c r="D7" s="822"/>
      <c r="E7" s="897"/>
      <c r="F7" s="808"/>
      <c r="G7" s="899"/>
      <c r="H7" s="808"/>
      <c r="I7" s="808"/>
      <c r="J7" s="808"/>
      <c r="K7" s="808"/>
      <c r="L7" s="808"/>
      <c r="M7" s="808"/>
      <c r="N7" s="808"/>
      <c r="O7" s="901"/>
      <c r="P7" s="814"/>
      <c r="Q7" s="861"/>
      <c r="R7" s="863"/>
      <c r="S7" s="863"/>
      <c r="T7" s="863"/>
      <c r="U7" s="863"/>
      <c r="V7" s="863"/>
      <c r="W7" s="863"/>
      <c r="X7" s="863"/>
      <c r="Y7" s="863"/>
      <c r="Z7" s="863"/>
      <c r="AA7" s="865"/>
      <c r="AB7" s="867"/>
      <c r="AC7" s="861"/>
      <c r="AD7" s="863"/>
      <c r="AE7" s="863"/>
      <c r="AF7" s="863"/>
      <c r="AG7" s="863"/>
      <c r="AH7" s="863"/>
      <c r="AI7" s="863"/>
      <c r="AJ7" s="863"/>
      <c r="AK7" s="863"/>
      <c r="AL7" s="863"/>
      <c r="AM7" s="865"/>
      <c r="AN7" s="867"/>
    </row>
    <row r="8" spans="1:43" ht="130.5" customHeight="1" thickBot="1">
      <c r="A8" s="7"/>
      <c r="B8" s="858"/>
      <c r="C8" s="823"/>
      <c r="D8" s="824"/>
      <c r="E8" s="898"/>
      <c r="F8" s="809"/>
      <c r="G8" s="900"/>
      <c r="H8" s="809"/>
      <c r="I8" s="809"/>
      <c r="J8" s="809"/>
      <c r="K8" s="809"/>
      <c r="L8" s="809"/>
      <c r="M8" s="809"/>
      <c r="N8" s="809"/>
      <c r="O8" s="902"/>
      <c r="P8" s="815"/>
      <c r="Q8" s="862"/>
      <c r="R8" s="864"/>
      <c r="S8" s="864"/>
      <c r="T8" s="864"/>
      <c r="U8" s="864"/>
      <c r="V8" s="864"/>
      <c r="W8" s="864"/>
      <c r="X8" s="864"/>
      <c r="Y8" s="864"/>
      <c r="Z8" s="864"/>
      <c r="AA8" s="866"/>
      <c r="AB8" s="868"/>
      <c r="AC8" s="862"/>
      <c r="AD8" s="864"/>
      <c r="AE8" s="864"/>
      <c r="AF8" s="864"/>
      <c r="AG8" s="864"/>
      <c r="AH8" s="864"/>
      <c r="AI8" s="864"/>
      <c r="AJ8" s="864"/>
      <c r="AK8" s="864"/>
      <c r="AL8" s="864"/>
      <c r="AM8" s="866"/>
      <c r="AN8" s="868"/>
    </row>
    <row r="9" spans="1:43" s="622" customFormat="1" ht="21" customHeight="1">
      <c r="A9" s="608"/>
      <c r="B9" s="732" t="s">
        <v>44</v>
      </c>
      <c r="C9" s="873" t="s">
        <v>10</v>
      </c>
      <c r="D9" s="874"/>
      <c r="E9" s="674">
        <f t="shared" ref="E9:O11" si="0">Q9+AC9</f>
        <v>1653</v>
      </c>
      <c r="F9" s="666">
        <f t="shared" si="0"/>
        <v>814</v>
      </c>
      <c r="G9" s="675">
        <f t="shared" si="0"/>
        <v>430</v>
      </c>
      <c r="H9" s="666">
        <f t="shared" si="0"/>
        <v>479</v>
      </c>
      <c r="I9" s="666">
        <f t="shared" si="0"/>
        <v>456</v>
      </c>
      <c r="J9" s="667">
        <f t="shared" si="0"/>
        <v>477</v>
      </c>
      <c r="K9" s="667">
        <f t="shared" si="0"/>
        <v>20</v>
      </c>
      <c r="L9" s="667">
        <f t="shared" si="0"/>
        <v>45</v>
      </c>
      <c r="M9" s="676">
        <f t="shared" si="0"/>
        <v>16</v>
      </c>
      <c r="N9" s="676">
        <f t="shared" si="0"/>
        <v>6</v>
      </c>
      <c r="O9" s="677">
        <f t="shared" si="0"/>
        <v>25</v>
      </c>
      <c r="P9" s="678">
        <f t="shared" ref="P9:P53" si="1">SUM(E9:O9)</f>
        <v>4421</v>
      </c>
      <c r="Q9" s="669">
        <v>372</v>
      </c>
      <c r="R9" s="679">
        <v>246</v>
      </c>
      <c r="S9" s="679">
        <v>113</v>
      </c>
      <c r="T9" s="670">
        <v>104</v>
      </c>
      <c r="U9" s="670">
        <v>90</v>
      </c>
      <c r="V9" s="671">
        <v>125</v>
      </c>
      <c r="W9" s="671">
        <v>9</v>
      </c>
      <c r="X9" s="671">
        <v>14</v>
      </c>
      <c r="Y9" s="672">
        <v>10</v>
      </c>
      <c r="Z9" s="672">
        <v>3</v>
      </c>
      <c r="AA9" s="672">
        <v>12</v>
      </c>
      <c r="AB9" s="620">
        <f t="shared" ref="AB9:AB18" si="2">SUM(Q9:AA9)</f>
        <v>1098</v>
      </c>
      <c r="AC9" s="669">
        <v>1281</v>
      </c>
      <c r="AD9" s="679">
        <v>568</v>
      </c>
      <c r="AE9" s="679">
        <v>317</v>
      </c>
      <c r="AF9" s="670">
        <v>375</v>
      </c>
      <c r="AG9" s="670">
        <v>366</v>
      </c>
      <c r="AH9" s="671">
        <v>352</v>
      </c>
      <c r="AI9" s="671">
        <v>11</v>
      </c>
      <c r="AJ9" s="671">
        <v>31</v>
      </c>
      <c r="AK9" s="671">
        <v>6</v>
      </c>
      <c r="AL9" s="671">
        <v>3</v>
      </c>
      <c r="AM9" s="673">
        <v>13</v>
      </c>
      <c r="AN9" s="620">
        <f t="shared" ref="AN9:AN18" si="3">SUM(AC9:AM9)</f>
        <v>3323</v>
      </c>
      <c r="AO9" s="608"/>
      <c r="AP9" s="608"/>
    </row>
    <row r="10" spans="1:43" s="9" customFormat="1" ht="21" customHeight="1">
      <c r="B10" s="733"/>
      <c r="C10" s="877" t="s">
        <v>11</v>
      </c>
      <c r="D10" s="878"/>
      <c r="E10" s="57">
        <f t="shared" si="0"/>
        <v>173</v>
      </c>
      <c r="F10" s="58">
        <f t="shared" si="0"/>
        <v>93</v>
      </c>
      <c r="G10" s="59">
        <f t="shared" si="0"/>
        <v>66</v>
      </c>
      <c r="H10" s="58">
        <f t="shared" si="0"/>
        <v>80</v>
      </c>
      <c r="I10" s="58">
        <f t="shared" si="0"/>
        <v>75</v>
      </c>
      <c r="J10" s="60">
        <f t="shared" si="0"/>
        <v>105</v>
      </c>
      <c r="K10" s="60">
        <f t="shared" si="0"/>
        <v>13</v>
      </c>
      <c r="L10" s="60">
        <f t="shared" si="0"/>
        <v>20</v>
      </c>
      <c r="M10" s="54">
        <f t="shared" si="0"/>
        <v>3</v>
      </c>
      <c r="N10" s="54">
        <f t="shared" si="0"/>
        <v>1</v>
      </c>
      <c r="O10" s="55">
        <f t="shared" si="0"/>
        <v>4</v>
      </c>
      <c r="P10" s="61">
        <f t="shared" si="1"/>
        <v>633</v>
      </c>
      <c r="Q10" s="382">
        <v>35</v>
      </c>
      <c r="R10" s="416">
        <v>27</v>
      </c>
      <c r="S10" s="416">
        <v>22</v>
      </c>
      <c r="T10" s="383">
        <v>19</v>
      </c>
      <c r="U10" s="383">
        <v>17</v>
      </c>
      <c r="V10" s="384">
        <v>21</v>
      </c>
      <c r="W10" s="384">
        <v>6</v>
      </c>
      <c r="X10" s="384">
        <v>3</v>
      </c>
      <c r="Y10" s="385">
        <v>3</v>
      </c>
      <c r="Z10" s="385">
        <v>0</v>
      </c>
      <c r="AA10" s="385">
        <v>2</v>
      </c>
      <c r="AB10" s="271">
        <f t="shared" si="2"/>
        <v>155</v>
      </c>
      <c r="AC10" s="382">
        <v>138</v>
      </c>
      <c r="AD10" s="416">
        <v>66</v>
      </c>
      <c r="AE10" s="416">
        <v>44</v>
      </c>
      <c r="AF10" s="383">
        <v>61</v>
      </c>
      <c r="AG10" s="383">
        <v>58</v>
      </c>
      <c r="AH10" s="384">
        <v>84</v>
      </c>
      <c r="AI10" s="384">
        <v>7</v>
      </c>
      <c r="AJ10" s="384">
        <v>17</v>
      </c>
      <c r="AK10" s="384">
        <v>0</v>
      </c>
      <c r="AL10" s="384">
        <v>1</v>
      </c>
      <c r="AM10" s="391">
        <v>2</v>
      </c>
      <c r="AN10" s="271">
        <f t="shared" si="3"/>
        <v>478</v>
      </c>
      <c r="AO10" s="8"/>
      <c r="AP10" s="8"/>
      <c r="AQ10" s="8"/>
    </row>
    <row r="11" spans="1:43" s="8" customFormat="1" ht="21" customHeight="1" thickBot="1">
      <c r="A11" s="9"/>
      <c r="B11" s="733"/>
      <c r="C11" s="879" t="s">
        <v>12</v>
      </c>
      <c r="D11" s="880"/>
      <c r="E11" s="62">
        <f t="shared" si="0"/>
        <v>221</v>
      </c>
      <c r="F11" s="63">
        <f t="shared" si="0"/>
        <v>142</v>
      </c>
      <c r="G11" s="64">
        <f t="shared" si="0"/>
        <v>115</v>
      </c>
      <c r="H11" s="63">
        <f t="shared" si="0"/>
        <v>79</v>
      </c>
      <c r="I11" s="63">
        <f t="shared" si="0"/>
        <v>115</v>
      </c>
      <c r="J11" s="54">
        <f t="shared" si="0"/>
        <v>95</v>
      </c>
      <c r="K11" s="54">
        <f t="shared" si="0"/>
        <v>8</v>
      </c>
      <c r="L11" s="54">
        <f t="shared" si="0"/>
        <v>28</v>
      </c>
      <c r="M11" s="54">
        <f t="shared" si="0"/>
        <v>1</v>
      </c>
      <c r="N11" s="54">
        <f t="shared" si="0"/>
        <v>2</v>
      </c>
      <c r="O11" s="55">
        <f t="shared" si="0"/>
        <v>17</v>
      </c>
      <c r="P11" s="65">
        <f t="shared" si="1"/>
        <v>823</v>
      </c>
      <c r="Q11" s="386">
        <v>56</v>
      </c>
      <c r="R11" s="417">
        <v>45</v>
      </c>
      <c r="S11" s="417">
        <v>42</v>
      </c>
      <c r="T11" s="387">
        <v>21</v>
      </c>
      <c r="U11" s="387">
        <v>33</v>
      </c>
      <c r="V11" s="388">
        <v>32</v>
      </c>
      <c r="W11" s="388">
        <v>4</v>
      </c>
      <c r="X11" s="388">
        <v>4</v>
      </c>
      <c r="Y11" s="389">
        <v>1</v>
      </c>
      <c r="Z11" s="389">
        <v>1</v>
      </c>
      <c r="AA11" s="389">
        <v>11</v>
      </c>
      <c r="AB11" s="272">
        <f t="shared" si="2"/>
        <v>250</v>
      </c>
      <c r="AC11" s="386">
        <v>165</v>
      </c>
      <c r="AD11" s="417">
        <v>97</v>
      </c>
      <c r="AE11" s="417">
        <v>73</v>
      </c>
      <c r="AF11" s="387">
        <v>58</v>
      </c>
      <c r="AG11" s="387">
        <v>82</v>
      </c>
      <c r="AH11" s="388">
        <v>63</v>
      </c>
      <c r="AI11" s="388">
        <v>4</v>
      </c>
      <c r="AJ11" s="388">
        <v>24</v>
      </c>
      <c r="AK11" s="388">
        <v>0</v>
      </c>
      <c r="AL11" s="388">
        <v>1</v>
      </c>
      <c r="AM11" s="392">
        <v>6</v>
      </c>
      <c r="AN11" s="272">
        <f t="shared" si="3"/>
        <v>573</v>
      </c>
      <c r="AO11" s="9"/>
      <c r="AP11" s="9"/>
    </row>
    <row r="12" spans="1:43" s="9" customFormat="1" ht="21" customHeight="1" thickTop="1" thickBot="1">
      <c r="B12" s="734"/>
      <c r="C12" s="881" t="s">
        <v>7</v>
      </c>
      <c r="D12" s="882"/>
      <c r="E12" s="46">
        <f t="shared" ref="E12:O12" si="4">SUM(E9:E11)</f>
        <v>2047</v>
      </c>
      <c r="F12" s="47">
        <f>SUM(F9:F11)</f>
        <v>1049</v>
      </c>
      <c r="G12" s="48">
        <f>SUM(G9:G11)</f>
        <v>611</v>
      </c>
      <c r="H12" s="47">
        <f t="shared" si="4"/>
        <v>638</v>
      </c>
      <c r="I12" s="47">
        <f t="shared" si="4"/>
        <v>646</v>
      </c>
      <c r="J12" s="49">
        <f t="shared" si="4"/>
        <v>677</v>
      </c>
      <c r="K12" s="49">
        <f t="shared" si="4"/>
        <v>41</v>
      </c>
      <c r="L12" s="49">
        <f t="shared" si="4"/>
        <v>93</v>
      </c>
      <c r="M12" s="49">
        <f t="shared" si="4"/>
        <v>20</v>
      </c>
      <c r="N12" s="49">
        <f t="shared" si="4"/>
        <v>9</v>
      </c>
      <c r="O12" s="50">
        <f t="shared" si="4"/>
        <v>46</v>
      </c>
      <c r="P12" s="56">
        <f t="shared" si="1"/>
        <v>5877</v>
      </c>
      <c r="Q12" s="263">
        <f t="shared" ref="Q12:AA12" si="5">SUM(Q9:Q11)</f>
        <v>463</v>
      </c>
      <c r="R12" s="280">
        <f t="shared" si="5"/>
        <v>318</v>
      </c>
      <c r="S12" s="280">
        <f t="shared" si="5"/>
        <v>177</v>
      </c>
      <c r="T12" s="264">
        <f t="shared" si="5"/>
        <v>144</v>
      </c>
      <c r="U12" s="264">
        <f t="shared" si="5"/>
        <v>140</v>
      </c>
      <c r="V12" s="265">
        <f t="shared" si="5"/>
        <v>178</v>
      </c>
      <c r="W12" s="265">
        <f t="shared" si="5"/>
        <v>19</v>
      </c>
      <c r="X12" s="265">
        <f t="shared" si="5"/>
        <v>21</v>
      </c>
      <c r="Y12" s="265">
        <f t="shared" si="5"/>
        <v>14</v>
      </c>
      <c r="Z12" s="265">
        <f t="shared" si="5"/>
        <v>4</v>
      </c>
      <c r="AA12" s="265">
        <f t="shared" si="5"/>
        <v>25</v>
      </c>
      <c r="AB12" s="267">
        <f t="shared" si="2"/>
        <v>1503</v>
      </c>
      <c r="AC12" s="263">
        <f t="shared" ref="AC12:AM12" si="6">SUM(AC9:AC11)</f>
        <v>1584</v>
      </c>
      <c r="AD12" s="280">
        <f t="shared" si="6"/>
        <v>731</v>
      </c>
      <c r="AE12" s="280">
        <f t="shared" si="6"/>
        <v>434</v>
      </c>
      <c r="AF12" s="264">
        <f t="shared" si="6"/>
        <v>494</v>
      </c>
      <c r="AG12" s="264">
        <f t="shared" si="6"/>
        <v>506</v>
      </c>
      <c r="AH12" s="265">
        <f t="shared" si="6"/>
        <v>499</v>
      </c>
      <c r="AI12" s="265">
        <f t="shared" si="6"/>
        <v>22</v>
      </c>
      <c r="AJ12" s="265">
        <f t="shared" si="6"/>
        <v>72</v>
      </c>
      <c r="AK12" s="265">
        <f t="shared" si="6"/>
        <v>6</v>
      </c>
      <c r="AL12" s="265">
        <f t="shared" si="6"/>
        <v>5</v>
      </c>
      <c r="AM12" s="265">
        <f t="shared" si="6"/>
        <v>21</v>
      </c>
      <c r="AN12" s="267">
        <f t="shared" si="3"/>
        <v>4374</v>
      </c>
      <c r="AO12" s="8"/>
      <c r="AP12" s="8"/>
      <c r="AQ12" s="8"/>
    </row>
    <row r="13" spans="1:43" s="8" customFormat="1" ht="21" customHeight="1">
      <c r="A13" s="9"/>
      <c r="B13" s="732" t="s">
        <v>47</v>
      </c>
      <c r="C13" s="873" t="s">
        <v>6</v>
      </c>
      <c r="D13" s="874"/>
      <c r="E13" s="77">
        <f>Q13+AC13</f>
        <v>6024</v>
      </c>
      <c r="F13" s="41">
        <f t="shared" ref="F13:O13" si="7">R13+AD13</f>
        <v>3005</v>
      </c>
      <c r="G13" s="42">
        <f t="shared" si="7"/>
        <v>1707</v>
      </c>
      <c r="H13" s="41">
        <f t="shared" si="7"/>
        <v>1738</v>
      </c>
      <c r="I13" s="41">
        <f t="shared" si="7"/>
        <v>1889</v>
      </c>
      <c r="J13" s="43">
        <f t="shared" si="7"/>
        <v>2084</v>
      </c>
      <c r="K13" s="43">
        <f t="shared" si="7"/>
        <v>128</v>
      </c>
      <c r="L13" s="43">
        <f t="shared" si="7"/>
        <v>380</v>
      </c>
      <c r="M13" s="44">
        <f t="shared" si="7"/>
        <v>161</v>
      </c>
      <c r="N13" s="44">
        <f t="shared" si="7"/>
        <v>77</v>
      </c>
      <c r="O13" s="45">
        <f t="shared" si="7"/>
        <v>120</v>
      </c>
      <c r="P13" s="66">
        <f>SUM(E13:O13)</f>
        <v>17313</v>
      </c>
      <c r="Q13" s="373">
        <v>1263</v>
      </c>
      <c r="R13" s="414">
        <v>803</v>
      </c>
      <c r="S13" s="414">
        <v>389</v>
      </c>
      <c r="T13" s="374">
        <v>303</v>
      </c>
      <c r="U13" s="374">
        <v>394</v>
      </c>
      <c r="V13" s="375">
        <v>502</v>
      </c>
      <c r="W13" s="375">
        <v>50</v>
      </c>
      <c r="X13" s="375">
        <v>101</v>
      </c>
      <c r="Y13" s="376">
        <v>98</v>
      </c>
      <c r="Z13" s="376">
        <v>36</v>
      </c>
      <c r="AA13" s="376">
        <v>65</v>
      </c>
      <c r="AB13" s="261">
        <f>SUM(Q13:AA13)</f>
        <v>4004</v>
      </c>
      <c r="AC13" s="373">
        <v>4761</v>
      </c>
      <c r="AD13" s="414">
        <v>2202</v>
      </c>
      <c r="AE13" s="414">
        <v>1318</v>
      </c>
      <c r="AF13" s="374">
        <v>1435</v>
      </c>
      <c r="AG13" s="374">
        <v>1495</v>
      </c>
      <c r="AH13" s="375">
        <v>1582</v>
      </c>
      <c r="AI13" s="375">
        <v>78</v>
      </c>
      <c r="AJ13" s="375">
        <v>279</v>
      </c>
      <c r="AK13" s="375">
        <v>63</v>
      </c>
      <c r="AL13" s="375">
        <v>41</v>
      </c>
      <c r="AM13" s="377">
        <v>55</v>
      </c>
      <c r="AN13" s="261">
        <f>SUM(AC13:AM13)</f>
        <v>13309</v>
      </c>
      <c r="AP13" s="8" t="str">
        <f>IF(AB13+AN13=P13,"","ｴﾗｰ")</f>
        <v/>
      </c>
    </row>
    <row r="14" spans="1:43" s="8" customFormat="1" ht="21" customHeight="1">
      <c r="A14" s="9"/>
      <c r="B14" s="733"/>
      <c r="C14" s="875" t="s">
        <v>28</v>
      </c>
      <c r="D14" s="876"/>
      <c r="E14" s="40">
        <f t="shared" ref="E14:O15" si="8">Q14+AC14</f>
        <v>3439</v>
      </c>
      <c r="F14" s="51">
        <f t="shared" si="8"/>
        <v>1762</v>
      </c>
      <c r="G14" s="52">
        <f t="shared" si="8"/>
        <v>1212</v>
      </c>
      <c r="H14" s="51">
        <f t="shared" si="8"/>
        <v>1123</v>
      </c>
      <c r="I14" s="51">
        <f t="shared" si="8"/>
        <v>1187</v>
      </c>
      <c r="J14" s="53">
        <f t="shared" si="8"/>
        <v>1448</v>
      </c>
      <c r="K14" s="53">
        <f t="shared" si="8"/>
        <v>106</v>
      </c>
      <c r="L14" s="53">
        <f t="shared" si="8"/>
        <v>209</v>
      </c>
      <c r="M14" s="51">
        <f t="shared" si="8"/>
        <v>104</v>
      </c>
      <c r="N14" s="51">
        <f t="shared" si="8"/>
        <v>74</v>
      </c>
      <c r="O14" s="254">
        <f t="shared" si="8"/>
        <v>0</v>
      </c>
      <c r="P14" s="56">
        <f t="shared" si="1"/>
        <v>10664</v>
      </c>
      <c r="Q14" s="378">
        <v>788</v>
      </c>
      <c r="R14" s="415">
        <v>577</v>
      </c>
      <c r="S14" s="415">
        <v>360</v>
      </c>
      <c r="T14" s="379">
        <v>256</v>
      </c>
      <c r="U14" s="379">
        <v>293</v>
      </c>
      <c r="V14" s="380">
        <v>415</v>
      </c>
      <c r="W14" s="380">
        <v>37</v>
      </c>
      <c r="X14" s="380">
        <v>65</v>
      </c>
      <c r="Y14" s="381">
        <v>65</v>
      </c>
      <c r="Z14" s="381">
        <v>35</v>
      </c>
      <c r="AA14" s="381">
        <v>0</v>
      </c>
      <c r="AB14" s="269">
        <f t="shared" si="2"/>
        <v>2891</v>
      </c>
      <c r="AC14" s="378">
        <v>2651</v>
      </c>
      <c r="AD14" s="415">
        <v>1185</v>
      </c>
      <c r="AE14" s="415">
        <v>852</v>
      </c>
      <c r="AF14" s="379">
        <v>867</v>
      </c>
      <c r="AG14" s="379">
        <v>894</v>
      </c>
      <c r="AH14" s="380">
        <v>1033</v>
      </c>
      <c r="AI14" s="380">
        <v>69</v>
      </c>
      <c r="AJ14" s="380">
        <v>144</v>
      </c>
      <c r="AK14" s="380">
        <v>39</v>
      </c>
      <c r="AL14" s="380">
        <v>39</v>
      </c>
      <c r="AM14" s="390">
        <v>0</v>
      </c>
      <c r="AN14" s="269">
        <f t="shared" si="3"/>
        <v>7773</v>
      </c>
    </row>
    <row r="15" spans="1:43" s="8" customFormat="1" ht="21" customHeight="1" thickBot="1">
      <c r="A15" s="9"/>
      <c r="B15" s="733"/>
      <c r="C15" s="885" t="s">
        <v>29</v>
      </c>
      <c r="D15" s="886"/>
      <c r="E15" s="67">
        <f t="shared" si="8"/>
        <v>416</v>
      </c>
      <c r="F15" s="68">
        <f t="shared" si="8"/>
        <v>236</v>
      </c>
      <c r="G15" s="69">
        <f t="shared" si="8"/>
        <v>163</v>
      </c>
      <c r="H15" s="68">
        <f t="shared" si="8"/>
        <v>155</v>
      </c>
      <c r="I15" s="68">
        <f t="shared" si="8"/>
        <v>195</v>
      </c>
      <c r="J15" s="68">
        <f t="shared" si="8"/>
        <v>194</v>
      </c>
      <c r="K15" s="68">
        <f t="shared" si="8"/>
        <v>31</v>
      </c>
      <c r="L15" s="68">
        <f t="shared" si="8"/>
        <v>51</v>
      </c>
      <c r="M15" s="70">
        <f t="shared" si="8"/>
        <v>14</v>
      </c>
      <c r="N15" s="70">
        <f t="shared" si="8"/>
        <v>12</v>
      </c>
      <c r="O15" s="71">
        <f t="shared" si="8"/>
        <v>8</v>
      </c>
      <c r="P15" s="65">
        <f t="shared" si="1"/>
        <v>1475</v>
      </c>
      <c r="Q15" s="393">
        <v>89</v>
      </c>
      <c r="R15" s="394">
        <v>69</v>
      </c>
      <c r="S15" s="394">
        <v>46</v>
      </c>
      <c r="T15" s="394">
        <v>25</v>
      </c>
      <c r="U15" s="394">
        <v>51</v>
      </c>
      <c r="V15" s="394">
        <v>41</v>
      </c>
      <c r="W15" s="394">
        <v>9</v>
      </c>
      <c r="X15" s="394">
        <v>11</v>
      </c>
      <c r="Y15" s="394">
        <v>11</v>
      </c>
      <c r="Z15" s="394">
        <v>0</v>
      </c>
      <c r="AA15" s="394">
        <v>3</v>
      </c>
      <c r="AB15" s="274">
        <f t="shared" si="2"/>
        <v>355</v>
      </c>
      <c r="AC15" s="393">
        <v>327</v>
      </c>
      <c r="AD15" s="394">
        <v>167</v>
      </c>
      <c r="AE15" s="394">
        <v>117</v>
      </c>
      <c r="AF15" s="394">
        <v>130</v>
      </c>
      <c r="AG15" s="394">
        <v>144</v>
      </c>
      <c r="AH15" s="394">
        <v>153</v>
      </c>
      <c r="AI15" s="394">
        <v>22</v>
      </c>
      <c r="AJ15" s="394">
        <v>40</v>
      </c>
      <c r="AK15" s="395">
        <v>3</v>
      </c>
      <c r="AL15" s="395">
        <v>12</v>
      </c>
      <c r="AM15" s="394">
        <v>5</v>
      </c>
      <c r="AN15" s="274">
        <f t="shared" si="3"/>
        <v>1120</v>
      </c>
    </row>
    <row r="16" spans="1:43" s="8" customFormat="1" ht="21" customHeight="1" thickTop="1" thickBot="1">
      <c r="A16" s="9"/>
      <c r="B16" s="734"/>
      <c r="C16" s="881" t="s">
        <v>7</v>
      </c>
      <c r="D16" s="882"/>
      <c r="E16" s="46">
        <f>SUM(E13:E15)</f>
        <v>9879</v>
      </c>
      <c r="F16" s="47">
        <f t="shared" ref="F16:AN16" si="9">SUM(F13:F15)</f>
        <v>5003</v>
      </c>
      <c r="G16" s="48">
        <f t="shared" si="9"/>
        <v>3082</v>
      </c>
      <c r="H16" s="47">
        <f t="shared" si="9"/>
        <v>3016</v>
      </c>
      <c r="I16" s="47">
        <f t="shared" si="9"/>
        <v>3271</v>
      </c>
      <c r="J16" s="49">
        <f t="shared" si="9"/>
        <v>3726</v>
      </c>
      <c r="K16" s="49">
        <f t="shared" si="9"/>
        <v>265</v>
      </c>
      <c r="L16" s="49">
        <f t="shared" si="9"/>
        <v>640</v>
      </c>
      <c r="M16" s="49">
        <f t="shared" si="9"/>
        <v>279</v>
      </c>
      <c r="N16" s="49">
        <f t="shared" si="9"/>
        <v>163</v>
      </c>
      <c r="O16" s="50">
        <f t="shared" si="9"/>
        <v>128</v>
      </c>
      <c r="P16" s="56">
        <f t="shared" si="9"/>
        <v>29452</v>
      </c>
      <c r="Q16" s="263">
        <f t="shared" si="9"/>
        <v>2140</v>
      </c>
      <c r="R16" s="280">
        <f t="shared" si="9"/>
        <v>1449</v>
      </c>
      <c r="S16" s="280">
        <f t="shared" si="9"/>
        <v>795</v>
      </c>
      <c r="T16" s="264">
        <f t="shared" si="9"/>
        <v>584</v>
      </c>
      <c r="U16" s="264">
        <f t="shared" si="9"/>
        <v>738</v>
      </c>
      <c r="V16" s="265">
        <f t="shared" si="9"/>
        <v>958</v>
      </c>
      <c r="W16" s="265">
        <f t="shared" si="9"/>
        <v>96</v>
      </c>
      <c r="X16" s="265">
        <f t="shared" si="9"/>
        <v>177</v>
      </c>
      <c r="Y16" s="265">
        <f t="shared" si="9"/>
        <v>174</v>
      </c>
      <c r="Z16" s="265">
        <f t="shared" si="9"/>
        <v>71</v>
      </c>
      <c r="AA16" s="265">
        <f t="shared" si="9"/>
        <v>68</v>
      </c>
      <c r="AB16" s="267">
        <f t="shared" si="9"/>
        <v>7250</v>
      </c>
      <c r="AC16" s="263">
        <f t="shared" si="9"/>
        <v>7739</v>
      </c>
      <c r="AD16" s="280">
        <f t="shared" si="9"/>
        <v>3554</v>
      </c>
      <c r="AE16" s="280">
        <f t="shared" si="9"/>
        <v>2287</v>
      </c>
      <c r="AF16" s="264">
        <f t="shared" si="9"/>
        <v>2432</v>
      </c>
      <c r="AG16" s="264">
        <f t="shared" si="9"/>
        <v>2533</v>
      </c>
      <c r="AH16" s="265">
        <f t="shared" si="9"/>
        <v>2768</v>
      </c>
      <c r="AI16" s="265">
        <f t="shared" si="9"/>
        <v>169</v>
      </c>
      <c r="AJ16" s="265">
        <f t="shared" si="9"/>
        <v>463</v>
      </c>
      <c r="AK16" s="265">
        <f t="shared" si="9"/>
        <v>105</v>
      </c>
      <c r="AL16" s="265">
        <f t="shared" si="9"/>
        <v>92</v>
      </c>
      <c r="AM16" s="265">
        <f t="shared" si="9"/>
        <v>60</v>
      </c>
      <c r="AN16" s="267">
        <f t="shared" si="9"/>
        <v>22202</v>
      </c>
    </row>
    <row r="17" spans="1:43" s="8" customFormat="1" ht="21" customHeight="1">
      <c r="A17" s="9"/>
      <c r="B17" s="680" t="s">
        <v>43</v>
      </c>
      <c r="C17" s="887" t="s">
        <v>8</v>
      </c>
      <c r="D17" s="888"/>
      <c r="E17" s="57">
        <f t="shared" ref="E17:O18" si="10">Q17+AC17</f>
        <v>7337</v>
      </c>
      <c r="F17" s="58">
        <f t="shared" si="10"/>
        <v>3738</v>
      </c>
      <c r="G17" s="59">
        <f t="shared" si="10"/>
        <v>2285</v>
      </c>
      <c r="H17" s="58">
        <f t="shared" si="10"/>
        <v>2075</v>
      </c>
      <c r="I17" s="58">
        <f t="shared" si="10"/>
        <v>2381</v>
      </c>
      <c r="J17" s="60">
        <f t="shared" si="10"/>
        <v>2786</v>
      </c>
      <c r="K17" s="60">
        <f t="shared" si="10"/>
        <v>123</v>
      </c>
      <c r="L17" s="60">
        <f t="shared" si="10"/>
        <v>595</v>
      </c>
      <c r="M17" s="60">
        <f t="shared" si="10"/>
        <v>121</v>
      </c>
      <c r="N17" s="60">
        <f t="shared" si="10"/>
        <v>116</v>
      </c>
      <c r="O17" s="72">
        <f t="shared" si="10"/>
        <v>79</v>
      </c>
      <c r="P17" s="66">
        <f t="shared" si="1"/>
        <v>21636</v>
      </c>
      <c r="Q17" s="418">
        <v>1607</v>
      </c>
      <c r="R17" s="419">
        <v>1130</v>
      </c>
      <c r="S17" s="402">
        <v>620</v>
      </c>
      <c r="T17" s="397">
        <v>385</v>
      </c>
      <c r="U17" s="397">
        <v>558</v>
      </c>
      <c r="V17" s="397">
        <v>708</v>
      </c>
      <c r="W17" s="397">
        <v>53</v>
      </c>
      <c r="X17" s="397">
        <v>169</v>
      </c>
      <c r="Y17" s="374">
        <v>77</v>
      </c>
      <c r="Z17" s="374">
        <v>52</v>
      </c>
      <c r="AA17" s="398">
        <v>42</v>
      </c>
      <c r="AB17" s="269">
        <f t="shared" si="2"/>
        <v>5401</v>
      </c>
      <c r="AC17" s="418">
        <v>5730</v>
      </c>
      <c r="AD17" s="419">
        <v>2608</v>
      </c>
      <c r="AE17" s="402">
        <v>1665</v>
      </c>
      <c r="AF17" s="397">
        <v>1690</v>
      </c>
      <c r="AG17" s="397">
        <v>1823</v>
      </c>
      <c r="AH17" s="397">
        <v>2078</v>
      </c>
      <c r="AI17" s="397">
        <v>70</v>
      </c>
      <c r="AJ17" s="397">
        <v>426</v>
      </c>
      <c r="AK17" s="395">
        <v>44</v>
      </c>
      <c r="AL17" s="395">
        <v>64</v>
      </c>
      <c r="AM17" s="402">
        <v>37</v>
      </c>
      <c r="AN17" s="269">
        <f t="shared" si="3"/>
        <v>16235</v>
      </c>
    </row>
    <row r="18" spans="1:43" s="8" customFormat="1" ht="21" customHeight="1" thickBot="1">
      <c r="A18" s="9"/>
      <c r="B18" s="681"/>
      <c r="C18" s="889" t="s">
        <v>9</v>
      </c>
      <c r="D18" s="890"/>
      <c r="E18" s="57">
        <f t="shared" si="10"/>
        <v>1496</v>
      </c>
      <c r="F18" s="58">
        <f t="shared" si="10"/>
        <v>782</v>
      </c>
      <c r="G18" s="59">
        <f t="shared" si="10"/>
        <v>485</v>
      </c>
      <c r="H18" s="58">
        <f t="shared" si="10"/>
        <v>523</v>
      </c>
      <c r="I18" s="58">
        <f t="shared" si="10"/>
        <v>510</v>
      </c>
      <c r="J18" s="60">
        <f t="shared" si="10"/>
        <v>481</v>
      </c>
      <c r="K18" s="60">
        <f t="shared" si="10"/>
        <v>50</v>
      </c>
      <c r="L18" s="60">
        <f t="shared" si="10"/>
        <v>56</v>
      </c>
      <c r="M18" s="60">
        <f t="shared" si="10"/>
        <v>16</v>
      </c>
      <c r="N18" s="60">
        <f t="shared" si="10"/>
        <v>15</v>
      </c>
      <c r="O18" s="72">
        <f t="shared" si="10"/>
        <v>26</v>
      </c>
      <c r="P18" s="65">
        <f t="shared" si="1"/>
        <v>4440</v>
      </c>
      <c r="Q18" s="382">
        <v>341</v>
      </c>
      <c r="R18" s="383">
        <v>238</v>
      </c>
      <c r="S18" s="416">
        <v>131</v>
      </c>
      <c r="T18" s="383">
        <v>108</v>
      </c>
      <c r="U18" s="383">
        <v>116</v>
      </c>
      <c r="V18" s="384">
        <v>125</v>
      </c>
      <c r="W18" s="384">
        <v>22</v>
      </c>
      <c r="X18" s="384">
        <v>18</v>
      </c>
      <c r="Y18" s="385">
        <v>12</v>
      </c>
      <c r="Z18" s="385">
        <v>6</v>
      </c>
      <c r="AA18" s="385">
        <v>12</v>
      </c>
      <c r="AB18" s="269">
        <f t="shared" si="2"/>
        <v>1129</v>
      </c>
      <c r="AC18" s="407">
        <v>1155</v>
      </c>
      <c r="AD18" s="413">
        <v>544</v>
      </c>
      <c r="AE18" s="416">
        <v>354</v>
      </c>
      <c r="AF18" s="383">
        <v>415</v>
      </c>
      <c r="AG18" s="383">
        <v>394</v>
      </c>
      <c r="AH18" s="384">
        <v>356</v>
      </c>
      <c r="AI18" s="384">
        <v>28</v>
      </c>
      <c r="AJ18" s="384">
        <v>38</v>
      </c>
      <c r="AK18" s="384">
        <v>4</v>
      </c>
      <c r="AL18" s="384">
        <v>9</v>
      </c>
      <c r="AM18" s="391">
        <v>14</v>
      </c>
      <c r="AN18" s="269">
        <f t="shared" si="3"/>
        <v>3311</v>
      </c>
    </row>
    <row r="19" spans="1:43" s="9" customFormat="1" ht="21" customHeight="1" thickTop="1" thickBot="1">
      <c r="B19" s="682"/>
      <c r="C19" s="881" t="s">
        <v>7</v>
      </c>
      <c r="D19" s="882"/>
      <c r="E19" s="46">
        <f t="shared" ref="E19:O19" si="11">E17+E18</f>
        <v>8833</v>
      </c>
      <c r="F19" s="47">
        <f>F17+F18</f>
        <v>4520</v>
      </c>
      <c r="G19" s="48">
        <f>G17+G18</f>
        <v>2770</v>
      </c>
      <c r="H19" s="47">
        <f t="shared" si="11"/>
        <v>2598</v>
      </c>
      <c r="I19" s="47">
        <f t="shared" si="11"/>
        <v>2891</v>
      </c>
      <c r="J19" s="47">
        <f t="shared" si="11"/>
        <v>3267</v>
      </c>
      <c r="K19" s="47">
        <f t="shared" si="11"/>
        <v>173</v>
      </c>
      <c r="L19" s="47">
        <f t="shared" si="11"/>
        <v>651</v>
      </c>
      <c r="M19" s="47">
        <f t="shared" si="11"/>
        <v>137</v>
      </c>
      <c r="N19" s="47">
        <f t="shared" si="11"/>
        <v>131</v>
      </c>
      <c r="O19" s="73">
        <f t="shared" si="11"/>
        <v>105</v>
      </c>
      <c r="P19" s="56">
        <f t="shared" si="1"/>
        <v>26076</v>
      </c>
      <c r="Q19" s="263">
        <f t="shared" ref="Q19:AJ19" si="12">Q17+Q18</f>
        <v>1948</v>
      </c>
      <c r="R19" s="264">
        <f t="shared" si="12"/>
        <v>1368</v>
      </c>
      <c r="S19" s="306">
        <f t="shared" si="12"/>
        <v>751</v>
      </c>
      <c r="T19" s="264">
        <f t="shared" si="12"/>
        <v>493</v>
      </c>
      <c r="U19" s="264">
        <f t="shared" si="12"/>
        <v>674</v>
      </c>
      <c r="V19" s="264">
        <f t="shared" si="12"/>
        <v>833</v>
      </c>
      <c r="W19" s="264">
        <f t="shared" si="12"/>
        <v>75</v>
      </c>
      <c r="X19" s="264">
        <f t="shared" si="12"/>
        <v>187</v>
      </c>
      <c r="Y19" s="264">
        <f t="shared" si="12"/>
        <v>89</v>
      </c>
      <c r="Z19" s="264">
        <f t="shared" si="12"/>
        <v>58</v>
      </c>
      <c r="AA19" s="264">
        <f t="shared" si="12"/>
        <v>54</v>
      </c>
      <c r="AB19" s="278">
        <f t="shared" si="12"/>
        <v>6530</v>
      </c>
      <c r="AC19" s="263">
        <f t="shared" si="12"/>
        <v>6885</v>
      </c>
      <c r="AD19" s="280">
        <f t="shared" si="12"/>
        <v>3152</v>
      </c>
      <c r="AE19" s="306">
        <f t="shared" si="12"/>
        <v>2019</v>
      </c>
      <c r="AF19" s="264">
        <f t="shared" si="12"/>
        <v>2105</v>
      </c>
      <c r="AG19" s="264">
        <f t="shared" si="12"/>
        <v>2217</v>
      </c>
      <c r="AH19" s="264">
        <f t="shared" si="12"/>
        <v>2434</v>
      </c>
      <c r="AI19" s="264">
        <f t="shared" si="12"/>
        <v>98</v>
      </c>
      <c r="AJ19" s="264">
        <f t="shared" si="12"/>
        <v>464</v>
      </c>
      <c r="AK19" s="264">
        <f>AK17+AK18</f>
        <v>48</v>
      </c>
      <c r="AL19" s="264">
        <f>AL17+AL18</f>
        <v>73</v>
      </c>
      <c r="AM19" s="264">
        <f>AM17+AM18</f>
        <v>51</v>
      </c>
      <c r="AN19" s="278">
        <f>AN17+AN18</f>
        <v>19546</v>
      </c>
      <c r="AQ19" s="8"/>
    </row>
    <row r="20" spans="1:43" s="9" customFormat="1" ht="21" customHeight="1">
      <c r="B20" s="680" t="s">
        <v>45</v>
      </c>
      <c r="C20" s="873" t="s">
        <v>13</v>
      </c>
      <c r="D20" s="874"/>
      <c r="E20" s="40">
        <f t="shared" ref="E20:O22" si="13">Q20+AC20</f>
        <v>1178</v>
      </c>
      <c r="F20" s="51">
        <f t="shared" si="13"/>
        <v>523</v>
      </c>
      <c r="G20" s="52">
        <f t="shared" si="13"/>
        <v>395</v>
      </c>
      <c r="H20" s="51">
        <f t="shared" si="13"/>
        <v>409</v>
      </c>
      <c r="I20" s="51">
        <f t="shared" si="13"/>
        <v>355</v>
      </c>
      <c r="J20" s="53">
        <f t="shared" si="13"/>
        <v>392</v>
      </c>
      <c r="K20" s="53">
        <f t="shared" si="13"/>
        <v>62</v>
      </c>
      <c r="L20" s="53">
        <f t="shared" si="13"/>
        <v>76</v>
      </c>
      <c r="M20" s="43">
        <f t="shared" si="13"/>
        <v>15</v>
      </c>
      <c r="N20" s="43">
        <f t="shared" si="13"/>
        <v>12</v>
      </c>
      <c r="O20" s="45">
        <f t="shared" si="13"/>
        <v>34</v>
      </c>
      <c r="P20" s="66">
        <f t="shared" si="1"/>
        <v>3451</v>
      </c>
      <c r="Q20" s="373">
        <v>233</v>
      </c>
      <c r="R20" s="414">
        <v>157</v>
      </c>
      <c r="S20" s="414">
        <v>108</v>
      </c>
      <c r="T20" s="374">
        <v>90</v>
      </c>
      <c r="U20" s="374">
        <v>73</v>
      </c>
      <c r="V20" s="375">
        <v>2</v>
      </c>
      <c r="W20" s="375">
        <v>19</v>
      </c>
      <c r="X20" s="375">
        <v>17</v>
      </c>
      <c r="Y20" s="376">
        <v>10</v>
      </c>
      <c r="Z20" s="376">
        <v>2</v>
      </c>
      <c r="AA20" s="376">
        <v>12</v>
      </c>
      <c r="AB20" s="269">
        <f>SUM(Q20:AA20)</f>
        <v>723</v>
      </c>
      <c r="AC20" s="373">
        <v>945</v>
      </c>
      <c r="AD20" s="414">
        <v>366</v>
      </c>
      <c r="AE20" s="414">
        <v>287</v>
      </c>
      <c r="AF20" s="374">
        <v>319</v>
      </c>
      <c r="AG20" s="374">
        <v>282</v>
      </c>
      <c r="AH20" s="375">
        <v>390</v>
      </c>
      <c r="AI20" s="375">
        <v>43</v>
      </c>
      <c r="AJ20" s="375">
        <v>59</v>
      </c>
      <c r="AK20" s="375">
        <v>5</v>
      </c>
      <c r="AL20" s="375">
        <v>10</v>
      </c>
      <c r="AM20" s="405">
        <v>22</v>
      </c>
      <c r="AN20" s="269">
        <f>SUM(AC20:AM20)</f>
        <v>2728</v>
      </c>
      <c r="AQ20" s="8"/>
    </row>
    <row r="21" spans="1:43" s="8" customFormat="1" ht="21" customHeight="1">
      <c r="A21" s="9"/>
      <c r="B21" s="681"/>
      <c r="C21" s="891" t="s">
        <v>14</v>
      </c>
      <c r="D21" s="892"/>
      <c r="E21" s="40">
        <f t="shared" si="13"/>
        <v>64</v>
      </c>
      <c r="F21" s="51">
        <f t="shared" si="13"/>
        <v>40</v>
      </c>
      <c r="G21" s="52">
        <f t="shared" si="13"/>
        <v>44</v>
      </c>
      <c r="H21" s="51">
        <f t="shared" si="13"/>
        <v>42</v>
      </c>
      <c r="I21" s="51">
        <f t="shared" si="13"/>
        <v>21</v>
      </c>
      <c r="J21" s="53">
        <f t="shared" si="13"/>
        <v>42</v>
      </c>
      <c r="K21" s="53">
        <f t="shared" si="13"/>
        <v>12</v>
      </c>
      <c r="L21" s="53">
        <f t="shared" si="13"/>
        <v>10</v>
      </c>
      <c r="M21" s="60">
        <f t="shared" si="13"/>
        <v>0</v>
      </c>
      <c r="N21" s="60">
        <f t="shared" si="13"/>
        <v>0</v>
      </c>
      <c r="O21" s="72">
        <f t="shared" si="13"/>
        <v>1</v>
      </c>
      <c r="P21" s="61">
        <f t="shared" si="1"/>
        <v>276</v>
      </c>
      <c r="Q21" s="382">
        <v>16</v>
      </c>
      <c r="R21" s="416">
        <v>11</v>
      </c>
      <c r="S21" s="416">
        <v>14</v>
      </c>
      <c r="T21" s="383">
        <v>10</v>
      </c>
      <c r="U21" s="383">
        <v>8</v>
      </c>
      <c r="V21" s="384">
        <v>6</v>
      </c>
      <c r="W21" s="384">
        <v>2</v>
      </c>
      <c r="X21" s="384">
        <v>1</v>
      </c>
      <c r="Y21" s="385">
        <v>0</v>
      </c>
      <c r="Z21" s="385">
        <v>0</v>
      </c>
      <c r="AA21" s="385">
        <v>1</v>
      </c>
      <c r="AB21" s="269">
        <f>SUM(Q21:AA21)</f>
        <v>69</v>
      </c>
      <c r="AC21" s="382">
        <v>48</v>
      </c>
      <c r="AD21" s="416">
        <v>29</v>
      </c>
      <c r="AE21" s="416">
        <v>30</v>
      </c>
      <c r="AF21" s="383">
        <v>32</v>
      </c>
      <c r="AG21" s="383">
        <v>13</v>
      </c>
      <c r="AH21" s="384">
        <v>36</v>
      </c>
      <c r="AI21" s="384">
        <v>10</v>
      </c>
      <c r="AJ21" s="384">
        <v>9</v>
      </c>
      <c r="AK21" s="384">
        <v>0</v>
      </c>
      <c r="AL21" s="384">
        <v>0</v>
      </c>
      <c r="AM21" s="391">
        <v>0</v>
      </c>
      <c r="AN21" s="269">
        <f>SUM(AC21:AM21)</f>
        <v>207</v>
      </c>
    </row>
    <row r="22" spans="1:43" s="8" customFormat="1" ht="21" customHeight="1" thickBot="1">
      <c r="A22" s="9"/>
      <c r="B22" s="681"/>
      <c r="C22" s="885" t="s">
        <v>64</v>
      </c>
      <c r="D22" s="886"/>
      <c r="E22" s="67">
        <f t="shared" si="13"/>
        <v>142</v>
      </c>
      <c r="F22" s="68">
        <f>R22+AD22</f>
        <v>62</v>
      </c>
      <c r="G22" s="69">
        <f>S22+AE22</f>
        <v>66</v>
      </c>
      <c r="H22" s="68">
        <f>T22+AF22</f>
        <v>97</v>
      </c>
      <c r="I22" s="68">
        <f>U22+AG22</f>
        <v>58</v>
      </c>
      <c r="J22" s="74">
        <f t="shared" si="13"/>
        <v>69</v>
      </c>
      <c r="K22" s="74">
        <f t="shared" si="13"/>
        <v>11</v>
      </c>
      <c r="L22" s="74">
        <f t="shared" si="13"/>
        <v>6</v>
      </c>
      <c r="M22" s="75">
        <f t="shared" si="13"/>
        <v>2</v>
      </c>
      <c r="N22" s="75">
        <f t="shared" si="13"/>
        <v>1</v>
      </c>
      <c r="O22" s="76">
        <f t="shared" si="13"/>
        <v>4</v>
      </c>
      <c r="P22" s="65">
        <f t="shared" si="1"/>
        <v>518</v>
      </c>
      <c r="Q22" s="386">
        <v>34</v>
      </c>
      <c r="R22" s="417">
        <v>18</v>
      </c>
      <c r="S22" s="417">
        <v>14</v>
      </c>
      <c r="T22" s="387">
        <v>19</v>
      </c>
      <c r="U22" s="387">
        <v>16</v>
      </c>
      <c r="V22" s="403">
        <v>17</v>
      </c>
      <c r="W22" s="403">
        <v>4</v>
      </c>
      <c r="X22" s="403">
        <v>3</v>
      </c>
      <c r="Y22" s="404">
        <v>0</v>
      </c>
      <c r="Z22" s="404">
        <v>0</v>
      </c>
      <c r="AA22" s="404">
        <v>1</v>
      </c>
      <c r="AB22" s="274">
        <f>SUM(Q22:AA22)</f>
        <v>126</v>
      </c>
      <c r="AC22" s="386">
        <v>108</v>
      </c>
      <c r="AD22" s="417">
        <v>44</v>
      </c>
      <c r="AE22" s="417">
        <v>52</v>
      </c>
      <c r="AF22" s="387">
        <v>78</v>
      </c>
      <c r="AG22" s="387">
        <v>42</v>
      </c>
      <c r="AH22" s="403">
        <v>52</v>
      </c>
      <c r="AI22" s="403">
        <v>7</v>
      </c>
      <c r="AJ22" s="403">
        <v>3</v>
      </c>
      <c r="AK22" s="403">
        <v>2</v>
      </c>
      <c r="AL22" s="403">
        <v>1</v>
      </c>
      <c r="AM22" s="406">
        <v>3</v>
      </c>
      <c r="AN22" s="274">
        <f>SUM(AC22:AM22)</f>
        <v>392</v>
      </c>
    </row>
    <row r="23" spans="1:43" s="8" customFormat="1" ht="21" customHeight="1" thickTop="1" thickBot="1">
      <c r="A23" s="9"/>
      <c r="B23" s="682"/>
      <c r="C23" s="893" t="s">
        <v>7</v>
      </c>
      <c r="D23" s="894"/>
      <c r="E23" s="46">
        <f t="shared" ref="E23:O23" si="14">SUM(E20:E22)</f>
        <v>1384</v>
      </c>
      <c r="F23" s="47">
        <f>SUM(F20:F22)</f>
        <v>625</v>
      </c>
      <c r="G23" s="48">
        <f>SUM(G20:G22)</f>
        <v>505</v>
      </c>
      <c r="H23" s="47">
        <f t="shared" si="14"/>
        <v>548</v>
      </c>
      <c r="I23" s="47">
        <f t="shared" si="14"/>
        <v>434</v>
      </c>
      <c r="J23" s="47">
        <f t="shared" si="14"/>
        <v>503</v>
      </c>
      <c r="K23" s="47">
        <f t="shared" si="14"/>
        <v>85</v>
      </c>
      <c r="L23" s="47">
        <f t="shared" si="14"/>
        <v>92</v>
      </c>
      <c r="M23" s="47">
        <f t="shared" si="14"/>
        <v>17</v>
      </c>
      <c r="N23" s="47">
        <f t="shared" si="14"/>
        <v>13</v>
      </c>
      <c r="O23" s="73">
        <f t="shared" si="14"/>
        <v>39</v>
      </c>
      <c r="P23" s="56">
        <f t="shared" si="1"/>
        <v>4245</v>
      </c>
      <c r="Q23" s="263">
        <f t="shared" ref="Q23:AI23" si="15">SUM(Q20:Q22)</f>
        <v>283</v>
      </c>
      <c r="R23" s="280">
        <f t="shared" si="15"/>
        <v>186</v>
      </c>
      <c r="S23" s="280">
        <f t="shared" si="15"/>
        <v>136</v>
      </c>
      <c r="T23" s="280">
        <f t="shared" si="15"/>
        <v>119</v>
      </c>
      <c r="U23" s="280">
        <f t="shared" si="15"/>
        <v>97</v>
      </c>
      <c r="V23" s="280">
        <f t="shared" si="15"/>
        <v>25</v>
      </c>
      <c r="W23" s="280">
        <f t="shared" si="15"/>
        <v>25</v>
      </c>
      <c r="X23" s="280">
        <f t="shared" si="15"/>
        <v>21</v>
      </c>
      <c r="Y23" s="280">
        <f t="shared" si="15"/>
        <v>10</v>
      </c>
      <c r="Z23" s="280">
        <f t="shared" si="15"/>
        <v>2</v>
      </c>
      <c r="AA23" s="280">
        <f t="shared" si="15"/>
        <v>14</v>
      </c>
      <c r="AB23" s="267">
        <f t="shared" si="15"/>
        <v>918</v>
      </c>
      <c r="AC23" s="263">
        <f t="shared" si="15"/>
        <v>1101</v>
      </c>
      <c r="AD23" s="280">
        <f t="shared" si="15"/>
        <v>439</v>
      </c>
      <c r="AE23" s="280">
        <f t="shared" si="15"/>
        <v>369</v>
      </c>
      <c r="AF23" s="280">
        <f t="shared" si="15"/>
        <v>429</v>
      </c>
      <c r="AG23" s="280">
        <f t="shared" si="15"/>
        <v>337</v>
      </c>
      <c r="AH23" s="280">
        <f t="shared" si="15"/>
        <v>478</v>
      </c>
      <c r="AI23" s="280">
        <f t="shared" si="15"/>
        <v>60</v>
      </c>
      <c r="AJ23" s="280">
        <f>SUM(AJ20:AJ22)</f>
        <v>71</v>
      </c>
      <c r="AK23" s="280">
        <f>SUM(AK20:AK22)</f>
        <v>7</v>
      </c>
      <c r="AL23" s="280">
        <f>SUM(AL20:AL22)</f>
        <v>11</v>
      </c>
      <c r="AM23" s="280">
        <f>SUM(AM20:AM22)</f>
        <v>25</v>
      </c>
      <c r="AN23" s="267">
        <f>SUM(AN20:AN22)</f>
        <v>3327</v>
      </c>
    </row>
    <row r="24" spans="1:43" s="8" customFormat="1" ht="21" customHeight="1">
      <c r="A24" s="9"/>
      <c r="B24" s="680" t="s">
        <v>46</v>
      </c>
      <c r="C24" s="873" t="s">
        <v>15</v>
      </c>
      <c r="D24" s="874"/>
      <c r="E24" s="77">
        <f t="shared" ref="E24:O27" si="16">Q24+AC24</f>
        <v>1132</v>
      </c>
      <c r="F24" s="41">
        <f t="shared" si="16"/>
        <v>573</v>
      </c>
      <c r="G24" s="42">
        <f t="shared" si="16"/>
        <v>404</v>
      </c>
      <c r="H24" s="41">
        <f t="shared" si="16"/>
        <v>396</v>
      </c>
      <c r="I24" s="41">
        <f t="shared" si="16"/>
        <v>412</v>
      </c>
      <c r="J24" s="43">
        <f t="shared" si="16"/>
        <v>290</v>
      </c>
      <c r="K24" s="43">
        <f t="shared" si="16"/>
        <v>46</v>
      </c>
      <c r="L24" s="43">
        <f t="shared" si="16"/>
        <v>58</v>
      </c>
      <c r="M24" s="43">
        <f t="shared" si="16"/>
        <v>13</v>
      </c>
      <c r="N24" s="43">
        <f t="shared" si="16"/>
        <v>11</v>
      </c>
      <c r="O24" s="45">
        <f t="shared" si="16"/>
        <v>22</v>
      </c>
      <c r="P24" s="66">
        <f t="shared" si="1"/>
        <v>3357</v>
      </c>
      <c r="Q24" s="373">
        <v>249</v>
      </c>
      <c r="R24" s="414">
        <v>200</v>
      </c>
      <c r="S24" s="414">
        <v>125</v>
      </c>
      <c r="T24" s="374">
        <v>84</v>
      </c>
      <c r="U24" s="374">
        <v>103</v>
      </c>
      <c r="V24" s="375">
        <v>68</v>
      </c>
      <c r="W24" s="375">
        <v>14</v>
      </c>
      <c r="X24" s="375">
        <v>13</v>
      </c>
      <c r="Y24" s="375">
        <v>8</v>
      </c>
      <c r="Z24" s="375">
        <v>6</v>
      </c>
      <c r="AA24" s="376">
        <v>11</v>
      </c>
      <c r="AB24" s="269">
        <f>SUM(Q24:AA24)</f>
        <v>881</v>
      </c>
      <c r="AC24" s="373">
        <v>883</v>
      </c>
      <c r="AD24" s="414">
        <v>373</v>
      </c>
      <c r="AE24" s="414">
        <v>279</v>
      </c>
      <c r="AF24" s="374">
        <v>312</v>
      </c>
      <c r="AG24" s="374">
        <v>309</v>
      </c>
      <c r="AH24" s="375">
        <v>222</v>
      </c>
      <c r="AI24" s="375">
        <v>32</v>
      </c>
      <c r="AJ24" s="375">
        <v>45</v>
      </c>
      <c r="AK24" s="375">
        <v>5</v>
      </c>
      <c r="AL24" s="375">
        <v>5</v>
      </c>
      <c r="AM24" s="405">
        <v>11</v>
      </c>
      <c r="AN24" s="269">
        <f>SUM(AC24:AM24)</f>
        <v>2476</v>
      </c>
    </row>
    <row r="25" spans="1:43" s="8" customFormat="1" ht="21" customHeight="1">
      <c r="A25" s="9"/>
      <c r="B25" s="681"/>
      <c r="C25" s="891" t="s">
        <v>16</v>
      </c>
      <c r="D25" s="892"/>
      <c r="E25" s="57">
        <f t="shared" si="16"/>
        <v>315</v>
      </c>
      <c r="F25" s="58">
        <f t="shared" si="16"/>
        <v>186</v>
      </c>
      <c r="G25" s="59">
        <f t="shared" si="16"/>
        <v>139</v>
      </c>
      <c r="H25" s="58">
        <f t="shared" si="16"/>
        <v>154</v>
      </c>
      <c r="I25" s="58">
        <f t="shared" si="16"/>
        <v>125</v>
      </c>
      <c r="J25" s="60">
        <f t="shared" si="16"/>
        <v>138</v>
      </c>
      <c r="K25" s="60">
        <f t="shared" si="16"/>
        <v>12</v>
      </c>
      <c r="L25" s="60">
        <f t="shared" si="16"/>
        <v>17</v>
      </c>
      <c r="M25" s="60">
        <f t="shared" si="16"/>
        <v>7</v>
      </c>
      <c r="N25" s="60">
        <f t="shared" si="16"/>
        <v>5</v>
      </c>
      <c r="O25" s="72">
        <f t="shared" si="16"/>
        <v>2</v>
      </c>
      <c r="P25" s="61">
        <f t="shared" si="1"/>
        <v>1100</v>
      </c>
      <c r="Q25" s="382">
        <v>86</v>
      </c>
      <c r="R25" s="416">
        <v>72</v>
      </c>
      <c r="S25" s="416">
        <v>50</v>
      </c>
      <c r="T25" s="383">
        <v>44</v>
      </c>
      <c r="U25" s="383">
        <v>35</v>
      </c>
      <c r="V25" s="384">
        <v>44</v>
      </c>
      <c r="W25" s="384">
        <v>4</v>
      </c>
      <c r="X25" s="384">
        <v>6</v>
      </c>
      <c r="Y25" s="384">
        <v>6</v>
      </c>
      <c r="Z25" s="384">
        <v>2</v>
      </c>
      <c r="AA25" s="385">
        <v>1</v>
      </c>
      <c r="AB25" s="269">
        <f>SUM(Q25:AA25)</f>
        <v>350</v>
      </c>
      <c r="AC25" s="382">
        <v>229</v>
      </c>
      <c r="AD25" s="416">
        <v>114</v>
      </c>
      <c r="AE25" s="416">
        <v>89</v>
      </c>
      <c r="AF25" s="383">
        <v>110</v>
      </c>
      <c r="AG25" s="383">
        <v>90</v>
      </c>
      <c r="AH25" s="384">
        <v>94</v>
      </c>
      <c r="AI25" s="384">
        <v>8</v>
      </c>
      <c r="AJ25" s="384">
        <v>11</v>
      </c>
      <c r="AK25" s="384">
        <v>1</v>
      </c>
      <c r="AL25" s="384">
        <v>3</v>
      </c>
      <c r="AM25" s="391">
        <v>1</v>
      </c>
      <c r="AN25" s="269">
        <f>SUM(AC25:AM25)</f>
        <v>750</v>
      </c>
    </row>
    <row r="26" spans="1:43" s="622" customFormat="1" ht="21" customHeight="1">
      <c r="A26" s="608"/>
      <c r="B26" s="681"/>
      <c r="C26" s="891" t="s">
        <v>17</v>
      </c>
      <c r="D26" s="892"/>
      <c r="E26" s="609">
        <f t="shared" si="16"/>
        <v>170</v>
      </c>
      <c r="F26" s="610">
        <f t="shared" si="16"/>
        <v>104</v>
      </c>
      <c r="G26" s="611">
        <f t="shared" si="16"/>
        <v>85</v>
      </c>
      <c r="H26" s="610">
        <f t="shared" si="16"/>
        <v>104</v>
      </c>
      <c r="I26" s="610">
        <f t="shared" si="16"/>
        <v>52</v>
      </c>
      <c r="J26" s="612">
        <f t="shared" si="16"/>
        <v>88</v>
      </c>
      <c r="K26" s="612">
        <f t="shared" si="16"/>
        <v>9</v>
      </c>
      <c r="L26" s="612">
        <f t="shared" si="16"/>
        <v>11</v>
      </c>
      <c r="M26" s="612">
        <f t="shared" si="16"/>
        <v>1</v>
      </c>
      <c r="N26" s="612">
        <f t="shared" si="16"/>
        <v>0</v>
      </c>
      <c r="O26" s="613">
        <f t="shared" si="16"/>
        <v>5</v>
      </c>
      <c r="P26" s="614">
        <f t="shared" si="1"/>
        <v>629</v>
      </c>
      <c r="Q26" s="615">
        <v>35</v>
      </c>
      <c r="R26" s="616">
        <v>23</v>
      </c>
      <c r="S26" s="616">
        <v>19</v>
      </c>
      <c r="T26" s="617">
        <v>22</v>
      </c>
      <c r="U26" s="617">
        <v>12</v>
      </c>
      <c r="V26" s="618">
        <v>21</v>
      </c>
      <c r="W26" s="618">
        <v>3</v>
      </c>
      <c r="X26" s="618">
        <v>2</v>
      </c>
      <c r="Y26" s="618">
        <v>1</v>
      </c>
      <c r="Z26" s="618">
        <v>0</v>
      </c>
      <c r="AA26" s="619">
        <v>2</v>
      </c>
      <c r="AB26" s="620">
        <f>SUM(Q26:AA26)</f>
        <v>140</v>
      </c>
      <c r="AC26" s="615">
        <v>135</v>
      </c>
      <c r="AD26" s="616">
        <v>81</v>
      </c>
      <c r="AE26" s="616">
        <v>66</v>
      </c>
      <c r="AF26" s="617">
        <v>82</v>
      </c>
      <c r="AG26" s="617">
        <v>40</v>
      </c>
      <c r="AH26" s="618">
        <v>67</v>
      </c>
      <c r="AI26" s="618">
        <v>6</v>
      </c>
      <c r="AJ26" s="618">
        <v>9</v>
      </c>
      <c r="AK26" s="618">
        <v>0</v>
      </c>
      <c r="AL26" s="618">
        <v>0</v>
      </c>
      <c r="AM26" s="621">
        <v>3</v>
      </c>
      <c r="AN26" s="620">
        <f>SUM(AC26:AM26)</f>
        <v>489</v>
      </c>
    </row>
    <row r="27" spans="1:43" s="8" customFormat="1" ht="21" customHeight="1" thickBot="1">
      <c r="A27" s="9"/>
      <c r="B27" s="681"/>
      <c r="C27" s="889" t="s">
        <v>18</v>
      </c>
      <c r="D27" s="890"/>
      <c r="E27" s="78">
        <f t="shared" si="16"/>
        <v>247</v>
      </c>
      <c r="F27" s="70">
        <f t="shared" si="16"/>
        <v>162</v>
      </c>
      <c r="G27" s="79">
        <f t="shared" si="16"/>
        <v>123</v>
      </c>
      <c r="H27" s="70">
        <f t="shared" si="16"/>
        <v>118</v>
      </c>
      <c r="I27" s="70">
        <f t="shared" si="16"/>
        <v>113</v>
      </c>
      <c r="J27" s="75">
        <f t="shared" si="16"/>
        <v>109</v>
      </c>
      <c r="K27" s="75">
        <f t="shared" si="16"/>
        <v>34</v>
      </c>
      <c r="L27" s="75">
        <f t="shared" si="16"/>
        <v>36</v>
      </c>
      <c r="M27" s="75">
        <f t="shared" si="16"/>
        <v>3</v>
      </c>
      <c r="N27" s="75">
        <f t="shared" si="16"/>
        <v>4</v>
      </c>
      <c r="O27" s="76">
        <f t="shared" si="16"/>
        <v>4</v>
      </c>
      <c r="P27" s="80">
        <f t="shared" si="1"/>
        <v>953</v>
      </c>
      <c r="Q27" s="386">
        <v>49</v>
      </c>
      <c r="R27" s="417">
        <v>56</v>
      </c>
      <c r="S27" s="417">
        <v>39</v>
      </c>
      <c r="T27" s="387">
        <v>28</v>
      </c>
      <c r="U27" s="387">
        <v>31</v>
      </c>
      <c r="V27" s="403">
        <v>30</v>
      </c>
      <c r="W27" s="403">
        <v>12</v>
      </c>
      <c r="X27" s="403">
        <v>10</v>
      </c>
      <c r="Y27" s="403">
        <v>1</v>
      </c>
      <c r="Z27" s="403">
        <v>2</v>
      </c>
      <c r="AA27" s="404">
        <v>2</v>
      </c>
      <c r="AB27" s="274">
        <f>SUM(Q27:AA27)</f>
        <v>260</v>
      </c>
      <c r="AC27" s="386">
        <v>198</v>
      </c>
      <c r="AD27" s="417">
        <v>106</v>
      </c>
      <c r="AE27" s="417">
        <v>84</v>
      </c>
      <c r="AF27" s="387">
        <v>90</v>
      </c>
      <c r="AG27" s="387">
        <v>82</v>
      </c>
      <c r="AH27" s="403">
        <v>79</v>
      </c>
      <c r="AI27" s="403">
        <v>22</v>
      </c>
      <c r="AJ27" s="403">
        <v>26</v>
      </c>
      <c r="AK27" s="403">
        <v>2</v>
      </c>
      <c r="AL27" s="403">
        <v>2</v>
      </c>
      <c r="AM27" s="406">
        <v>2</v>
      </c>
      <c r="AN27" s="274">
        <f>SUM(AC27:AM27)</f>
        <v>693</v>
      </c>
    </row>
    <row r="28" spans="1:43" s="8" customFormat="1" ht="21" customHeight="1" thickTop="1" thickBot="1">
      <c r="A28" s="9"/>
      <c r="B28" s="682"/>
      <c r="C28" s="881" t="s">
        <v>7</v>
      </c>
      <c r="D28" s="882"/>
      <c r="E28" s="46">
        <f t="shared" ref="E28:O28" si="17">SUM(E24:E27)</f>
        <v>1864</v>
      </c>
      <c r="F28" s="47">
        <f>SUM(F24:F27)</f>
        <v>1025</v>
      </c>
      <c r="G28" s="48">
        <f>SUM(G24:G27)</f>
        <v>751</v>
      </c>
      <c r="H28" s="47">
        <f t="shared" si="17"/>
        <v>772</v>
      </c>
      <c r="I28" s="47">
        <f t="shared" si="17"/>
        <v>702</v>
      </c>
      <c r="J28" s="47">
        <f t="shared" si="17"/>
        <v>625</v>
      </c>
      <c r="K28" s="47">
        <f t="shared" si="17"/>
        <v>101</v>
      </c>
      <c r="L28" s="47">
        <f t="shared" si="17"/>
        <v>122</v>
      </c>
      <c r="M28" s="47">
        <f t="shared" si="17"/>
        <v>24</v>
      </c>
      <c r="N28" s="47">
        <f t="shared" si="17"/>
        <v>20</v>
      </c>
      <c r="O28" s="73">
        <f t="shared" si="17"/>
        <v>33</v>
      </c>
      <c r="P28" s="81">
        <f t="shared" si="1"/>
        <v>6039</v>
      </c>
      <c r="Q28" s="263">
        <f t="shared" ref="Q28:X28" si="18">SUM(Q24:Q27)</f>
        <v>419</v>
      </c>
      <c r="R28" s="280">
        <f t="shared" si="18"/>
        <v>351</v>
      </c>
      <c r="S28" s="280">
        <f t="shared" si="18"/>
        <v>233</v>
      </c>
      <c r="T28" s="280">
        <f t="shared" si="18"/>
        <v>178</v>
      </c>
      <c r="U28" s="280">
        <f t="shared" si="18"/>
        <v>181</v>
      </c>
      <c r="V28" s="280">
        <f t="shared" si="18"/>
        <v>163</v>
      </c>
      <c r="W28" s="280">
        <f t="shared" si="18"/>
        <v>33</v>
      </c>
      <c r="X28" s="280">
        <f t="shared" si="18"/>
        <v>31</v>
      </c>
      <c r="Y28" s="280">
        <f>SUM(Y24:Y27)</f>
        <v>16</v>
      </c>
      <c r="Z28" s="280">
        <f>SUM(Z24:Z27)</f>
        <v>10</v>
      </c>
      <c r="AA28" s="280">
        <f>SUM(AA24:AA27)</f>
        <v>16</v>
      </c>
      <c r="AB28" s="267">
        <f t="shared" ref="AB28:AJ28" si="19">SUM(AB24:AB27)</f>
        <v>1631</v>
      </c>
      <c r="AC28" s="263">
        <f t="shared" si="19"/>
        <v>1445</v>
      </c>
      <c r="AD28" s="280">
        <f t="shared" si="19"/>
        <v>674</v>
      </c>
      <c r="AE28" s="280">
        <f t="shared" si="19"/>
        <v>518</v>
      </c>
      <c r="AF28" s="280">
        <f t="shared" si="19"/>
        <v>594</v>
      </c>
      <c r="AG28" s="280">
        <f t="shared" si="19"/>
        <v>521</v>
      </c>
      <c r="AH28" s="280">
        <f t="shared" si="19"/>
        <v>462</v>
      </c>
      <c r="AI28" s="280">
        <f t="shared" si="19"/>
        <v>68</v>
      </c>
      <c r="AJ28" s="280">
        <f t="shared" si="19"/>
        <v>91</v>
      </c>
      <c r="AK28" s="280">
        <f>SUM(AK24:AK27)</f>
        <v>8</v>
      </c>
      <c r="AL28" s="280">
        <f>SUM(AL24:AL27)</f>
        <v>10</v>
      </c>
      <c r="AM28" s="280">
        <f>SUM(AM24:AM27)</f>
        <v>17</v>
      </c>
      <c r="AN28" s="267">
        <f>SUM(AN24:AN27)</f>
        <v>4408</v>
      </c>
    </row>
    <row r="29" spans="1:43" s="8" customFormat="1" ht="21" customHeight="1">
      <c r="A29" s="9"/>
      <c r="B29" s="680" t="s">
        <v>96</v>
      </c>
      <c r="C29" s="873" t="s">
        <v>19</v>
      </c>
      <c r="D29" s="874"/>
      <c r="E29" s="77">
        <f t="shared" ref="E29:O34" si="20">Q29+AC29</f>
        <v>534</v>
      </c>
      <c r="F29" s="41">
        <f t="shared" si="20"/>
        <v>325</v>
      </c>
      <c r="G29" s="42">
        <f t="shared" si="20"/>
        <v>231</v>
      </c>
      <c r="H29" s="41">
        <f t="shared" si="20"/>
        <v>284</v>
      </c>
      <c r="I29" s="41">
        <f t="shared" si="20"/>
        <v>217</v>
      </c>
      <c r="J29" s="43">
        <f t="shared" si="20"/>
        <v>301</v>
      </c>
      <c r="K29" s="43">
        <f t="shared" si="20"/>
        <v>38</v>
      </c>
      <c r="L29" s="43">
        <f t="shared" si="20"/>
        <v>40</v>
      </c>
      <c r="M29" s="43">
        <f t="shared" si="20"/>
        <v>11</v>
      </c>
      <c r="N29" s="43">
        <f t="shared" si="20"/>
        <v>7</v>
      </c>
      <c r="O29" s="45">
        <f t="shared" si="20"/>
        <v>32</v>
      </c>
      <c r="P29" s="66">
        <f t="shared" si="1"/>
        <v>2020</v>
      </c>
      <c r="Q29" s="373">
        <v>117</v>
      </c>
      <c r="R29" s="414">
        <v>105</v>
      </c>
      <c r="S29" s="414">
        <v>74</v>
      </c>
      <c r="T29" s="374">
        <v>70</v>
      </c>
      <c r="U29" s="374">
        <v>57</v>
      </c>
      <c r="V29" s="375">
        <v>84</v>
      </c>
      <c r="W29" s="375">
        <v>10</v>
      </c>
      <c r="X29" s="375">
        <v>8</v>
      </c>
      <c r="Y29" s="375">
        <v>9</v>
      </c>
      <c r="Z29" s="375">
        <v>1</v>
      </c>
      <c r="AA29" s="376">
        <v>15</v>
      </c>
      <c r="AB29" s="269">
        <f t="shared" ref="AB29:AB34" si="21">SUM(Q29:AA29)</f>
        <v>550</v>
      </c>
      <c r="AC29" s="373">
        <v>417</v>
      </c>
      <c r="AD29" s="414">
        <v>220</v>
      </c>
      <c r="AE29" s="414">
        <v>157</v>
      </c>
      <c r="AF29" s="374">
        <v>214</v>
      </c>
      <c r="AG29" s="374">
        <v>160</v>
      </c>
      <c r="AH29" s="375">
        <v>217</v>
      </c>
      <c r="AI29" s="375">
        <v>28</v>
      </c>
      <c r="AJ29" s="375">
        <v>32</v>
      </c>
      <c r="AK29" s="375">
        <v>2</v>
      </c>
      <c r="AL29" s="375">
        <v>6</v>
      </c>
      <c r="AM29" s="405">
        <v>17</v>
      </c>
      <c r="AN29" s="269">
        <f t="shared" ref="AN29:AN34" si="22">SUM(AC29:AM29)</f>
        <v>1470</v>
      </c>
    </row>
    <row r="30" spans="1:43" s="8" customFormat="1" ht="21" customHeight="1">
      <c r="A30" s="9"/>
      <c r="B30" s="681"/>
      <c r="C30" s="891" t="s">
        <v>20</v>
      </c>
      <c r="D30" s="892"/>
      <c r="E30" s="40">
        <f t="shared" si="20"/>
        <v>137</v>
      </c>
      <c r="F30" s="51">
        <f t="shared" si="20"/>
        <v>83</v>
      </c>
      <c r="G30" s="52">
        <f t="shared" si="20"/>
        <v>69</v>
      </c>
      <c r="H30" s="51">
        <f t="shared" si="20"/>
        <v>78</v>
      </c>
      <c r="I30" s="51">
        <f t="shared" si="20"/>
        <v>67</v>
      </c>
      <c r="J30" s="53">
        <f t="shared" si="20"/>
        <v>50</v>
      </c>
      <c r="K30" s="53">
        <f t="shared" si="20"/>
        <v>6</v>
      </c>
      <c r="L30" s="53">
        <f t="shared" si="20"/>
        <v>11</v>
      </c>
      <c r="M30" s="60">
        <f t="shared" si="20"/>
        <v>2</v>
      </c>
      <c r="N30" s="60">
        <f t="shared" si="20"/>
        <v>0</v>
      </c>
      <c r="O30" s="72">
        <f t="shared" si="20"/>
        <v>13</v>
      </c>
      <c r="P30" s="61">
        <f t="shared" si="1"/>
        <v>516</v>
      </c>
      <c r="Q30" s="382">
        <v>24</v>
      </c>
      <c r="R30" s="416">
        <v>18</v>
      </c>
      <c r="S30" s="416">
        <v>16</v>
      </c>
      <c r="T30" s="383">
        <v>14</v>
      </c>
      <c r="U30" s="383">
        <v>14</v>
      </c>
      <c r="V30" s="384">
        <v>9</v>
      </c>
      <c r="W30" s="384">
        <v>2</v>
      </c>
      <c r="X30" s="384">
        <v>5</v>
      </c>
      <c r="Y30" s="384">
        <v>2</v>
      </c>
      <c r="Z30" s="384">
        <v>0</v>
      </c>
      <c r="AA30" s="385">
        <v>6</v>
      </c>
      <c r="AB30" s="269">
        <f t="shared" si="21"/>
        <v>110</v>
      </c>
      <c r="AC30" s="382">
        <v>113</v>
      </c>
      <c r="AD30" s="416">
        <v>65</v>
      </c>
      <c r="AE30" s="416">
        <v>53</v>
      </c>
      <c r="AF30" s="383">
        <v>64</v>
      </c>
      <c r="AG30" s="383">
        <v>53</v>
      </c>
      <c r="AH30" s="384">
        <v>41</v>
      </c>
      <c r="AI30" s="384">
        <v>4</v>
      </c>
      <c r="AJ30" s="384">
        <v>6</v>
      </c>
      <c r="AK30" s="384">
        <v>0</v>
      </c>
      <c r="AL30" s="384">
        <v>0</v>
      </c>
      <c r="AM30" s="391">
        <v>7</v>
      </c>
      <c r="AN30" s="269">
        <f t="shared" si="22"/>
        <v>406</v>
      </c>
    </row>
    <row r="31" spans="1:43" s="8" customFormat="1" ht="21" customHeight="1">
      <c r="A31" s="9"/>
      <c r="B31" s="681"/>
      <c r="C31" s="891" t="s">
        <v>21</v>
      </c>
      <c r="D31" s="892"/>
      <c r="E31" s="40">
        <f t="shared" si="20"/>
        <v>195</v>
      </c>
      <c r="F31" s="51">
        <f t="shared" si="20"/>
        <v>118</v>
      </c>
      <c r="G31" s="52">
        <f t="shared" si="20"/>
        <v>97</v>
      </c>
      <c r="H31" s="51">
        <f t="shared" si="20"/>
        <v>84</v>
      </c>
      <c r="I31" s="51">
        <f t="shared" si="20"/>
        <v>91</v>
      </c>
      <c r="J31" s="53">
        <f t="shared" si="20"/>
        <v>83</v>
      </c>
      <c r="K31" s="53">
        <f t="shared" si="20"/>
        <v>7</v>
      </c>
      <c r="L31" s="53">
        <f t="shared" si="20"/>
        <v>18</v>
      </c>
      <c r="M31" s="60">
        <f t="shared" si="20"/>
        <v>3</v>
      </c>
      <c r="N31" s="60">
        <f t="shared" si="20"/>
        <v>6</v>
      </c>
      <c r="O31" s="72">
        <f t="shared" si="20"/>
        <v>21</v>
      </c>
      <c r="P31" s="61">
        <f t="shared" si="1"/>
        <v>723</v>
      </c>
      <c r="Q31" s="382">
        <v>53</v>
      </c>
      <c r="R31" s="416">
        <v>36</v>
      </c>
      <c r="S31" s="416">
        <v>26</v>
      </c>
      <c r="T31" s="383">
        <v>21</v>
      </c>
      <c r="U31" s="383">
        <v>26</v>
      </c>
      <c r="V31" s="384">
        <v>24</v>
      </c>
      <c r="W31" s="384">
        <v>2</v>
      </c>
      <c r="X31" s="384">
        <v>1</v>
      </c>
      <c r="Y31" s="384">
        <v>2</v>
      </c>
      <c r="Z31" s="384">
        <v>5</v>
      </c>
      <c r="AA31" s="385">
        <v>8</v>
      </c>
      <c r="AB31" s="269">
        <f t="shared" si="21"/>
        <v>204</v>
      </c>
      <c r="AC31" s="382">
        <v>142</v>
      </c>
      <c r="AD31" s="416">
        <v>82</v>
      </c>
      <c r="AE31" s="416">
        <v>71</v>
      </c>
      <c r="AF31" s="383">
        <v>63</v>
      </c>
      <c r="AG31" s="383">
        <v>65</v>
      </c>
      <c r="AH31" s="384">
        <v>59</v>
      </c>
      <c r="AI31" s="384">
        <v>5</v>
      </c>
      <c r="AJ31" s="384">
        <v>17</v>
      </c>
      <c r="AK31" s="384">
        <v>1</v>
      </c>
      <c r="AL31" s="384">
        <v>1</v>
      </c>
      <c r="AM31" s="391">
        <v>13</v>
      </c>
      <c r="AN31" s="269">
        <f t="shared" si="22"/>
        <v>519</v>
      </c>
    </row>
    <row r="32" spans="1:43" s="8" customFormat="1" ht="21" customHeight="1">
      <c r="A32" s="9"/>
      <c r="B32" s="681"/>
      <c r="C32" s="891" t="s">
        <v>22</v>
      </c>
      <c r="D32" s="892"/>
      <c r="E32" s="40">
        <f t="shared" si="20"/>
        <v>229</v>
      </c>
      <c r="F32" s="51">
        <f t="shared" si="20"/>
        <v>143</v>
      </c>
      <c r="G32" s="52">
        <f t="shared" si="20"/>
        <v>105</v>
      </c>
      <c r="H32" s="51">
        <f t="shared" si="20"/>
        <v>122</v>
      </c>
      <c r="I32" s="51">
        <f t="shared" si="20"/>
        <v>169</v>
      </c>
      <c r="J32" s="53">
        <f t="shared" si="20"/>
        <v>84</v>
      </c>
      <c r="K32" s="53">
        <f t="shared" si="20"/>
        <v>10</v>
      </c>
      <c r="L32" s="53">
        <f t="shared" si="20"/>
        <v>8</v>
      </c>
      <c r="M32" s="60">
        <f t="shared" si="20"/>
        <v>20</v>
      </c>
      <c r="N32" s="60">
        <f t="shared" si="20"/>
        <v>14</v>
      </c>
      <c r="O32" s="72">
        <f t="shared" si="20"/>
        <v>6</v>
      </c>
      <c r="P32" s="61">
        <f t="shared" si="1"/>
        <v>910</v>
      </c>
      <c r="Q32" s="382">
        <v>50</v>
      </c>
      <c r="R32" s="416">
        <v>46</v>
      </c>
      <c r="S32" s="416">
        <v>27</v>
      </c>
      <c r="T32" s="383">
        <v>39</v>
      </c>
      <c r="U32" s="383">
        <v>61</v>
      </c>
      <c r="V32" s="384">
        <v>18</v>
      </c>
      <c r="W32" s="384">
        <v>2</v>
      </c>
      <c r="X32" s="384">
        <v>2</v>
      </c>
      <c r="Y32" s="384">
        <v>14</v>
      </c>
      <c r="Z32" s="384">
        <v>8</v>
      </c>
      <c r="AA32" s="385">
        <v>3</v>
      </c>
      <c r="AB32" s="269">
        <f t="shared" si="21"/>
        <v>270</v>
      </c>
      <c r="AC32" s="382">
        <v>179</v>
      </c>
      <c r="AD32" s="416">
        <v>97</v>
      </c>
      <c r="AE32" s="416">
        <v>78</v>
      </c>
      <c r="AF32" s="383">
        <v>83</v>
      </c>
      <c r="AG32" s="383">
        <v>108</v>
      </c>
      <c r="AH32" s="384">
        <v>66</v>
      </c>
      <c r="AI32" s="384">
        <v>8</v>
      </c>
      <c r="AJ32" s="384">
        <v>6</v>
      </c>
      <c r="AK32" s="384">
        <v>6</v>
      </c>
      <c r="AL32" s="384">
        <v>6</v>
      </c>
      <c r="AM32" s="391">
        <v>3</v>
      </c>
      <c r="AN32" s="269">
        <f t="shared" si="22"/>
        <v>640</v>
      </c>
    </row>
    <row r="33" spans="1:40" s="8" customFormat="1" ht="21" customHeight="1">
      <c r="A33" s="9"/>
      <c r="B33" s="681"/>
      <c r="C33" s="891" t="s">
        <v>23</v>
      </c>
      <c r="D33" s="892"/>
      <c r="E33" s="67">
        <f t="shared" si="20"/>
        <v>85</v>
      </c>
      <c r="F33" s="68">
        <f t="shared" si="20"/>
        <v>45</v>
      </c>
      <c r="G33" s="69">
        <f t="shared" si="20"/>
        <v>40</v>
      </c>
      <c r="H33" s="68">
        <f t="shared" si="20"/>
        <v>42</v>
      </c>
      <c r="I33" s="68">
        <f t="shared" si="20"/>
        <v>28</v>
      </c>
      <c r="J33" s="74">
        <f t="shared" si="20"/>
        <v>32</v>
      </c>
      <c r="K33" s="74">
        <f t="shared" si="20"/>
        <v>4</v>
      </c>
      <c r="L33" s="74">
        <f t="shared" si="20"/>
        <v>2</v>
      </c>
      <c r="M33" s="60">
        <f t="shared" si="20"/>
        <v>2</v>
      </c>
      <c r="N33" s="60">
        <f t="shared" si="20"/>
        <v>1</v>
      </c>
      <c r="O33" s="72">
        <f t="shared" si="20"/>
        <v>2</v>
      </c>
      <c r="P33" s="61">
        <f t="shared" si="1"/>
        <v>283</v>
      </c>
      <c r="Q33" s="386">
        <v>25</v>
      </c>
      <c r="R33" s="417">
        <v>12</v>
      </c>
      <c r="S33" s="417">
        <v>9</v>
      </c>
      <c r="T33" s="387">
        <v>11</v>
      </c>
      <c r="U33" s="387">
        <v>6</v>
      </c>
      <c r="V33" s="388">
        <v>8</v>
      </c>
      <c r="W33" s="388">
        <v>0</v>
      </c>
      <c r="X33" s="388">
        <v>0</v>
      </c>
      <c r="Y33" s="388">
        <v>1</v>
      </c>
      <c r="Z33" s="388">
        <v>0</v>
      </c>
      <c r="AA33" s="389">
        <v>2</v>
      </c>
      <c r="AB33" s="274">
        <f t="shared" si="21"/>
        <v>74</v>
      </c>
      <c r="AC33" s="382">
        <v>60</v>
      </c>
      <c r="AD33" s="416">
        <v>33</v>
      </c>
      <c r="AE33" s="416">
        <v>31</v>
      </c>
      <c r="AF33" s="383">
        <v>31</v>
      </c>
      <c r="AG33" s="383">
        <v>22</v>
      </c>
      <c r="AH33" s="384">
        <v>24</v>
      </c>
      <c r="AI33" s="384">
        <v>4</v>
      </c>
      <c r="AJ33" s="384">
        <v>2</v>
      </c>
      <c r="AK33" s="384">
        <v>1</v>
      </c>
      <c r="AL33" s="384">
        <v>1</v>
      </c>
      <c r="AM33" s="391">
        <v>0</v>
      </c>
      <c r="AN33" s="274">
        <f t="shared" si="22"/>
        <v>209</v>
      </c>
    </row>
    <row r="34" spans="1:40" s="8" customFormat="1" ht="21" customHeight="1" thickBot="1">
      <c r="A34" s="9"/>
      <c r="B34" s="738"/>
      <c r="C34" s="885" t="s">
        <v>66</v>
      </c>
      <c r="D34" s="886"/>
      <c r="E34" s="78">
        <f t="shared" si="20"/>
        <v>446</v>
      </c>
      <c r="F34" s="70">
        <f t="shared" si="20"/>
        <v>233</v>
      </c>
      <c r="G34" s="79">
        <f t="shared" si="20"/>
        <v>231</v>
      </c>
      <c r="H34" s="70">
        <f t="shared" si="20"/>
        <v>218</v>
      </c>
      <c r="I34" s="70">
        <f t="shared" si="20"/>
        <v>142</v>
      </c>
      <c r="J34" s="75">
        <f t="shared" si="20"/>
        <v>197</v>
      </c>
      <c r="K34" s="75">
        <f t="shared" si="20"/>
        <v>13</v>
      </c>
      <c r="L34" s="75">
        <f t="shared" si="20"/>
        <v>17</v>
      </c>
      <c r="M34" s="75">
        <f t="shared" si="20"/>
        <v>2</v>
      </c>
      <c r="N34" s="75">
        <f t="shared" si="20"/>
        <v>5</v>
      </c>
      <c r="O34" s="76">
        <f t="shared" si="20"/>
        <v>8</v>
      </c>
      <c r="P34" s="65">
        <f t="shared" si="1"/>
        <v>1512</v>
      </c>
      <c r="Q34" s="407">
        <v>111</v>
      </c>
      <c r="R34" s="408">
        <v>77</v>
      </c>
      <c r="S34" s="408">
        <v>64</v>
      </c>
      <c r="T34" s="408">
        <v>58</v>
      </c>
      <c r="U34" s="408">
        <v>38</v>
      </c>
      <c r="V34" s="409">
        <v>58</v>
      </c>
      <c r="W34" s="409">
        <v>5</v>
      </c>
      <c r="X34" s="409">
        <v>5</v>
      </c>
      <c r="Y34" s="403">
        <v>2</v>
      </c>
      <c r="Z34" s="403">
        <v>1</v>
      </c>
      <c r="AA34" s="406">
        <v>4</v>
      </c>
      <c r="AB34" s="281">
        <f t="shared" si="21"/>
        <v>423</v>
      </c>
      <c r="AC34" s="407">
        <v>335</v>
      </c>
      <c r="AD34" s="408">
        <v>156</v>
      </c>
      <c r="AE34" s="408">
        <v>167</v>
      </c>
      <c r="AF34" s="408">
        <v>160</v>
      </c>
      <c r="AG34" s="408">
        <v>104</v>
      </c>
      <c r="AH34" s="409">
        <v>139</v>
      </c>
      <c r="AI34" s="409">
        <v>8</v>
      </c>
      <c r="AJ34" s="409">
        <v>12</v>
      </c>
      <c r="AK34" s="403">
        <v>0</v>
      </c>
      <c r="AL34" s="403">
        <v>4</v>
      </c>
      <c r="AM34" s="406">
        <v>4</v>
      </c>
      <c r="AN34" s="281">
        <f t="shared" si="22"/>
        <v>1089</v>
      </c>
    </row>
    <row r="35" spans="1:40" s="8" customFormat="1" ht="21" customHeight="1" thickTop="1" thickBot="1">
      <c r="A35" s="9"/>
      <c r="B35" s="682"/>
      <c r="C35" s="893" t="s">
        <v>7</v>
      </c>
      <c r="D35" s="894"/>
      <c r="E35" s="67">
        <f t="shared" ref="E35:O35" si="23">SUM(E29:E34)</f>
        <v>1626</v>
      </c>
      <c r="F35" s="68">
        <f>SUM(F29:F34)</f>
        <v>947</v>
      </c>
      <c r="G35" s="69">
        <f>SUM(G29:G34)</f>
        <v>773</v>
      </c>
      <c r="H35" s="68">
        <f t="shared" si="23"/>
        <v>828</v>
      </c>
      <c r="I35" s="68">
        <f t="shared" si="23"/>
        <v>714</v>
      </c>
      <c r="J35" s="68">
        <f t="shared" si="23"/>
        <v>747</v>
      </c>
      <c r="K35" s="68">
        <f t="shared" si="23"/>
        <v>78</v>
      </c>
      <c r="L35" s="68">
        <f t="shared" si="23"/>
        <v>96</v>
      </c>
      <c r="M35" s="68">
        <f t="shared" si="23"/>
        <v>40</v>
      </c>
      <c r="N35" s="68">
        <f t="shared" si="23"/>
        <v>33</v>
      </c>
      <c r="O35" s="82">
        <f t="shared" si="23"/>
        <v>82</v>
      </c>
      <c r="P35" s="56">
        <f t="shared" si="1"/>
        <v>5964</v>
      </c>
      <c r="Q35" s="283">
        <f t="shared" ref="Q35:X35" si="24">SUM(Q29:Q34)</f>
        <v>380</v>
      </c>
      <c r="R35" s="284">
        <f t="shared" si="24"/>
        <v>294</v>
      </c>
      <c r="S35" s="284">
        <f t="shared" si="24"/>
        <v>216</v>
      </c>
      <c r="T35" s="284">
        <f t="shared" si="24"/>
        <v>213</v>
      </c>
      <c r="U35" s="284">
        <f t="shared" si="24"/>
        <v>202</v>
      </c>
      <c r="V35" s="284">
        <f t="shared" si="24"/>
        <v>201</v>
      </c>
      <c r="W35" s="284">
        <f t="shared" si="24"/>
        <v>21</v>
      </c>
      <c r="X35" s="284">
        <f t="shared" si="24"/>
        <v>21</v>
      </c>
      <c r="Y35" s="284">
        <f>SUM(Y29:Y34)</f>
        <v>30</v>
      </c>
      <c r="Z35" s="284">
        <f>SUM(Z29:Z34)</f>
        <v>15</v>
      </c>
      <c r="AA35" s="284">
        <f>SUM(AA29:AA34)</f>
        <v>38</v>
      </c>
      <c r="AB35" s="285">
        <f t="shared" ref="AB35:AJ35" si="25">SUM(AB29:AB34)</f>
        <v>1631</v>
      </c>
      <c r="AC35" s="283">
        <f t="shared" si="25"/>
        <v>1246</v>
      </c>
      <c r="AD35" s="284">
        <f t="shared" si="25"/>
        <v>653</v>
      </c>
      <c r="AE35" s="284">
        <f t="shared" si="25"/>
        <v>557</v>
      </c>
      <c r="AF35" s="284">
        <f t="shared" si="25"/>
        <v>615</v>
      </c>
      <c r="AG35" s="284">
        <f t="shared" si="25"/>
        <v>512</v>
      </c>
      <c r="AH35" s="284">
        <f t="shared" si="25"/>
        <v>546</v>
      </c>
      <c r="AI35" s="284">
        <f t="shared" si="25"/>
        <v>57</v>
      </c>
      <c r="AJ35" s="284">
        <f t="shared" si="25"/>
        <v>75</v>
      </c>
      <c r="AK35" s="284">
        <f>SUM(AK29:AK34)</f>
        <v>10</v>
      </c>
      <c r="AL35" s="284">
        <f>SUM(AL29:AL34)</f>
        <v>18</v>
      </c>
      <c r="AM35" s="284">
        <f>SUM(AM29:AM34)</f>
        <v>44</v>
      </c>
      <c r="AN35" s="285">
        <f>SUM(AN29:AN34)</f>
        <v>4333</v>
      </c>
    </row>
    <row r="36" spans="1:40" s="8" customFormat="1" ht="21" customHeight="1">
      <c r="A36" s="9"/>
      <c r="B36" s="695" t="s">
        <v>97</v>
      </c>
      <c r="C36" s="873" t="s">
        <v>24</v>
      </c>
      <c r="D36" s="874"/>
      <c r="E36" s="77">
        <f t="shared" ref="E36:O40" si="26">Q36+AC36</f>
        <v>1195</v>
      </c>
      <c r="F36" s="41">
        <f t="shared" si="26"/>
        <v>571</v>
      </c>
      <c r="G36" s="42">
        <f t="shared" si="26"/>
        <v>451</v>
      </c>
      <c r="H36" s="41">
        <f t="shared" si="26"/>
        <v>502</v>
      </c>
      <c r="I36" s="41">
        <f t="shared" si="26"/>
        <v>440</v>
      </c>
      <c r="J36" s="43">
        <f t="shared" si="26"/>
        <v>407</v>
      </c>
      <c r="K36" s="43">
        <f t="shared" si="26"/>
        <v>61</v>
      </c>
      <c r="L36" s="43">
        <f t="shared" si="26"/>
        <v>105</v>
      </c>
      <c r="M36" s="43">
        <f t="shared" si="26"/>
        <v>22</v>
      </c>
      <c r="N36" s="43">
        <f t="shared" si="26"/>
        <v>23</v>
      </c>
      <c r="O36" s="45">
        <f t="shared" si="26"/>
        <v>51</v>
      </c>
      <c r="P36" s="66">
        <f t="shared" si="1"/>
        <v>3828</v>
      </c>
      <c r="Q36" s="373">
        <v>251</v>
      </c>
      <c r="R36" s="414">
        <v>182</v>
      </c>
      <c r="S36" s="414">
        <v>140</v>
      </c>
      <c r="T36" s="374">
        <v>116</v>
      </c>
      <c r="U36" s="374">
        <v>112</v>
      </c>
      <c r="V36" s="375">
        <v>117</v>
      </c>
      <c r="W36" s="375">
        <v>20</v>
      </c>
      <c r="X36" s="375">
        <v>26</v>
      </c>
      <c r="Y36" s="375">
        <v>17</v>
      </c>
      <c r="Z36" s="375">
        <v>12</v>
      </c>
      <c r="AA36" s="376">
        <v>26</v>
      </c>
      <c r="AB36" s="269">
        <f t="shared" ref="AB36:AB42" si="27">SUM(Q36:AA36)</f>
        <v>1019</v>
      </c>
      <c r="AC36" s="373">
        <v>944</v>
      </c>
      <c r="AD36" s="414">
        <v>389</v>
      </c>
      <c r="AE36" s="414">
        <v>311</v>
      </c>
      <c r="AF36" s="374">
        <v>386</v>
      </c>
      <c r="AG36" s="374">
        <v>328</v>
      </c>
      <c r="AH36" s="375">
        <v>290</v>
      </c>
      <c r="AI36" s="375">
        <v>41</v>
      </c>
      <c r="AJ36" s="375">
        <v>79</v>
      </c>
      <c r="AK36" s="375">
        <v>5</v>
      </c>
      <c r="AL36" s="375">
        <v>11</v>
      </c>
      <c r="AM36" s="405">
        <v>25</v>
      </c>
      <c r="AN36" s="269">
        <f t="shared" ref="AN36:AN42" si="28">SUM(AC36:AM36)</f>
        <v>2809</v>
      </c>
    </row>
    <row r="37" spans="1:40" s="8" customFormat="1" ht="21" customHeight="1">
      <c r="A37" s="9"/>
      <c r="B37" s="696"/>
      <c r="C37" s="891" t="s">
        <v>25</v>
      </c>
      <c r="D37" s="892"/>
      <c r="E37" s="57">
        <f t="shared" si="26"/>
        <v>89</v>
      </c>
      <c r="F37" s="58">
        <f t="shared" si="26"/>
        <v>34</v>
      </c>
      <c r="G37" s="59">
        <f t="shared" si="26"/>
        <v>38</v>
      </c>
      <c r="H37" s="58">
        <f t="shared" si="26"/>
        <v>57</v>
      </c>
      <c r="I37" s="58">
        <f t="shared" si="26"/>
        <v>36</v>
      </c>
      <c r="J37" s="60">
        <f t="shared" si="26"/>
        <v>34</v>
      </c>
      <c r="K37" s="60">
        <f t="shared" si="26"/>
        <v>12</v>
      </c>
      <c r="L37" s="60">
        <f t="shared" si="26"/>
        <v>14</v>
      </c>
      <c r="M37" s="60">
        <f t="shared" si="26"/>
        <v>1</v>
      </c>
      <c r="N37" s="60">
        <f t="shared" si="26"/>
        <v>0</v>
      </c>
      <c r="O37" s="72">
        <f t="shared" si="26"/>
        <v>2</v>
      </c>
      <c r="P37" s="61">
        <f t="shared" si="1"/>
        <v>317</v>
      </c>
      <c r="Q37" s="382">
        <v>18</v>
      </c>
      <c r="R37" s="416">
        <v>7</v>
      </c>
      <c r="S37" s="416">
        <v>9</v>
      </c>
      <c r="T37" s="383">
        <v>15</v>
      </c>
      <c r="U37" s="383">
        <v>6</v>
      </c>
      <c r="V37" s="384">
        <v>8</v>
      </c>
      <c r="W37" s="384">
        <v>3</v>
      </c>
      <c r="X37" s="384">
        <v>4</v>
      </c>
      <c r="Y37" s="384">
        <v>0</v>
      </c>
      <c r="Z37" s="384">
        <v>0</v>
      </c>
      <c r="AA37" s="385">
        <v>0</v>
      </c>
      <c r="AB37" s="269">
        <f t="shared" si="27"/>
        <v>70</v>
      </c>
      <c r="AC37" s="382">
        <v>71</v>
      </c>
      <c r="AD37" s="416">
        <v>27</v>
      </c>
      <c r="AE37" s="416">
        <v>29</v>
      </c>
      <c r="AF37" s="383">
        <v>42</v>
      </c>
      <c r="AG37" s="383">
        <v>30</v>
      </c>
      <c r="AH37" s="384">
        <v>26</v>
      </c>
      <c r="AI37" s="384">
        <v>9</v>
      </c>
      <c r="AJ37" s="384">
        <v>10</v>
      </c>
      <c r="AK37" s="384">
        <v>1</v>
      </c>
      <c r="AL37" s="384">
        <v>0</v>
      </c>
      <c r="AM37" s="391">
        <v>2</v>
      </c>
      <c r="AN37" s="269">
        <f t="shared" si="28"/>
        <v>247</v>
      </c>
    </row>
    <row r="38" spans="1:40" s="8" customFormat="1" ht="21" customHeight="1">
      <c r="A38" s="9"/>
      <c r="B38" s="696"/>
      <c r="C38" s="891" t="s">
        <v>26</v>
      </c>
      <c r="D38" s="892"/>
      <c r="E38" s="57">
        <f t="shared" si="26"/>
        <v>36</v>
      </c>
      <c r="F38" s="58">
        <f t="shared" si="26"/>
        <v>21</v>
      </c>
      <c r="G38" s="59">
        <f t="shared" si="26"/>
        <v>16</v>
      </c>
      <c r="H38" s="58">
        <f t="shared" si="26"/>
        <v>12</v>
      </c>
      <c r="I38" s="58">
        <f t="shared" si="26"/>
        <v>11</v>
      </c>
      <c r="J38" s="60">
        <f t="shared" si="26"/>
        <v>16</v>
      </c>
      <c r="K38" s="60">
        <f t="shared" si="26"/>
        <v>1</v>
      </c>
      <c r="L38" s="60">
        <f t="shared" si="26"/>
        <v>2</v>
      </c>
      <c r="M38" s="60">
        <f t="shared" si="26"/>
        <v>0</v>
      </c>
      <c r="N38" s="60">
        <f t="shared" si="26"/>
        <v>1</v>
      </c>
      <c r="O38" s="72">
        <f t="shared" si="26"/>
        <v>4</v>
      </c>
      <c r="P38" s="61">
        <f t="shared" si="1"/>
        <v>120</v>
      </c>
      <c r="Q38" s="382">
        <v>8</v>
      </c>
      <c r="R38" s="416">
        <v>11</v>
      </c>
      <c r="S38" s="416">
        <v>6</v>
      </c>
      <c r="T38" s="383">
        <v>5</v>
      </c>
      <c r="U38" s="383">
        <v>3</v>
      </c>
      <c r="V38" s="384">
        <v>2</v>
      </c>
      <c r="W38" s="384">
        <v>0</v>
      </c>
      <c r="X38" s="384">
        <v>0</v>
      </c>
      <c r="Y38" s="384">
        <v>0</v>
      </c>
      <c r="Z38" s="384">
        <v>0</v>
      </c>
      <c r="AA38" s="385">
        <v>1</v>
      </c>
      <c r="AB38" s="269">
        <f t="shared" si="27"/>
        <v>36</v>
      </c>
      <c r="AC38" s="382">
        <v>28</v>
      </c>
      <c r="AD38" s="416">
        <v>10</v>
      </c>
      <c r="AE38" s="416">
        <v>10</v>
      </c>
      <c r="AF38" s="383">
        <v>7</v>
      </c>
      <c r="AG38" s="383">
        <v>8</v>
      </c>
      <c r="AH38" s="384">
        <v>14</v>
      </c>
      <c r="AI38" s="384">
        <v>1</v>
      </c>
      <c r="AJ38" s="384">
        <v>2</v>
      </c>
      <c r="AK38" s="384">
        <v>0</v>
      </c>
      <c r="AL38" s="384">
        <v>1</v>
      </c>
      <c r="AM38" s="391">
        <v>3</v>
      </c>
      <c r="AN38" s="269">
        <f t="shared" si="28"/>
        <v>84</v>
      </c>
    </row>
    <row r="39" spans="1:40" s="8" customFormat="1" ht="21" customHeight="1">
      <c r="A39" s="9"/>
      <c r="B39" s="696"/>
      <c r="C39" s="891" t="s">
        <v>27</v>
      </c>
      <c r="D39" s="892"/>
      <c r="E39" s="62">
        <f t="shared" si="26"/>
        <v>110</v>
      </c>
      <c r="F39" s="63">
        <f t="shared" si="26"/>
        <v>65</v>
      </c>
      <c r="G39" s="64">
        <f t="shared" si="26"/>
        <v>44</v>
      </c>
      <c r="H39" s="63">
        <f t="shared" si="26"/>
        <v>46</v>
      </c>
      <c r="I39" s="63">
        <f t="shared" si="26"/>
        <v>31</v>
      </c>
      <c r="J39" s="54">
        <f t="shared" si="26"/>
        <v>44</v>
      </c>
      <c r="K39" s="54">
        <f t="shared" si="26"/>
        <v>9</v>
      </c>
      <c r="L39" s="54">
        <f t="shared" si="26"/>
        <v>2</v>
      </c>
      <c r="M39" s="60">
        <f t="shared" si="26"/>
        <v>3</v>
      </c>
      <c r="N39" s="60">
        <f t="shared" si="26"/>
        <v>1</v>
      </c>
      <c r="O39" s="72">
        <f t="shared" si="26"/>
        <v>7</v>
      </c>
      <c r="P39" s="61">
        <f t="shared" si="1"/>
        <v>362</v>
      </c>
      <c r="Q39" s="386">
        <v>29</v>
      </c>
      <c r="R39" s="417">
        <v>21</v>
      </c>
      <c r="S39" s="417">
        <v>17</v>
      </c>
      <c r="T39" s="387">
        <v>13</v>
      </c>
      <c r="U39" s="387">
        <v>7</v>
      </c>
      <c r="V39" s="388">
        <v>11</v>
      </c>
      <c r="W39" s="388">
        <v>2</v>
      </c>
      <c r="X39" s="388">
        <v>0</v>
      </c>
      <c r="Y39" s="388">
        <v>1</v>
      </c>
      <c r="Z39" s="388">
        <v>0</v>
      </c>
      <c r="AA39" s="389">
        <v>4</v>
      </c>
      <c r="AB39" s="271">
        <f t="shared" si="27"/>
        <v>105</v>
      </c>
      <c r="AC39" s="386">
        <v>81</v>
      </c>
      <c r="AD39" s="417">
        <v>44</v>
      </c>
      <c r="AE39" s="417">
        <v>27</v>
      </c>
      <c r="AF39" s="387">
        <v>33</v>
      </c>
      <c r="AG39" s="387">
        <v>24</v>
      </c>
      <c r="AH39" s="388">
        <v>33</v>
      </c>
      <c r="AI39" s="388">
        <v>7</v>
      </c>
      <c r="AJ39" s="388">
        <v>2</v>
      </c>
      <c r="AK39" s="388">
        <v>2</v>
      </c>
      <c r="AL39" s="388">
        <v>1</v>
      </c>
      <c r="AM39" s="392">
        <v>3</v>
      </c>
      <c r="AN39" s="271">
        <f t="shared" si="28"/>
        <v>257</v>
      </c>
    </row>
    <row r="40" spans="1:40" s="8" customFormat="1" ht="21" customHeight="1" thickBot="1">
      <c r="A40" s="9"/>
      <c r="B40" s="696"/>
      <c r="C40" s="889" t="s">
        <v>67</v>
      </c>
      <c r="D40" s="890"/>
      <c r="E40" s="57">
        <f t="shared" si="26"/>
        <v>528</v>
      </c>
      <c r="F40" s="58">
        <f t="shared" si="26"/>
        <v>228</v>
      </c>
      <c r="G40" s="59">
        <f t="shared" si="26"/>
        <v>229</v>
      </c>
      <c r="H40" s="58">
        <f t="shared" si="26"/>
        <v>192</v>
      </c>
      <c r="I40" s="58">
        <f t="shared" si="26"/>
        <v>128</v>
      </c>
      <c r="J40" s="60">
        <f t="shared" si="26"/>
        <v>119</v>
      </c>
      <c r="K40" s="60">
        <f t="shared" si="26"/>
        <v>10</v>
      </c>
      <c r="L40" s="60">
        <f t="shared" si="26"/>
        <v>17</v>
      </c>
      <c r="M40" s="60">
        <f t="shared" si="26"/>
        <v>3</v>
      </c>
      <c r="N40" s="60">
        <f t="shared" si="26"/>
        <v>16</v>
      </c>
      <c r="O40" s="72">
        <f t="shared" si="26"/>
        <v>212</v>
      </c>
      <c r="P40" s="65">
        <f t="shared" si="1"/>
        <v>1682</v>
      </c>
      <c r="Q40" s="382">
        <v>125</v>
      </c>
      <c r="R40" s="416">
        <v>75</v>
      </c>
      <c r="S40" s="416">
        <v>60</v>
      </c>
      <c r="T40" s="383">
        <v>45</v>
      </c>
      <c r="U40" s="383">
        <v>32</v>
      </c>
      <c r="V40" s="384">
        <v>36</v>
      </c>
      <c r="W40" s="384">
        <v>3</v>
      </c>
      <c r="X40" s="384">
        <v>2</v>
      </c>
      <c r="Y40" s="384">
        <v>0</v>
      </c>
      <c r="Z40" s="384">
        <v>7</v>
      </c>
      <c r="AA40" s="385">
        <v>66</v>
      </c>
      <c r="AB40" s="269">
        <f t="shared" si="27"/>
        <v>451</v>
      </c>
      <c r="AC40" s="382">
        <v>403</v>
      </c>
      <c r="AD40" s="416">
        <v>153</v>
      </c>
      <c r="AE40" s="416">
        <v>169</v>
      </c>
      <c r="AF40" s="383">
        <v>147</v>
      </c>
      <c r="AG40" s="383">
        <v>96</v>
      </c>
      <c r="AH40" s="384">
        <v>83</v>
      </c>
      <c r="AI40" s="384">
        <v>7</v>
      </c>
      <c r="AJ40" s="384">
        <v>15</v>
      </c>
      <c r="AK40" s="384">
        <v>3</v>
      </c>
      <c r="AL40" s="384">
        <v>9</v>
      </c>
      <c r="AM40" s="391">
        <v>146</v>
      </c>
      <c r="AN40" s="269">
        <f t="shared" si="28"/>
        <v>1231</v>
      </c>
    </row>
    <row r="41" spans="1:40" s="8" customFormat="1" ht="21" customHeight="1" thickTop="1" thickBot="1">
      <c r="A41" s="9"/>
      <c r="B41" s="697"/>
      <c r="C41" s="881" t="s">
        <v>7</v>
      </c>
      <c r="D41" s="882"/>
      <c r="E41" s="46">
        <f t="shared" ref="E41:O41" si="29">SUM(E36:E40)</f>
        <v>1958</v>
      </c>
      <c r="F41" s="47">
        <f>SUM(F36:F40)</f>
        <v>919</v>
      </c>
      <c r="G41" s="48">
        <f>SUM(G36:G40)</f>
        <v>778</v>
      </c>
      <c r="H41" s="47">
        <f t="shared" si="29"/>
        <v>809</v>
      </c>
      <c r="I41" s="47">
        <f t="shared" si="29"/>
        <v>646</v>
      </c>
      <c r="J41" s="49">
        <f t="shared" si="29"/>
        <v>620</v>
      </c>
      <c r="K41" s="49">
        <f t="shared" si="29"/>
        <v>93</v>
      </c>
      <c r="L41" s="49">
        <f t="shared" si="29"/>
        <v>140</v>
      </c>
      <c r="M41" s="49">
        <f t="shared" si="29"/>
        <v>29</v>
      </c>
      <c r="N41" s="49">
        <f t="shared" si="29"/>
        <v>41</v>
      </c>
      <c r="O41" s="50">
        <f t="shared" si="29"/>
        <v>276</v>
      </c>
      <c r="P41" s="56">
        <f t="shared" si="1"/>
        <v>6309</v>
      </c>
      <c r="Q41" s="263">
        <f t="shared" ref="Q41:X41" si="30">SUM(Q36:Q40)</f>
        <v>431</v>
      </c>
      <c r="R41" s="280">
        <f t="shared" si="30"/>
        <v>296</v>
      </c>
      <c r="S41" s="280">
        <f t="shared" si="30"/>
        <v>232</v>
      </c>
      <c r="T41" s="264">
        <f t="shared" si="30"/>
        <v>194</v>
      </c>
      <c r="U41" s="264">
        <f t="shared" si="30"/>
        <v>160</v>
      </c>
      <c r="V41" s="265">
        <f t="shared" si="30"/>
        <v>174</v>
      </c>
      <c r="W41" s="265">
        <f t="shared" si="30"/>
        <v>28</v>
      </c>
      <c r="X41" s="265">
        <f t="shared" si="30"/>
        <v>32</v>
      </c>
      <c r="Y41" s="265">
        <f>SUM(Y36:Y40)</f>
        <v>18</v>
      </c>
      <c r="Z41" s="265">
        <f>SUM(Z36:Z40)</f>
        <v>19</v>
      </c>
      <c r="AA41" s="265">
        <f>SUM(AA36:AA40)</f>
        <v>97</v>
      </c>
      <c r="AB41" s="267">
        <f t="shared" si="27"/>
        <v>1681</v>
      </c>
      <c r="AC41" s="263">
        <f t="shared" ref="AC41:AJ41" si="31">SUM(AC36:AC40)</f>
        <v>1527</v>
      </c>
      <c r="AD41" s="280">
        <f t="shared" si="31"/>
        <v>623</v>
      </c>
      <c r="AE41" s="280">
        <f t="shared" si="31"/>
        <v>546</v>
      </c>
      <c r="AF41" s="264">
        <f t="shared" si="31"/>
        <v>615</v>
      </c>
      <c r="AG41" s="264">
        <f t="shared" si="31"/>
        <v>486</v>
      </c>
      <c r="AH41" s="265">
        <f t="shared" si="31"/>
        <v>446</v>
      </c>
      <c r="AI41" s="265">
        <f t="shared" si="31"/>
        <v>65</v>
      </c>
      <c r="AJ41" s="265">
        <f t="shared" si="31"/>
        <v>108</v>
      </c>
      <c r="AK41" s="265">
        <f>SUM(AK36:AK40)</f>
        <v>11</v>
      </c>
      <c r="AL41" s="265">
        <f>SUM(AL36:AL40)</f>
        <v>22</v>
      </c>
      <c r="AM41" s="265">
        <f>SUM(AM36:AM40)</f>
        <v>179</v>
      </c>
      <c r="AN41" s="267">
        <f t="shared" si="28"/>
        <v>4628</v>
      </c>
    </row>
    <row r="42" spans="1:40" s="8" customFormat="1" ht="21" customHeight="1" thickBot="1">
      <c r="A42" s="9"/>
      <c r="B42" s="680" t="s">
        <v>49</v>
      </c>
      <c r="C42" s="895" t="s">
        <v>31</v>
      </c>
      <c r="D42" s="896"/>
      <c r="E42" s="83">
        <f t="shared" ref="E42:O42" si="32">Q42+AC42</f>
        <v>3238</v>
      </c>
      <c r="F42" s="84">
        <f t="shared" si="32"/>
        <v>1933</v>
      </c>
      <c r="G42" s="85">
        <f t="shared" si="32"/>
        <v>948</v>
      </c>
      <c r="H42" s="84">
        <f t="shared" si="32"/>
        <v>973</v>
      </c>
      <c r="I42" s="84">
        <f t="shared" si="32"/>
        <v>1365</v>
      </c>
      <c r="J42" s="86">
        <f t="shared" si="32"/>
        <v>1294</v>
      </c>
      <c r="K42" s="86">
        <f t="shared" si="32"/>
        <v>410</v>
      </c>
      <c r="L42" s="86">
        <f t="shared" si="32"/>
        <v>188</v>
      </c>
      <c r="M42" s="86">
        <f t="shared" si="32"/>
        <v>90</v>
      </c>
      <c r="N42" s="86">
        <f t="shared" si="32"/>
        <v>72</v>
      </c>
      <c r="O42" s="87">
        <f t="shared" si="32"/>
        <v>50</v>
      </c>
      <c r="P42" s="88">
        <f t="shared" si="1"/>
        <v>10561</v>
      </c>
      <c r="Q42" s="393">
        <v>704</v>
      </c>
      <c r="R42" s="394">
        <v>660</v>
      </c>
      <c r="S42" s="394">
        <v>256</v>
      </c>
      <c r="T42" s="395">
        <v>210</v>
      </c>
      <c r="U42" s="379">
        <v>387</v>
      </c>
      <c r="V42" s="410">
        <v>386</v>
      </c>
      <c r="W42" s="410">
        <v>126</v>
      </c>
      <c r="X42" s="410">
        <v>54</v>
      </c>
      <c r="Y42" s="410">
        <v>59</v>
      </c>
      <c r="Z42" s="410">
        <v>33</v>
      </c>
      <c r="AA42" s="411">
        <v>40</v>
      </c>
      <c r="AB42" s="274">
        <f t="shared" si="27"/>
        <v>2915</v>
      </c>
      <c r="AC42" s="393">
        <v>2534</v>
      </c>
      <c r="AD42" s="394">
        <v>1273</v>
      </c>
      <c r="AE42" s="394">
        <v>692</v>
      </c>
      <c r="AF42" s="395">
        <v>763</v>
      </c>
      <c r="AG42" s="379">
        <v>978</v>
      </c>
      <c r="AH42" s="410">
        <v>908</v>
      </c>
      <c r="AI42" s="410">
        <v>284</v>
      </c>
      <c r="AJ42" s="410">
        <v>134</v>
      </c>
      <c r="AK42" s="410">
        <v>31</v>
      </c>
      <c r="AL42" s="410">
        <v>39</v>
      </c>
      <c r="AM42" s="412">
        <v>10</v>
      </c>
      <c r="AN42" s="274">
        <f t="shared" si="28"/>
        <v>7646</v>
      </c>
    </row>
    <row r="43" spans="1:40" s="8" customFormat="1" ht="21" customHeight="1" thickTop="1" thickBot="1">
      <c r="A43" s="9"/>
      <c r="B43" s="682"/>
      <c r="C43" s="893" t="s">
        <v>7</v>
      </c>
      <c r="D43" s="894"/>
      <c r="E43" s="46">
        <f t="shared" ref="E43:O43" si="33">E42</f>
        <v>3238</v>
      </c>
      <c r="F43" s="47">
        <f>F42</f>
        <v>1933</v>
      </c>
      <c r="G43" s="48">
        <f>G42</f>
        <v>948</v>
      </c>
      <c r="H43" s="47">
        <f t="shared" si="33"/>
        <v>973</v>
      </c>
      <c r="I43" s="47">
        <f t="shared" si="33"/>
        <v>1365</v>
      </c>
      <c r="J43" s="47">
        <f t="shared" si="33"/>
        <v>1294</v>
      </c>
      <c r="K43" s="47">
        <f t="shared" si="33"/>
        <v>410</v>
      </c>
      <c r="L43" s="47">
        <f t="shared" si="33"/>
        <v>188</v>
      </c>
      <c r="M43" s="47">
        <f t="shared" si="33"/>
        <v>90</v>
      </c>
      <c r="N43" s="47">
        <f t="shared" si="33"/>
        <v>72</v>
      </c>
      <c r="O43" s="73">
        <f t="shared" si="33"/>
        <v>50</v>
      </c>
      <c r="P43" s="56">
        <f t="shared" si="1"/>
        <v>10561</v>
      </c>
      <c r="Q43" s="263">
        <f t="shared" ref="Q43:X43" si="34">Q42</f>
        <v>704</v>
      </c>
      <c r="R43" s="280">
        <f t="shared" si="34"/>
        <v>660</v>
      </c>
      <c r="S43" s="280">
        <f t="shared" si="34"/>
        <v>256</v>
      </c>
      <c r="T43" s="280">
        <f t="shared" si="34"/>
        <v>210</v>
      </c>
      <c r="U43" s="280">
        <f t="shared" si="34"/>
        <v>387</v>
      </c>
      <c r="V43" s="280">
        <f t="shared" si="34"/>
        <v>386</v>
      </c>
      <c r="W43" s="280">
        <f t="shared" si="34"/>
        <v>126</v>
      </c>
      <c r="X43" s="280">
        <f t="shared" si="34"/>
        <v>54</v>
      </c>
      <c r="Y43" s="280">
        <f>Y42</f>
        <v>59</v>
      </c>
      <c r="Z43" s="280">
        <f>Z42</f>
        <v>33</v>
      </c>
      <c r="AA43" s="280">
        <f>AA42</f>
        <v>40</v>
      </c>
      <c r="AB43" s="267">
        <f t="shared" ref="AB43:AJ43" si="35">AB42</f>
        <v>2915</v>
      </c>
      <c r="AC43" s="263">
        <f t="shared" si="35"/>
        <v>2534</v>
      </c>
      <c r="AD43" s="280">
        <f t="shared" si="35"/>
        <v>1273</v>
      </c>
      <c r="AE43" s="280">
        <f t="shared" si="35"/>
        <v>692</v>
      </c>
      <c r="AF43" s="280">
        <f t="shared" si="35"/>
        <v>763</v>
      </c>
      <c r="AG43" s="280">
        <f t="shared" si="35"/>
        <v>978</v>
      </c>
      <c r="AH43" s="280">
        <f t="shared" si="35"/>
        <v>908</v>
      </c>
      <c r="AI43" s="280">
        <f t="shared" si="35"/>
        <v>284</v>
      </c>
      <c r="AJ43" s="280">
        <f t="shared" si="35"/>
        <v>134</v>
      </c>
      <c r="AK43" s="280">
        <f>AK42</f>
        <v>31</v>
      </c>
      <c r="AL43" s="280">
        <f>AL42</f>
        <v>39</v>
      </c>
      <c r="AM43" s="280">
        <f>AM42</f>
        <v>10</v>
      </c>
      <c r="AN43" s="267">
        <f>AN42</f>
        <v>7646</v>
      </c>
    </row>
    <row r="44" spans="1:40" s="8" customFormat="1" ht="21" customHeight="1">
      <c r="A44" s="9"/>
      <c r="B44" s="680" t="s">
        <v>48</v>
      </c>
      <c r="C44" s="873" t="s">
        <v>30</v>
      </c>
      <c r="D44" s="874"/>
      <c r="E44" s="77">
        <f t="shared" ref="E44:O45" si="36">Q44+AC44</f>
        <v>3185</v>
      </c>
      <c r="F44" s="41">
        <f t="shared" si="36"/>
        <v>1668</v>
      </c>
      <c r="G44" s="42">
        <f t="shared" si="36"/>
        <v>983</v>
      </c>
      <c r="H44" s="41">
        <f t="shared" si="36"/>
        <v>1005</v>
      </c>
      <c r="I44" s="41">
        <f t="shared" si="36"/>
        <v>1291</v>
      </c>
      <c r="J44" s="43">
        <f t="shared" si="36"/>
        <v>1093</v>
      </c>
      <c r="K44" s="43">
        <f t="shared" si="36"/>
        <v>57</v>
      </c>
      <c r="L44" s="43">
        <f t="shared" si="36"/>
        <v>178</v>
      </c>
      <c r="M44" s="74">
        <f t="shared" si="36"/>
        <v>69</v>
      </c>
      <c r="N44" s="74">
        <f t="shared" si="36"/>
        <v>35</v>
      </c>
      <c r="O44" s="89">
        <f t="shared" si="36"/>
        <v>24</v>
      </c>
      <c r="P44" s="66">
        <f t="shared" si="1"/>
        <v>9588</v>
      </c>
      <c r="Q44" s="373">
        <v>662</v>
      </c>
      <c r="R44" s="414">
        <v>439</v>
      </c>
      <c r="S44" s="414">
        <v>210</v>
      </c>
      <c r="T44" s="374">
        <v>169</v>
      </c>
      <c r="U44" s="374">
        <v>268</v>
      </c>
      <c r="V44" s="375">
        <v>265</v>
      </c>
      <c r="W44" s="375">
        <v>15</v>
      </c>
      <c r="X44" s="375">
        <v>35</v>
      </c>
      <c r="Y44" s="375">
        <v>37</v>
      </c>
      <c r="Z44" s="375">
        <v>17</v>
      </c>
      <c r="AA44" s="376">
        <v>18</v>
      </c>
      <c r="AB44" s="269">
        <f>SUM(Q44:AA44)</f>
        <v>2135</v>
      </c>
      <c r="AC44" s="373">
        <v>2523</v>
      </c>
      <c r="AD44" s="414">
        <v>1229</v>
      </c>
      <c r="AE44" s="414">
        <v>773</v>
      </c>
      <c r="AF44" s="374">
        <v>836</v>
      </c>
      <c r="AG44" s="374">
        <v>1023</v>
      </c>
      <c r="AH44" s="375">
        <v>828</v>
      </c>
      <c r="AI44" s="375">
        <v>42</v>
      </c>
      <c r="AJ44" s="375">
        <v>143</v>
      </c>
      <c r="AK44" s="375">
        <v>32</v>
      </c>
      <c r="AL44" s="375">
        <v>18</v>
      </c>
      <c r="AM44" s="405">
        <v>6</v>
      </c>
      <c r="AN44" s="269">
        <f>SUM(AC44:AM44)</f>
        <v>7453</v>
      </c>
    </row>
    <row r="45" spans="1:40" s="8" customFormat="1" ht="21" customHeight="1" thickBot="1">
      <c r="A45" s="9"/>
      <c r="B45" s="681"/>
      <c r="C45" s="885" t="s">
        <v>68</v>
      </c>
      <c r="D45" s="886"/>
      <c r="E45" s="83">
        <f t="shared" si="36"/>
        <v>940</v>
      </c>
      <c r="F45" s="84">
        <f t="shared" si="36"/>
        <v>476</v>
      </c>
      <c r="G45" s="85">
        <f t="shared" si="36"/>
        <v>317</v>
      </c>
      <c r="H45" s="84">
        <f t="shared" si="36"/>
        <v>282</v>
      </c>
      <c r="I45" s="84">
        <f t="shared" si="36"/>
        <v>339</v>
      </c>
      <c r="J45" s="86">
        <f t="shared" si="36"/>
        <v>289</v>
      </c>
      <c r="K45" s="86">
        <f t="shared" si="36"/>
        <v>23</v>
      </c>
      <c r="L45" s="86">
        <f t="shared" si="36"/>
        <v>53</v>
      </c>
      <c r="M45" s="75">
        <f t="shared" si="36"/>
        <v>22</v>
      </c>
      <c r="N45" s="75">
        <f t="shared" si="36"/>
        <v>14</v>
      </c>
      <c r="O45" s="76">
        <f t="shared" si="36"/>
        <v>70</v>
      </c>
      <c r="P45" s="65">
        <f t="shared" si="1"/>
        <v>2825</v>
      </c>
      <c r="Q45" s="386">
        <v>209</v>
      </c>
      <c r="R45" s="417">
        <v>152</v>
      </c>
      <c r="S45" s="417">
        <v>83</v>
      </c>
      <c r="T45" s="387">
        <v>61</v>
      </c>
      <c r="U45" s="383">
        <v>89</v>
      </c>
      <c r="V45" s="403">
        <v>80</v>
      </c>
      <c r="W45" s="403">
        <v>6</v>
      </c>
      <c r="X45" s="403">
        <v>10</v>
      </c>
      <c r="Y45" s="403">
        <v>14</v>
      </c>
      <c r="Z45" s="403">
        <v>8</v>
      </c>
      <c r="AA45" s="404">
        <v>33</v>
      </c>
      <c r="AB45" s="274">
        <f>SUM(Q45:AA45)</f>
        <v>745</v>
      </c>
      <c r="AC45" s="386">
        <v>731</v>
      </c>
      <c r="AD45" s="417">
        <v>324</v>
      </c>
      <c r="AE45" s="417">
        <v>234</v>
      </c>
      <c r="AF45" s="387">
        <v>221</v>
      </c>
      <c r="AG45" s="383">
        <v>250</v>
      </c>
      <c r="AH45" s="403">
        <v>209</v>
      </c>
      <c r="AI45" s="403">
        <v>17</v>
      </c>
      <c r="AJ45" s="403">
        <v>43</v>
      </c>
      <c r="AK45" s="403">
        <v>8</v>
      </c>
      <c r="AL45" s="403">
        <v>6</v>
      </c>
      <c r="AM45" s="406">
        <v>37</v>
      </c>
      <c r="AN45" s="274">
        <f>SUM(AC45:AM45)</f>
        <v>2080</v>
      </c>
    </row>
    <row r="46" spans="1:40" s="8" customFormat="1" ht="21" customHeight="1" thickTop="1" thickBot="1">
      <c r="A46" s="9"/>
      <c r="B46" s="682"/>
      <c r="C46" s="893" t="s">
        <v>7</v>
      </c>
      <c r="D46" s="894"/>
      <c r="E46" s="67">
        <f t="shared" ref="E46:O46" si="37">SUM(E44:E45)</f>
        <v>4125</v>
      </c>
      <c r="F46" s="68">
        <f>SUM(F44:F45)</f>
        <v>2144</v>
      </c>
      <c r="G46" s="69">
        <f>SUM(G44:G45)</f>
        <v>1300</v>
      </c>
      <c r="H46" s="68">
        <f t="shared" si="37"/>
        <v>1287</v>
      </c>
      <c r="I46" s="68">
        <f t="shared" si="37"/>
        <v>1630</v>
      </c>
      <c r="J46" s="68">
        <f t="shared" si="37"/>
        <v>1382</v>
      </c>
      <c r="K46" s="68">
        <f t="shared" si="37"/>
        <v>80</v>
      </c>
      <c r="L46" s="68">
        <f t="shared" si="37"/>
        <v>231</v>
      </c>
      <c r="M46" s="68">
        <f t="shared" si="37"/>
        <v>91</v>
      </c>
      <c r="N46" s="68">
        <f t="shared" si="37"/>
        <v>49</v>
      </c>
      <c r="O46" s="82">
        <f t="shared" si="37"/>
        <v>94</v>
      </c>
      <c r="P46" s="56">
        <f t="shared" si="1"/>
        <v>12413</v>
      </c>
      <c r="Q46" s="263">
        <f t="shared" ref="Q46:X46" si="38">SUM(Q44:Q45)</f>
        <v>871</v>
      </c>
      <c r="R46" s="280">
        <f t="shared" si="38"/>
        <v>591</v>
      </c>
      <c r="S46" s="280">
        <f t="shared" si="38"/>
        <v>293</v>
      </c>
      <c r="T46" s="280">
        <f t="shared" si="38"/>
        <v>230</v>
      </c>
      <c r="U46" s="280">
        <f t="shared" si="38"/>
        <v>357</v>
      </c>
      <c r="V46" s="280">
        <f t="shared" si="38"/>
        <v>345</v>
      </c>
      <c r="W46" s="280">
        <f t="shared" si="38"/>
        <v>21</v>
      </c>
      <c r="X46" s="280">
        <f t="shared" si="38"/>
        <v>45</v>
      </c>
      <c r="Y46" s="280">
        <f>SUM(Y44:Y45)</f>
        <v>51</v>
      </c>
      <c r="Z46" s="280">
        <f>SUM(Z44:Z45)</f>
        <v>25</v>
      </c>
      <c r="AA46" s="280">
        <f>SUM(AA44:AA45)</f>
        <v>51</v>
      </c>
      <c r="AB46" s="267">
        <f t="shared" ref="AB46:AJ46" si="39">SUM(AB44:AB45)</f>
        <v>2880</v>
      </c>
      <c r="AC46" s="263">
        <f t="shared" si="39"/>
        <v>3254</v>
      </c>
      <c r="AD46" s="280">
        <f t="shared" si="39"/>
        <v>1553</v>
      </c>
      <c r="AE46" s="280">
        <f t="shared" si="39"/>
        <v>1007</v>
      </c>
      <c r="AF46" s="280">
        <f t="shared" si="39"/>
        <v>1057</v>
      </c>
      <c r="AG46" s="280">
        <f t="shared" si="39"/>
        <v>1273</v>
      </c>
      <c r="AH46" s="280">
        <f t="shared" si="39"/>
        <v>1037</v>
      </c>
      <c r="AI46" s="280">
        <f t="shared" si="39"/>
        <v>59</v>
      </c>
      <c r="AJ46" s="280">
        <f t="shared" si="39"/>
        <v>186</v>
      </c>
      <c r="AK46" s="280">
        <f>SUM(AK44:AK45)</f>
        <v>40</v>
      </c>
      <c r="AL46" s="280">
        <f>SUM(AL44:AL45)</f>
        <v>24</v>
      </c>
      <c r="AM46" s="280">
        <f>SUM(AM44:AM45)</f>
        <v>43</v>
      </c>
      <c r="AN46" s="267">
        <f>SUM(AN44:AN45)</f>
        <v>9533</v>
      </c>
    </row>
    <row r="47" spans="1:40" s="8" customFormat="1" ht="21" customHeight="1">
      <c r="A47" s="9"/>
      <c r="B47" s="715" t="s">
        <v>50</v>
      </c>
      <c r="C47" s="873" t="s">
        <v>32</v>
      </c>
      <c r="D47" s="874"/>
      <c r="E47" s="77">
        <f t="shared" ref="E47:O52" si="40">Q47+AC47</f>
        <v>1355</v>
      </c>
      <c r="F47" s="41">
        <f t="shared" si="40"/>
        <v>782</v>
      </c>
      <c r="G47" s="42">
        <f t="shared" si="40"/>
        <v>538</v>
      </c>
      <c r="H47" s="41">
        <f t="shared" si="40"/>
        <v>492</v>
      </c>
      <c r="I47" s="41">
        <f t="shared" si="40"/>
        <v>587</v>
      </c>
      <c r="J47" s="43">
        <f t="shared" si="40"/>
        <v>548</v>
      </c>
      <c r="K47" s="43">
        <f t="shared" si="40"/>
        <v>39</v>
      </c>
      <c r="L47" s="43">
        <f t="shared" si="40"/>
        <v>112</v>
      </c>
      <c r="M47" s="43">
        <f t="shared" si="40"/>
        <v>28</v>
      </c>
      <c r="N47" s="43">
        <f t="shared" si="40"/>
        <v>23</v>
      </c>
      <c r="O47" s="45">
        <f t="shared" si="40"/>
        <v>7</v>
      </c>
      <c r="P47" s="66">
        <f t="shared" si="1"/>
        <v>4511</v>
      </c>
      <c r="Q47" s="373">
        <v>273</v>
      </c>
      <c r="R47" s="414">
        <v>228</v>
      </c>
      <c r="S47" s="414">
        <v>160</v>
      </c>
      <c r="T47" s="374">
        <v>105</v>
      </c>
      <c r="U47" s="374">
        <v>144</v>
      </c>
      <c r="V47" s="375">
        <v>125</v>
      </c>
      <c r="W47" s="375">
        <v>19</v>
      </c>
      <c r="X47" s="375">
        <v>30</v>
      </c>
      <c r="Y47" s="375">
        <v>18</v>
      </c>
      <c r="Z47" s="375">
        <v>7</v>
      </c>
      <c r="AA47" s="376">
        <v>4</v>
      </c>
      <c r="AB47" s="269">
        <f t="shared" ref="AB47:AB53" si="41">SUM(Q47:AA47)</f>
        <v>1113</v>
      </c>
      <c r="AC47" s="373">
        <v>1082</v>
      </c>
      <c r="AD47" s="414">
        <v>554</v>
      </c>
      <c r="AE47" s="414">
        <v>378</v>
      </c>
      <c r="AF47" s="374">
        <v>387</v>
      </c>
      <c r="AG47" s="374">
        <v>443</v>
      </c>
      <c r="AH47" s="375">
        <v>423</v>
      </c>
      <c r="AI47" s="375">
        <v>20</v>
      </c>
      <c r="AJ47" s="375">
        <v>82</v>
      </c>
      <c r="AK47" s="375">
        <v>10</v>
      </c>
      <c r="AL47" s="375">
        <v>16</v>
      </c>
      <c r="AM47" s="405">
        <v>3</v>
      </c>
      <c r="AN47" s="269">
        <f t="shared" ref="AN47:AN53" si="42">SUM(AC47:AM47)</f>
        <v>3398</v>
      </c>
    </row>
    <row r="48" spans="1:40" s="8" customFormat="1" ht="21" customHeight="1">
      <c r="A48" s="9"/>
      <c r="B48" s="696"/>
      <c r="C48" s="891" t="s">
        <v>33</v>
      </c>
      <c r="D48" s="892"/>
      <c r="E48" s="57">
        <f t="shared" si="40"/>
        <v>177</v>
      </c>
      <c r="F48" s="58">
        <f t="shared" si="40"/>
        <v>134</v>
      </c>
      <c r="G48" s="59">
        <f t="shared" si="40"/>
        <v>86</v>
      </c>
      <c r="H48" s="58">
        <f t="shared" si="40"/>
        <v>76</v>
      </c>
      <c r="I48" s="58">
        <f t="shared" si="40"/>
        <v>97</v>
      </c>
      <c r="J48" s="60">
        <f t="shared" si="40"/>
        <v>84</v>
      </c>
      <c r="K48" s="60">
        <f t="shared" si="40"/>
        <v>15</v>
      </c>
      <c r="L48" s="60">
        <f t="shared" si="40"/>
        <v>15</v>
      </c>
      <c r="M48" s="54">
        <f t="shared" si="40"/>
        <v>8</v>
      </c>
      <c r="N48" s="54">
        <f t="shared" si="40"/>
        <v>0</v>
      </c>
      <c r="O48" s="55">
        <f t="shared" si="40"/>
        <v>0</v>
      </c>
      <c r="P48" s="61">
        <f t="shared" si="1"/>
        <v>692</v>
      </c>
      <c r="Q48" s="382">
        <v>39</v>
      </c>
      <c r="R48" s="416">
        <v>57</v>
      </c>
      <c r="S48" s="416">
        <v>28</v>
      </c>
      <c r="T48" s="383">
        <v>24</v>
      </c>
      <c r="U48" s="383">
        <v>37</v>
      </c>
      <c r="V48" s="384">
        <v>24</v>
      </c>
      <c r="W48" s="384">
        <v>5</v>
      </c>
      <c r="X48" s="384">
        <v>6</v>
      </c>
      <c r="Y48" s="384">
        <v>3</v>
      </c>
      <c r="Z48" s="384">
        <v>0</v>
      </c>
      <c r="AA48" s="385">
        <v>0</v>
      </c>
      <c r="AB48" s="269">
        <f t="shared" si="41"/>
        <v>223</v>
      </c>
      <c r="AC48" s="382">
        <v>138</v>
      </c>
      <c r="AD48" s="416">
        <v>77</v>
      </c>
      <c r="AE48" s="416">
        <v>58</v>
      </c>
      <c r="AF48" s="383">
        <v>52</v>
      </c>
      <c r="AG48" s="383">
        <v>60</v>
      </c>
      <c r="AH48" s="384">
        <v>60</v>
      </c>
      <c r="AI48" s="384">
        <v>10</v>
      </c>
      <c r="AJ48" s="384">
        <v>9</v>
      </c>
      <c r="AK48" s="384">
        <v>5</v>
      </c>
      <c r="AL48" s="384">
        <v>0</v>
      </c>
      <c r="AM48" s="391">
        <v>0</v>
      </c>
      <c r="AN48" s="269">
        <f t="shared" si="42"/>
        <v>469</v>
      </c>
    </row>
    <row r="49" spans="1:43" s="8" customFormat="1" ht="21" customHeight="1">
      <c r="A49" s="9"/>
      <c r="B49" s="696"/>
      <c r="C49" s="891" t="s">
        <v>34</v>
      </c>
      <c r="D49" s="892"/>
      <c r="E49" s="57">
        <f t="shared" si="40"/>
        <v>161</v>
      </c>
      <c r="F49" s="58">
        <f t="shared" si="40"/>
        <v>117</v>
      </c>
      <c r="G49" s="59">
        <f t="shared" si="40"/>
        <v>68</v>
      </c>
      <c r="H49" s="58">
        <f t="shared" si="40"/>
        <v>61</v>
      </c>
      <c r="I49" s="58">
        <f t="shared" si="40"/>
        <v>81</v>
      </c>
      <c r="J49" s="60">
        <f t="shared" si="40"/>
        <v>101</v>
      </c>
      <c r="K49" s="60">
        <f t="shared" si="40"/>
        <v>13</v>
      </c>
      <c r="L49" s="60">
        <f t="shared" si="40"/>
        <v>14</v>
      </c>
      <c r="M49" s="54">
        <f t="shared" si="40"/>
        <v>4</v>
      </c>
      <c r="N49" s="54">
        <f t="shared" si="40"/>
        <v>3</v>
      </c>
      <c r="O49" s="55">
        <f t="shared" si="40"/>
        <v>7</v>
      </c>
      <c r="P49" s="61">
        <f t="shared" si="1"/>
        <v>630</v>
      </c>
      <c r="Q49" s="382">
        <v>48</v>
      </c>
      <c r="R49" s="416">
        <v>40</v>
      </c>
      <c r="S49" s="416">
        <v>21</v>
      </c>
      <c r="T49" s="383">
        <v>17</v>
      </c>
      <c r="U49" s="383">
        <v>19</v>
      </c>
      <c r="V49" s="384">
        <v>32</v>
      </c>
      <c r="W49" s="384">
        <v>6</v>
      </c>
      <c r="X49" s="384">
        <v>4</v>
      </c>
      <c r="Y49" s="384">
        <v>2</v>
      </c>
      <c r="Z49" s="384">
        <v>1</v>
      </c>
      <c r="AA49" s="385">
        <v>2</v>
      </c>
      <c r="AB49" s="269">
        <f t="shared" si="41"/>
        <v>192</v>
      </c>
      <c r="AC49" s="382">
        <v>113</v>
      </c>
      <c r="AD49" s="416">
        <v>77</v>
      </c>
      <c r="AE49" s="416">
        <v>47</v>
      </c>
      <c r="AF49" s="383">
        <v>44</v>
      </c>
      <c r="AG49" s="383">
        <v>62</v>
      </c>
      <c r="AH49" s="384">
        <v>69</v>
      </c>
      <c r="AI49" s="384">
        <v>7</v>
      </c>
      <c r="AJ49" s="384">
        <v>10</v>
      </c>
      <c r="AK49" s="384">
        <v>2</v>
      </c>
      <c r="AL49" s="384">
        <v>2</v>
      </c>
      <c r="AM49" s="391">
        <v>5</v>
      </c>
      <c r="AN49" s="269">
        <f t="shared" si="42"/>
        <v>438</v>
      </c>
    </row>
    <row r="50" spans="1:43" s="8" customFormat="1" ht="21" customHeight="1">
      <c r="A50" s="9"/>
      <c r="B50" s="696"/>
      <c r="C50" s="891" t="s">
        <v>35</v>
      </c>
      <c r="D50" s="892"/>
      <c r="E50" s="57">
        <f t="shared" si="40"/>
        <v>176</v>
      </c>
      <c r="F50" s="58">
        <f t="shared" si="40"/>
        <v>88</v>
      </c>
      <c r="G50" s="59">
        <f t="shared" si="40"/>
        <v>78</v>
      </c>
      <c r="H50" s="58">
        <f t="shared" si="40"/>
        <v>62</v>
      </c>
      <c r="I50" s="58">
        <f t="shared" si="40"/>
        <v>54</v>
      </c>
      <c r="J50" s="60">
        <f t="shared" si="40"/>
        <v>80</v>
      </c>
      <c r="K50" s="60">
        <f t="shared" si="40"/>
        <v>10</v>
      </c>
      <c r="L50" s="60">
        <f t="shared" si="40"/>
        <v>16</v>
      </c>
      <c r="M50" s="54">
        <f t="shared" si="40"/>
        <v>0</v>
      </c>
      <c r="N50" s="54">
        <f t="shared" si="40"/>
        <v>1</v>
      </c>
      <c r="O50" s="55">
        <f t="shared" si="40"/>
        <v>10</v>
      </c>
      <c r="P50" s="61">
        <f t="shared" si="1"/>
        <v>575</v>
      </c>
      <c r="Q50" s="382">
        <v>47</v>
      </c>
      <c r="R50" s="416">
        <v>31</v>
      </c>
      <c r="S50" s="416">
        <v>28</v>
      </c>
      <c r="T50" s="383">
        <v>16</v>
      </c>
      <c r="U50" s="383">
        <v>15</v>
      </c>
      <c r="V50" s="384">
        <v>15</v>
      </c>
      <c r="W50" s="384">
        <v>3</v>
      </c>
      <c r="X50" s="384">
        <v>3</v>
      </c>
      <c r="Y50" s="384">
        <v>0</v>
      </c>
      <c r="Z50" s="384">
        <v>0</v>
      </c>
      <c r="AA50" s="385">
        <v>5</v>
      </c>
      <c r="AB50" s="269">
        <f t="shared" si="41"/>
        <v>163</v>
      </c>
      <c r="AC50" s="382">
        <v>129</v>
      </c>
      <c r="AD50" s="416">
        <v>57</v>
      </c>
      <c r="AE50" s="416">
        <v>50</v>
      </c>
      <c r="AF50" s="383">
        <v>46</v>
      </c>
      <c r="AG50" s="383">
        <v>39</v>
      </c>
      <c r="AH50" s="384">
        <v>65</v>
      </c>
      <c r="AI50" s="384">
        <v>7</v>
      </c>
      <c r="AJ50" s="384">
        <v>13</v>
      </c>
      <c r="AK50" s="384">
        <v>0</v>
      </c>
      <c r="AL50" s="384">
        <v>1</v>
      </c>
      <c r="AM50" s="391">
        <v>5</v>
      </c>
      <c r="AN50" s="269">
        <f t="shared" si="42"/>
        <v>412</v>
      </c>
    </row>
    <row r="51" spans="1:43" s="8" customFormat="1" ht="21" customHeight="1">
      <c r="A51" s="9"/>
      <c r="B51" s="696"/>
      <c r="C51" s="891" t="s">
        <v>36</v>
      </c>
      <c r="D51" s="892"/>
      <c r="E51" s="57">
        <f t="shared" si="40"/>
        <v>536</v>
      </c>
      <c r="F51" s="58">
        <f t="shared" si="40"/>
        <v>303</v>
      </c>
      <c r="G51" s="59">
        <f t="shared" si="40"/>
        <v>196</v>
      </c>
      <c r="H51" s="58">
        <f t="shared" si="40"/>
        <v>179</v>
      </c>
      <c r="I51" s="58">
        <f t="shared" si="40"/>
        <v>286</v>
      </c>
      <c r="J51" s="60">
        <f t="shared" si="40"/>
        <v>222</v>
      </c>
      <c r="K51" s="60">
        <f t="shared" si="40"/>
        <v>23</v>
      </c>
      <c r="L51" s="60">
        <f t="shared" si="40"/>
        <v>45</v>
      </c>
      <c r="M51" s="54">
        <f t="shared" si="40"/>
        <v>29</v>
      </c>
      <c r="N51" s="54">
        <f t="shared" si="40"/>
        <v>13</v>
      </c>
      <c r="O51" s="55">
        <f t="shared" si="40"/>
        <v>31</v>
      </c>
      <c r="P51" s="61">
        <f t="shared" si="1"/>
        <v>1863</v>
      </c>
      <c r="Q51" s="382">
        <v>118</v>
      </c>
      <c r="R51" s="416">
        <v>98</v>
      </c>
      <c r="S51" s="416">
        <v>49</v>
      </c>
      <c r="T51" s="383">
        <v>38</v>
      </c>
      <c r="U51" s="383">
        <v>88</v>
      </c>
      <c r="V51" s="384">
        <v>59</v>
      </c>
      <c r="W51" s="384">
        <v>13</v>
      </c>
      <c r="X51" s="384">
        <v>13</v>
      </c>
      <c r="Y51" s="384">
        <v>20</v>
      </c>
      <c r="Z51" s="384">
        <v>8</v>
      </c>
      <c r="AA51" s="385">
        <v>15</v>
      </c>
      <c r="AB51" s="269">
        <f t="shared" si="41"/>
        <v>519</v>
      </c>
      <c r="AC51" s="382">
        <v>418</v>
      </c>
      <c r="AD51" s="416">
        <v>205</v>
      </c>
      <c r="AE51" s="416">
        <v>147</v>
      </c>
      <c r="AF51" s="383">
        <v>141</v>
      </c>
      <c r="AG51" s="383">
        <v>198</v>
      </c>
      <c r="AH51" s="384">
        <v>163</v>
      </c>
      <c r="AI51" s="384">
        <v>10</v>
      </c>
      <c r="AJ51" s="384">
        <v>32</v>
      </c>
      <c r="AK51" s="384">
        <v>9</v>
      </c>
      <c r="AL51" s="384">
        <v>5</v>
      </c>
      <c r="AM51" s="391">
        <v>16</v>
      </c>
      <c r="AN51" s="269">
        <f t="shared" si="42"/>
        <v>1344</v>
      </c>
    </row>
    <row r="52" spans="1:43" s="9" customFormat="1" ht="21" customHeight="1" thickBot="1">
      <c r="B52" s="696"/>
      <c r="C52" s="885" t="s">
        <v>37</v>
      </c>
      <c r="D52" s="886"/>
      <c r="E52" s="62">
        <f t="shared" si="40"/>
        <v>377</v>
      </c>
      <c r="F52" s="63">
        <f t="shared" si="40"/>
        <v>196</v>
      </c>
      <c r="G52" s="64">
        <f t="shared" si="40"/>
        <v>151</v>
      </c>
      <c r="H52" s="63">
        <f t="shared" si="40"/>
        <v>118</v>
      </c>
      <c r="I52" s="63">
        <f t="shared" si="40"/>
        <v>127</v>
      </c>
      <c r="J52" s="54">
        <f t="shared" si="40"/>
        <v>165</v>
      </c>
      <c r="K52" s="54">
        <f t="shared" si="40"/>
        <v>23</v>
      </c>
      <c r="L52" s="54">
        <f t="shared" si="40"/>
        <v>27</v>
      </c>
      <c r="M52" s="54">
        <f t="shared" si="40"/>
        <v>10</v>
      </c>
      <c r="N52" s="54">
        <f t="shared" si="40"/>
        <v>3</v>
      </c>
      <c r="O52" s="55">
        <f t="shared" si="40"/>
        <v>4</v>
      </c>
      <c r="P52" s="80">
        <f t="shared" si="1"/>
        <v>1201</v>
      </c>
      <c r="Q52" s="386">
        <v>97</v>
      </c>
      <c r="R52" s="417">
        <v>70</v>
      </c>
      <c r="S52" s="417">
        <v>42</v>
      </c>
      <c r="T52" s="387">
        <v>31</v>
      </c>
      <c r="U52" s="387">
        <v>36</v>
      </c>
      <c r="V52" s="388">
        <v>47</v>
      </c>
      <c r="W52" s="388">
        <v>7</v>
      </c>
      <c r="X52" s="388">
        <v>6</v>
      </c>
      <c r="Y52" s="388">
        <v>8</v>
      </c>
      <c r="Z52" s="388">
        <v>2</v>
      </c>
      <c r="AA52" s="389">
        <v>1</v>
      </c>
      <c r="AB52" s="274">
        <f t="shared" si="41"/>
        <v>347</v>
      </c>
      <c r="AC52" s="386">
        <v>280</v>
      </c>
      <c r="AD52" s="417">
        <v>126</v>
      </c>
      <c r="AE52" s="417">
        <v>109</v>
      </c>
      <c r="AF52" s="387">
        <v>87</v>
      </c>
      <c r="AG52" s="387">
        <v>91</v>
      </c>
      <c r="AH52" s="388">
        <v>118</v>
      </c>
      <c r="AI52" s="388">
        <v>16</v>
      </c>
      <c r="AJ52" s="388">
        <v>21</v>
      </c>
      <c r="AK52" s="388">
        <v>2</v>
      </c>
      <c r="AL52" s="388">
        <v>1</v>
      </c>
      <c r="AM52" s="392">
        <v>3</v>
      </c>
      <c r="AN52" s="274">
        <f t="shared" si="42"/>
        <v>854</v>
      </c>
      <c r="AQ52" s="8"/>
    </row>
    <row r="53" spans="1:43" s="8" customFormat="1" ht="21" customHeight="1" thickTop="1" thickBot="1">
      <c r="A53" s="9"/>
      <c r="B53" s="697"/>
      <c r="C53" s="893" t="s">
        <v>7</v>
      </c>
      <c r="D53" s="894"/>
      <c r="E53" s="46">
        <f t="shared" ref="E53:O53" si="43">SUM(E47:E52)</f>
        <v>2782</v>
      </c>
      <c r="F53" s="47">
        <f>SUM(F47:F52)</f>
        <v>1620</v>
      </c>
      <c r="G53" s="48">
        <f>SUM(G47:G52)</f>
        <v>1117</v>
      </c>
      <c r="H53" s="47">
        <f t="shared" si="43"/>
        <v>988</v>
      </c>
      <c r="I53" s="47">
        <f t="shared" si="43"/>
        <v>1232</v>
      </c>
      <c r="J53" s="49">
        <f t="shared" si="43"/>
        <v>1200</v>
      </c>
      <c r="K53" s="49">
        <f t="shared" si="43"/>
        <v>123</v>
      </c>
      <c r="L53" s="49">
        <f t="shared" si="43"/>
        <v>229</v>
      </c>
      <c r="M53" s="49">
        <f t="shared" si="43"/>
        <v>79</v>
      </c>
      <c r="N53" s="49">
        <f t="shared" si="43"/>
        <v>43</v>
      </c>
      <c r="O53" s="50">
        <f t="shared" si="43"/>
        <v>59</v>
      </c>
      <c r="P53" s="81">
        <f t="shared" si="1"/>
        <v>9472</v>
      </c>
      <c r="Q53" s="263">
        <f t="shared" ref="Q53:AA53" si="44">SUM(Q47:Q52)</f>
        <v>622</v>
      </c>
      <c r="R53" s="280">
        <f t="shared" si="44"/>
        <v>524</v>
      </c>
      <c r="S53" s="280">
        <f t="shared" si="44"/>
        <v>328</v>
      </c>
      <c r="T53" s="264">
        <f t="shared" si="44"/>
        <v>231</v>
      </c>
      <c r="U53" s="264">
        <f t="shared" si="44"/>
        <v>339</v>
      </c>
      <c r="V53" s="265">
        <f t="shared" si="44"/>
        <v>302</v>
      </c>
      <c r="W53" s="265">
        <f t="shared" si="44"/>
        <v>53</v>
      </c>
      <c r="X53" s="265">
        <f t="shared" si="44"/>
        <v>62</v>
      </c>
      <c r="Y53" s="265">
        <f t="shared" si="44"/>
        <v>51</v>
      </c>
      <c r="Z53" s="265">
        <f t="shared" si="44"/>
        <v>18</v>
      </c>
      <c r="AA53" s="265">
        <f t="shared" si="44"/>
        <v>27</v>
      </c>
      <c r="AB53" s="267">
        <f t="shared" si="41"/>
        <v>2557</v>
      </c>
      <c r="AC53" s="263">
        <f t="shared" ref="AC53:AM53" si="45">SUM(AC47:AC52)</f>
        <v>2160</v>
      </c>
      <c r="AD53" s="280">
        <f t="shared" si="45"/>
        <v>1096</v>
      </c>
      <c r="AE53" s="280">
        <f t="shared" si="45"/>
        <v>789</v>
      </c>
      <c r="AF53" s="307">
        <f t="shared" si="45"/>
        <v>757</v>
      </c>
      <c r="AG53" s="307">
        <f t="shared" si="45"/>
        <v>893</v>
      </c>
      <c r="AH53" s="289">
        <f t="shared" si="45"/>
        <v>898</v>
      </c>
      <c r="AI53" s="289">
        <f t="shared" si="45"/>
        <v>70</v>
      </c>
      <c r="AJ53" s="289">
        <f t="shared" si="45"/>
        <v>167</v>
      </c>
      <c r="AK53" s="289">
        <f t="shared" si="45"/>
        <v>28</v>
      </c>
      <c r="AL53" s="289">
        <f t="shared" si="45"/>
        <v>25</v>
      </c>
      <c r="AM53" s="289">
        <f t="shared" si="45"/>
        <v>32</v>
      </c>
      <c r="AN53" s="268">
        <f t="shared" si="42"/>
        <v>6915</v>
      </c>
    </row>
    <row r="54" spans="1:43" s="9" customFormat="1" ht="21" customHeight="1">
      <c r="B54" s="462" t="s">
        <v>38</v>
      </c>
      <c r="C54" s="463"/>
      <c r="D54" s="464"/>
      <c r="E54" s="90">
        <f t="shared" ref="E54:AN54" si="46">SUM(E13,E9,E14,E17,E18,E20,E24,E36,E42,E44,E45,E47)</f>
        <v>32172</v>
      </c>
      <c r="F54" s="91">
        <f t="shared" si="46"/>
        <v>16627</v>
      </c>
      <c r="G54" s="92">
        <f t="shared" si="46"/>
        <v>10155</v>
      </c>
      <c r="H54" s="93">
        <f t="shared" si="46"/>
        <v>9997</v>
      </c>
      <c r="I54" s="93">
        <f t="shared" si="46"/>
        <v>11212</v>
      </c>
      <c r="J54" s="93">
        <f t="shared" si="46"/>
        <v>11589</v>
      </c>
      <c r="K54" s="93">
        <f t="shared" si="46"/>
        <v>1125</v>
      </c>
      <c r="L54" s="93">
        <f t="shared" si="46"/>
        <v>2055</v>
      </c>
      <c r="M54" s="91">
        <f t="shared" si="46"/>
        <v>677</v>
      </c>
      <c r="N54" s="91">
        <f t="shared" si="46"/>
        <v>478</v>
      </c>
      <c r="O54" s="94">
        <f t="shared" si="46"/>
        <v>508</v>
      </c>
      <c r="P54" s="95">
        <f t="shared" si="46"/>
        <v>96595</v>
      </c>
      <c r="Q54" s="308">
        <f t="shared" si="46"/>
        <v>6952</v>
      </c>
      <c r="R54" s="309">
        <f t="shared" si="46"/>
        <v>5012</v>
      </c>
      <c r="S54" s="310">
        <f t="shared" si="46"/>
        <v>2695</v>
      </c>
      <c r="T54" s="309">
        <f t="shared" si="46"/>
        <v>1991</v>
      </c>
      <c r="U54" s="309">
        <f t="shared" si="46"/>
        <v>2627</v>
      </c>
      <c r="V54" s="309">
        <f t="shared" si="46"/>
        <v>2918</v>
      </c>
      <c r="W54" s="309">
        <f t="shared" si="46"/>
        <v>390</v>
      </c>
      <c r="X54" s="309">
        <f t="shared" si="46"/>
        <v>552</v>
      </c>
      <c r="Y54" s="309">
        <f t="shared" si="46"/>
        <v>425</v>
      </c>
      <c r="Z54" s="309">
        <f t="shared" si="46"/>
        <v>217</v>
      </c>
      <c r="AA54" s="311">
        <f t="shared" si="46"/>
        <v>275</v>
      </c>
      <c r="AB54" s="310">
        <f t="shared" si="46"/>
        <v>24054</v>
      </c>
      <c r="AC54" s="312">
        <f t="shared" si="46"/>
        <v>25220</v>
      </c>
      <c r="AD54" s="309">
        <f t="shared" si="46"/>
        <v>11615</v>
      </c>
      <c r="AE54" s="313">
        <f t="shared" si="46"/>
        <v>7460</v>
      </c>
      <c r="AF54" s="314">
        <f t="shared" si="46"/>
        <v>8006</v>
      </c>
      <c r="AG54" s="314">
        <f t="shared" si="46"/>
        <v>8585</v>
      </c>
      <c r="AH54" s="314">
        <f t="shared" si="46"/>
        <v>8671</v>
      </c>
      <c r="AI54" s="314">
        <f t="shared" si="46"/>
        <v>735</v>
      </c>
      <c r="AJ54" s="314">
        <f t="shared" si="46"/>
        <v>1503</v>
      </c>
      <c r="AK54" s="314">
        <f t="shared" si="46"/>
        <v>252</v>
      </c>
      <c r="AL54" s="314">
        <f t="shared" si="46"/>
        <v>261</v>
      </c>
      <c r="AM54" s="314">
        <f t="shared" si="46"/>
        <v>233</v>
      </c>
      <c r="AN54" s="315">
        <f t="shared" si="46"/>
        <v>72541</v>
      </c>
      <c r="AQ54" s="8"/>
    </row>
    <row r="55" spans="1:43" s="8" customFormat="1" ht="21" customHeight="1">
      <c r="A55" s="9"/>
      <c r="B55" s="465" t="s">
        <v>39</v>
      </c>
      <c r="C55" s="466"/>
      <c r="D55" s="467"/>
      <c r="E55" s="96">
        <f t="shared" ref="E55:AN55" si="47">E10+E11+E15+E21+E22+E25+E26+E27+E29+E30+E31+E32+E33+E34+E37+E38+E39+E40+E48+E49+E50+E51+E52</f>
        <v>5564</v>
      </c>
      <c r="F55" s="97">
        <f t="shared" si="47"/>
        <v>3158</v>
      </c>
      <c r="G55" s="98">
        <f t="shared" si="47"/>
        <v>2480</v>
      </c>
      <c r="H55" s="97">
        <f t="shared" si="47"/>
        <v>2460</v>
      </c>
      <c r="I55" s="97">
        <f t="shared" si="47"/>
        <v>2319</v>
      </c>
      <c r="J55" s="97">
        <f t="shared" si="47"/>
        <v>2452</v>
      </c>
      <c r="K55" s="97">
        <f t="shared" si="47"/>
        <v>324</v>
      </c>
      <c r="L55" s="97">
        <f t="shared" si="47"/>
        <v>427</v>
      </c>
      <c r="M55" s="97">
        <f t="shared" si="47"/>
        <v>129</v>
      </c>
      <c r="N55" s="97">
        <f t="shared" si="47"/>
        <v>96</v>
      </c>
      <c r="O55" s="99">
        <f t="shared" si="47"/>
        <v>404</v>
      </c>
      <c r="P55" s="100">
        <f t="shared" si="47"/>
        <v>19813</v>
      </c>
      <c r="Q55" s="316">
        <f t="shared" si="47"/>
        <v>1309</v>
      </c>
      <c r="R55" s="317">
        <f t="shared" si="47"/>
        <v>1025</v>
      </c>
      <c r="S55" s="318">
        <f t="shared" si="47"/>
        <v>722</v>
      </c>
      <c r="T55" s="317">
        <f t="shared" si="47"/>
        <v>605</v>
      </c>
      <c r="U55" s="317">
        <f t="shared" si="47"/>
        <v>648</v>
      </c>
      <c r="V55" s="317">
        <f t="shared" si="47"/>
        <v>647</v>
      </c>
      <c r="W55" s="317">
        <f t="shared" si="47"/>
        <v>107</v>
      </c>
      <c r="X55" s="317">
        <f t="shared" si="47"/>
        <v>99</v>
      </c>
      <c r="Y55" s="317">
        <f t="shared" si="47"/>
        <v>87</v>
      </c>
      <c r="Z55" s="317">
        <f t="shared" si="47"/>
        <v>38</v>
      </c>
      <c r="AA55" s="317">
        <f t="shared" si="47"/>
        <v>155</v>
      </c>
      <c r="AB55" s="319">
        <f t="shared" si="47"/>
        <v>5442</v>
      </c>
      <c r="AC55" s="320">
        <f t="shared" si="47"/>
        <v>4255</v>
      </c>
      <c r="AD55" s="317">
        <f t="shared" si="47"/>
        <v>2133</v>
      </c>
      <c r="AE55" s="318">
        <f t="shared" si="47"/>
        <v>1758</v>
      </c>
      <c r="AF55" s="321">
        <f t="shared" si="47"/>
        <v>1855</v>
      </c>
      <c r="AG55" s="321">
        <f t="shared" si="47"/>
        <v>1671</v>
      </c>
      <c r="AH55" s="321">
        <f t="shared" si="47"/>
        <v>1805</v>
      </c>
      <c r="AI55" s="321">
        <f t="shared" si="47"/>
        <v>217</v>
      </c>
      <c r="AJ55" s="321">
        <f t="shared" si="47"/>
        <v>328</v>
      </c>
      <c r="AK55" s="321">
        <f t="shared" si="47"/>
        <v>42</v>
      </c>
      <c r="AL55" s="321">
        <f t="shared" si="47"/>
        <v>58</v>
      </c>
      <c r="AM55" s="322">
        <f t="shared" si="47"/>
        <v>249</v>
      </c>
      <c r="AN55" s="323">
        <f t="shared" si="47"/>
        <v>14371</v>
      </c>
    </row>
    <row r="56" spans="1:43" s="8" customFormat="1" ht="21" customHeight="1" thickBot="1">
      <c r="B56" s="468" t="s">
        <v>40</v>
      </c>
      <c r="C56" s="603"/>
      <c r="D56" s="604"/>
      <c r="E56" s="10">
        <f>SUM(E12,E16,E19,E23,E28,E35,E41,E43,E46,E53)</f>
        <v>37736</v>
      </c>
      <c r="F56" s="17">
        <f t="shared" ref="F56:AN56" si="48">SUM(F12,F16,F19,F23,F28,F35,F41,F43,F46,F53)</f>
        <v>19785</v>
      </c>
      <c r="G56" s="18">
        <f t="shared" si="48"/>
        <v>12635</v>
      </c>
      <c r="H56" s="11">
        <f t="shared" si="48"/>
        <v>12457</v>
      </c>
      <c r="I56" s="11">
        <f t="shared" si="48"/>
        <v>13531</v>
      </c>
      <c r="J56" s="12">
        <f t="shared" si="48"/>
        <v>14041</v>
      </c>
      <c r="K56" s="12">
        <f t="shared" si="48"/>
        <v>1449</v>
      </c>
      <c r="L56" s="12">
        <f t="shared" si="48"/>
        <v>2482</v>
      </c>
      <c r="M56" s="12">
        <f t="shared" si="48"/>
        <v>806</v>
      </c>
      <c r="N56" s="12">
        <f t="shared" si="48"/>
        <v>574</v>
      </c>
      <c r="O56" s="13">
        <f t="shared" si="48"/>
        <v>912</v>
      </c>
      <c r="P56" s="14">
        <f t="shared" si="48"/>
        <v>116408</v>
      </c>
      <c r="Q56" s="300">
        <f t="shared" si="48"/>
        <v>8261</v>
      </c>
      <c r="R56" s="324">
        <f t="shared" si="48"/>
        <v>6037</v>
      </c>
      <c r="S56" s="324">
        <f t="shared" si="48"/>
        <v>3417</v>
      </c>
      <c r="T56" s="301">
        <f t="shared" si="48"/>
        <v>2596</v>
      </c>
      <c r="U56" s="301">
        <f t="shared" si="48"/>
        <v>3275</v>
      </c>
      <c r="V56" s="302">
        <f t="shared" si="48"/>
        <v>3565</v>
      </c>
      <c r="W56" s="302">
        <f t="shared" si="48"/>
        <v>497</v>
      </c>
      <c r="X56" s="302">
        <f t="shared" si="48"/>
        <v>651</v>
      </c>
      <c r="Y56" s="302">
        <f t="shared" si="48"/>
        <v>512</v>
      </c>
      <c r="Z56" s="302">
        <f t="shared" si="48"/>
        <v>255</v>
      </c>
      <c r="AA56" s="302">
        <f t="shared" si="48"/>
        <v>430</v>
      </c>
      <c r="AB56" s="303">
        <f t="shared" si="48"/>
        <v>29496</v>
      </c>
      <c r="AC56" s="300">
        <f t="shared" si="48"/>
        <v>29475</v>
      </c>
      <c r="AD56" s="301">
        <f t="shared" si="48"/>
        <v>13748</v>
      </c>
      <c r="AE56" s="324">
        <f t="shared" si="48"/>
        <v>9218</v>
      </c>
      <c r="AF56" s="301">
        <f t="shared" si="48"/>
        <v>9861</v>
      </c>
      <c r="AG56" s="301">
        <f t="shared" si="48"/>
        <v>10256</v>
      </c>
      <c r="AH56" s="302">
        <f t="shared" si="48"/>
        <v>10476</v>
      </c>
      <c r="AI56" s="302">
        <f t="shared" si="48"/>
        <v>952</v>
      </c>
      <c r="AJ56" s="302">
        <f t="shared" si="48"/>
        <v>1831</v>
      </c>
      <c r="AK56" s="302">
        <f t="shared" si="48"/>
        <v>294</v>
      </c>
      <c r="AL56" s="302">
        <f t="shared" si="48"/>
        <v>319</v>
      </c>
      <c r="AM56" s="304">
        <f t="shared" si="48"/>
        <v>482</v>
      </c>
      <c r="AN56" s="303">
        <f t="shared" si="48"/>
        <v>86912</v>
      </c>
    </row>
    <row r="57" spans="1:43" s="8" customFormat="1" ht="11.1" customHeight="1">
      <c r="B57" s="15"/>
      <c r="C57" s="605"/>
      <c r="D57" s="60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3" s="8" customFormat="1" ht="11.1" customHeight="1">
      <c r="B58" s="15"/>
      <c r="C58" s="605"/>
      <c r="D58" s="606"/>
    </row>
    <row r="59" spans="1:43" s="8" customFormat="1" ht="11.1" hidden="1" customHeight="1">
      <c r="B59" s="15"/>
      <c r="C59" s="605"/>
      <c r="D59" s="606"/>
      <c r="E59" s="8">
        <f>E54+E55</f>
        <v>37736</v>
      </c>
      <c r="F59" s="8">
        <f>F54+F55</f>
        <v>19785</v>
      </c>
      <c r="G59" s="8">
        <f>G54+G55</f>
        <v>12635</v>
      </c>
      <c r="H59" s="8">
        <f t="shared" ref="H59:AM59" si="49">H54+H55</f>
        <v>12457</v>
      </c>
      <c r="I59" s="8">
        <f t="shared" si="49"/>
        <v>13531</v>
      </c>
      <c r="J59" s="8">
        <f t="shared" si="49"/>
        <v>14041</v>
      </c>
      <c r="K59" s="8">
        <f t="shared" si="49"/>
        <v>1449</v>
      </c>
      <c r="L59" s="8">
        <f t="shared" si="49"/>
        <v>2482</v>
      </c>
      <c r="M59" s="8">
        <f t="shared" si="49"/>
        <v>806</v>
      </c>
      <c r="N59" s="8">
        <f t="shared" si="49"/>
        <v>574</v>
      </c>
      <c r="O59" s="8">
        <f t="shared" si="49"/>
        <v>912</v>
      </c>
      <c r="P59" s="8">
        <f t="shared" si="49"/>
        <v>116408</v>
      </c>
      <c r="Q59" s="8">
        <f t="shared" si="49"/>
        <v>8261</v>
      </c>
      <c r="R59" s="8">
        <f t="shared" si="49"/>
        <v>6037</v>
      </c>
      <c r="S59" s="8">
        <f t="shared" si="49"/>
        <v>3417</v>
      </c>
      <c r="T59" s="8">
        <f t="shared" si="49"/>
        <v>2596</v>
      </c>
      <c r="U59" s="8">
        <f t="shared" si="49"/>
        <v>3275</v>
      </c>
      <c r="V59" s="8">
        <f t="shared" si="49"/>
        <v>3565</v>
      </c>
      <c r="W59" s="8">
        <f t="shared" si="49"/>
        <v>497</v>
      </c>
      <c r="X59" s="8">
        <f t="shared" si="49"/>
        <v>651</v>
      </c>
      <c r="Y59" s="8">
        <f t="shared" si="49"/>
        <v>512</v>
      </c>
      <c r="Z59" s="8">
        <f t="shared" si="49"/>
        <v>255</v>
      </c>
      <c r="AA59" s="8">
        <f t="shared" si="49"/>
        <v>430</v>
      </c>
      <c r="AB59" s="8">
        <f t="shared" si="49"/>
        <v>29496</v>
      </c>
      <c r="AC59" s="8">
        <f t="shared" si="49"/>
        <v>29475</v>
      </c>
      <c r="AD59" s="8">
        <f t="shared" si="49"/>
        <v>13748</v>
      </c>
      <c r="AE59" s="8">
        <f t="shared" si="49"/>
        <v>9218</v>
      </c>
      <c r="AF59" s="8">
        <f t="shared" si="49"/>
        <v>9861</v>
      </c>
      <c r="AG59" s="8">
        <f t="shared" si="49"/>
        <v>10256</v>
      </c>
      <c r="AH59" s="8">
        <f t="shared" si="49"/>
        <v>10476</v>
      </c>
      <c r="AI59" s="8">
        <f t="shared" si="49"/>
        <v>952</v>
      </c>
      <c r="AJ59" s="8">
        <f t="shared" si="49"/>
        <v>1831</v>
      </c>
      <c r="AK59" s="8">
        <f t="shared" si="49"/>
        <v>294</v>
      </c>
      <c r="AL59" s="8">
        <f t="shared" si="49"/>
        <v>319</v>
      </c>
      <c r="AM59" s="8">
        <f t="shared" si="49"/>
        <v>482</v>
      </c>
      <c r="AN59" s="8">
        <f>AN54+AN55</f>
        <v>86912</v>
      </c>
    </row>
    <row r="60" spans="1:43" s="8" customFormat="1" ht="11.1" customHeight="1">
      <c r="B60" s="15"/>
      <c r="C60" s="605"/>
      <c r="D60" s="606"/>
    </row>
    <row r="61" spans="1:43" s="8" customFormat="1" ht="11.1" customHeight="1">
      <c r="B61" s="15"/>
      <c r="C61" s="605"/>
      <c r="D61" s="606"/>
    </row>
    <row r="62" spans="1:43" s="8" customFormat="1" ht="11.1" customHeight="1">
      <c r="B62" s="15"/>
      <c r="C62" s="605"/>
      <c r="D62" s="606"/>
    </row>
    <row r="63" spans="1:43" s="8" customFormat="1" ht="11.1" customHeight="1">
      <c r="B63" s="15"/>
      <c r="C63" s="605"/>
      <c r="D63" s="606"/>
    </row>
    <row r="64" spans="1:43" s="8" customFormat="1" ht="11.1" customHeight="1">
      <c r="B64" s="15"/>
      <c r="C64" s="605"/>
      <c r="D64" s="606"/>
    </row>
    <row r="65" spans="2:4" s="8" customFormat="1" ht="11.1" customHeight="1">
      <c r="B65" s="15"/>
      <c r="C65" s="605"/>
      <c r="D65" s="606"/>
    </row>
    <row r="66" spans="2:4" ht="11.1" customHeight="1"/>
    <row r="67" spans="2:4" ht="11.1" customHeight="1"/>
    <row r="68" spans="2:4" ht="11.1" customHeight="1"/>
    <row r="69" spans="2:4" ht="11.1" customHeight="1"/>
    <row r="70" spans="2:4" ht="11.1" customHeight="1"/>
    <row r="71" spans="2:4" ht="11.1" customHeight="1"/>
    <row r="72" spans="2:4" ht="11.1" customHeight="1"/>
    <row r="73" spans="2:4" ht="11.1" customHeight="1"/>
    <row r="74" spans="2:4" ht="11.1" customHeight="1"/>
    <row r="75" spans="2:4" ht="11.1" customHeight="1"/>
    <row r="76" spans="2:4" ht="11.1" customHeight="1"/>
    <row r="77" spans="2:4" ht="11.1" customHeight="1"/>
    <row r="78" spans="2:4" ht="11.1" customHeight="1"/>
    <row r="79" spans="2:4" ht="11.1" customHeight="1"/>
    <row r="80" spans="2:4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ht="11.1" customHeight="1"/>
    <row r="130" ht="11.1" customHeight="1"/>
    <row r="131" ht="11.1" customHeight="1"/>
    <row r="132" ht="11.1" customHeight="1"/>
    <row r="133" ht="11.1" customHeight="1"/>
    <row r="134" ht="11.1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  <row r="193" ht="11.1" customHeight="1"/>
    <row r="194" ht="11.1" customHeight="1"/>
    <row r="195" ht="11.1" customHeight="1"/>
    <row r="196" ht="11.1" customHeight="1"/>
    <row r="197" ht="11.1" customHeight="1"/>
    <row r="198" ht="11.1" customHeight="1"/>
    <row r="199" ht="11.1" customHeight="1"/>
    <row r="200" ht="11.1" customHeight="1"/>
    <row r="201" ht="11.1" customHeight="1"/>
    <row r="202" ht="11.1" customHeight="1"/>
    <row r="203" ht="11.1" customHeight="1"/>
    <row r="204" ht="11.1" customHeight="1"/>
    <row r="205" ht="11.1" customHeight="1"/>
    <row r="206" ht="11.1" customHeight="1"/>
    <row r="207" ht="11.1" customHeight="1"/>
    <row r="208" ht="11.1" customHeight="1"/>
    <row r="209" ht="11.1" customHeight="1"/>
    <row r="210" ht="11.1" customHeight="1"/>
    <row r="211" ht="11.1" customHeight="1"/>
    <row r="212" ht="11.1" customHeight="1"/>
    <row r="213" ht="11.1" customHeight="1"/>
    <row r="214" ht="11.1" customHeight="1"/>
    <row r="215" ht="11.1" customHeight="1"/>
    <row r="216" ht="11.1" customHeight="1"/>
    <row r="217" ht="11.1" customHeight="1"/>
    <row r="218" ht="11.1" customHeight="1"/>
    <row r="219" ht="11.1" customHeight="1"/>
    <row r="220" ht="11.1" customHeight="1"/>
    <row r="221" ht="11.1" customHeight="1"/>
    <row r="222" ht="11.1" customHeight="1"/>
    <row r="223" ht="11.1" customHeight="1"/>
    <row r="224" ht="11.1" customHeight="1"/>
    <row r="225" ht="11.1" customHeight="1"/>
    <row r="226" ht="11.1" customHeight="1"/>
    <row r="227" ht="11.1" customHeight="1"/>
    <row r="228" ht="11.1" customHeight="1"/>
    <row r="229" ht="11.1" customHeight="1"/>
    <row r="230" ht="11.1" customHeight="1"/>
    <row r="231" ht="11.1" customHeight="1"/>
    <row r="232" ht="11.1" customHeight="1"/>
    <row r="233" ht="11.1" customHeight="1"/>
    <row r="234" ht="11.1" customHeight="1"/>
    <row r="235" ht="11.1" customHeight="1"/>
    <row r="236" ht="11.1" customHeight="1"/>
    <row r="237" ht="11.1" customHeight="1"/>
    <row r="238" ht="11.1" customHeight="1"/>
    <row r="239" ht="11.1" customHeight="1"/>
    <row r="240" ht="11.1" customHeight="1"/>
    <row r="241" ht="11.1" customHeight="1"/>
    <row r="242" ht="11.1" customHeight="1"/>
    <row r="243" ht="11.1" customHeight="1"/>
    <row r="244" ht="11.1" customHeight="1"/>
    <row r="245" ht="11.1" customHeight="1"/>
    <row r="246" ht="11.1" customHeight="1"/>
    <row r="247" ht="11.1" customHeight="1"/>
    <row r="248" ht="11.1" customHeight="1"/>
    <row r="249" ht="11.1" customHeight="1"/>
    <row r="250" ht="11.1" customHeight="1"/>
    <row r="251" ht="11.1" customHeight="1"/>
    <row r="252" ht="11.1" customHeight="1"/>
    <row r="253" ht="11.1" customHeight="1"/>
    <row r="254" ht="11.1" customHeight="1"/>
    <row r="255" ht="11.1" customHeight="1"/>
    <row r="256" ht="11.1" customHeight="1"/>
    <row r="257" ht="11.1" customHeight="1"/>
    <row r="258" ht="11.1" customHeight="1"/>
    <row r="259" ht="11.1" customHeight="1"/>
    <row r="260" ht="11.1" customHeight="1"/>
    <row r="261" ht="11.1" customHeight="1"/>
    <row r="262" ht="11.1" customHeight="1"/>
    <row r="263" ht="11.1" customHeight="1"/>
    <row r="264" ht="11.1" customHeight="1"/>
    <row r="265" ht="11.1" customHeight="1"/>
    <row r="266" ht="11.1" customHeight="1"/>
    <row r="267" ht="11.1" customHeight="1"/>
  </sheetData>
  <mergeCells count="96">
    <mergeCell ref="B9:B12"/>
    <mergeCell ref="B47:B53"/>
    <mergeCell ref="C47:D47"/>
    <mergeCell ref="C48:D48"/>
    <mergeCell ref="C49:D49"/>
    <mergeCell ref="C50:D50"/>
    <mergeCell ref="C51:D51"/>
    <mergeCell ref="C52:D52"/>
    <mergeCell ref="C53:D53"/>
    <mergeCell ref="B42:B43"/>
    <mergeCell ref="C42:D42"/>
    <mergeCell ref="C43:D43"/>
    <mergeCell ref="B44:B46"/>
    <mergeCell ref="C44:D44"/>
    <mergeCell ref="C45:D45"/>
    <mergeCell ref="C46:D46"/>
    <mergeCell ref="B36:B41"/>
    <mergeCell ref="C36:D36"/>
    <mergeCell ref="C37:D37"/>
    <mergeCell ref="C38:D38"/>
    <mergeCell ref="C39:D39"/>
    <mergeCell ref="C40:D40"/>
    <mergeCell ref="C41:D41"/>
    <mergeCell ref="C28:D28"/>
    <mergeCell ref="B29:B35"/>
    <mergeCell ref="C29:D29"/>
    <mergeCell ref="C30:D30"/>
    <mergeCell ref="C31:D31"/>
    <mergeCell ref="C32:D32"/>
    <mergeCell ref="C33:D33"/>
    <mergeCell ref="C34:D34"/>
    <mergeCell ref="C35:D35"/>
    <mergeCell ref="B24:B28"/>
    <mergeCell ref="C24:D24"/>
    <mergeCell ref="C25:D25"/>
    <mergeCell ref="C26:D26"/>
    <mergeCell ref="C27:D27"/>
    <mergeCell ref="B20:B23"/>
    <mergeCell ref="C20:D20"/>
    <mergeCell ref="C21:D21"/>
    <mergeCell ref="C22:D22"/>
    <mergeCell ref="C23:D23"/>
    <mergeCell ref="C14:D14"/>
    <mergeCell ref="C15:D15"/>
    <mergeCell ref="C16:D16"/>
    <mergeCell ref="B17:B19"/>
    <mergeCell ref="C17:D17"/>
    <mergeCell ref="C18:D18"/>
    <mergeCell ref="C19:D19"/>
    <mergeCell ref="B13:B16"/>
    <mergeCell ref="AN5:AN8"/>
    <mergeCell ref="C13:D13"/>
    <mergeCell ref="C9:D9"/>
    <mergeCell ref="C10:D10"/>
    <mergeCell ref="C11:D11"/>
    <mergeCell ref="C12:D12"/>
    <mergeCell ref="AH5:AH8"/>
    <mergeCell ref="AI5:AI8"/>
    <mergeCell ref="AJ5:AJ8"/>
    <mergeCell ref="AK5:AK8"/>
    <mergeCell ref="AL5:AL8"/>
    <mergeCell ref="AM5:AM8"/>
    <mergeCell ref="AB5:AB8"/>
    <mergeCell ref="AC5:AC8"/>
    <mergeCell ref="AD5:AD8"/>
    <mergeCell ref="AE5:AE8"/>
    <mergeCell ref="T5:T8"/>
    <mergeCell ref="AF5:AF8"/>
    <mergeCell ref="AG5:AG8"/>
    <mergeCell ref="V5:V8"/>
    <mergeCell ref="W5:W8"/>
    <mergeCell ref="X5:X8"/>
    <mergeCell ref="Y5:Y8"/>
    <mergeCell ref="Z5:Z8"/>
    <mergeCell ref="AA5:AA8"/>
    <mergeCell ref="O5:O8"/>
    <mergeCell ref="P5:P8"/>
    <mergeCell ref="Q5:Q8"/>
    <mergeCell ref="R5:R8"/>
    <mergeCell ref="S5:S8"/>
    <mergeCell ref="B3:B8"/>
    <mergeCell ref="C3:D8"/>
    <mergeCell ref="E3:P3"/>
    <mergeCell ref="Q3:AB3"/>
    <mergeCell ref="AC3:AN3"/>
    <mergeCell ref="E5:E8"/>
    <mergeCell ref="F5:F8"/>
    <mergeCell ref="G5:G8"/>
    <mergeCell ref="H5:H8"/>
    <mergeCell ref="I5:I8"/>
    <mergeCell ref="U5:U8"/>
    <mergeCell ref="J5:J8"/>
    <mergeCell ref="K5:K8"/>
    <mergeCell ref="L5:L8"/>
    <mergeCell ref="M5:M8"/>
    <mergeCell ref="N5:N8"/>
  </mergeCells>
  <phoneticPr fontId="11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64" firstPageNumber="7" fitToHeight="0" orientation="portrait" useFirstPageNumber="1" r:id="rId1"/>
  <headerFooter alignWithMargins="0">
    <oddFooter>&amp;C&amp;"ＭＳ ゴシック,標準"&amp;14&amp;P</oddFooter>
  </headerFooter>
  <colBreaks count="1" manualBreakCount="1">
    <brk id="16" max="55" man="1"/>
  </colBreaks>
  <ignoredErrors>
    <ignoredError sqref="C54:D56 C14:D53 C9:D12 B54:B56" unlockedFormula="1"/>
    <ignoredError sqref="E53:AN54 E48:P48 AB48 AN48 E12:AN12 E9:P11 AB9:AB11 AN9:AN11 E14:P15 AB14:AB15 AN14:AN15 E19:AN19 E17:P18 AB17 AN17:AN18 E23:AN23 E20:P22 AB21:AB22 AN20:AN22 E28:AN28 E24:P27 AB24:AB27 AN24:AN27 E35:AN35 E29:P34 AB30:AB34 AN29:AN34 E41:AN41 E36:P40 AB36:AB40 AN36:AN40 E43:AN43 E42:P42 AB42 AN42 E46:AN46 E44:P45 AB44:AB45 AN44:AN45 E49:P52 AB49:AB52 E47:P47 AB47 AN49:AN52 AN47 F55:AN5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C:\お仕事専用　弐号！\81調査\Ｈ１０集計\ひとり計.jsd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35</vt:i4>
      </vt:variant>
    </vt:vector>
  </HeadingPairs>
  <TitlesOfParts>
    <vt:vector size="40" baseType="lpstr">
      <vt:lpstr>集計</vt:lpstr>
      <vt:lpstr>70歳以上人口割合</vt:lpstr>
      <vt:lpstr>健康状態</vt:lpstr>
      <vt:lpstr>不安に感じること</vt:lpstr>
      <vt:lpstr>相談</vt:lpstr>
      <vt:lpstr>'70歳以上人口割合'!Print_Area</vt:lpstr>
      <vt:lpstr>健康状態!Print_Area</vt:lpstr>
      <vt:lpstr>集計!Print_Area</vt:lpstr>
      <vt:lpstr>相談!Print_Area</vt:lpstr>
      <vt:lpstr>不安に感じること!Print_Area</vt:lpstr>
      <vt:lpstr>健康状態!Print_Titles</vt:lpstr>
      <vt:lpstr>集計!Print_Titles</vt:lpstr>
      <vt:lpstr>相談!Print_Titles</vt:lpstr>
      <vt:lpstr>不安に感じること!Print_Titles</vt:lpstr>
      <vt:lpstr>'70歳以上人口割合'!ﾀｲﾄﾙ列</vt:lpstr>
      <vt:lpstr>健康状態!ﾀｲﾄﾙ列</vt:lpstr>
      <vt:lpstr>相談!ﾀｲﾄﾙ列</vt:lpstr>
      <vt:lpstr>不安に感じること!ﾀｲﾄﾙ列</vt:lpstr>
      <vt:lpstr>ﾀｲﾄﾙ列</vt:lpstr>
      <vt:lpstr>'70歳以上人口割合'!印刷範囲</vt:lpstr>
      <vt:lpstr>健康状態!印刷範囲</vt:lpstr>
      <vt:lpstr>相談!印刷範囲</vt:lpstr>
      <vt:lpstr>不安に感じること!印刷範囲</vt:lpstr>
      <vt:lpstr>印刷範囲</vt:lpstr>
      <vt:lpstr>'70歳以上人口割合'!女</vt:lpstr>
      <vt:lpstr>女</vt:lpstr>
      <vt:lpstr>'70歳以上人口割合'!男</vt:lpstr>
      <vt:lpstr>男</vt:lpstr>
      <vt:lpstr>'70歳以上人口割合'!男女</vt:lpstr>
      <vt:lpstr>健康状態!男女</vt:lpstr>
      <vt:lpstr>相談!男女</vt:lpstr>
      <vt:lpstr>不安に感じること!男女</vt:lpstr>
      <vt:lpstr>男女</vt:lpstr>
      <vt:lpstr>'70歳以上人口割合'!男女１</vt:lpstr>
      <vt:lpstr>健康状態!男女１</vt:lpstr>
      <vt:lpstr>相談!男女１</vt:lpstr>
      <vt:lpstr>不安に感じること!男女１</vt:lpstr>
      <vt:lpstr>男女１</vt:lpstr>
      <vt:lpstr>'70歳以上人口割合'!男女２</vt:lpstr>
      <vt:lpstr>男女２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</dc:creator>
  <cp:lastModifiedBy>濱田 琴音１５</cp:lastModifiedBy>
  <cp:revision>5</cp:revision>
  <cp:lastPrinted>2018-12-20T05:28:24Z</cp:lastPrinted>
  <dcterms:created xsi:type="dcterms:W3CDTF">1999-04-05T01:07:12Z</dcterms:created>
  <dcterms:modified xsi:type="dcterms:W3CDTF">2019-03-01T00:51:46Z</dcterms:modified>
</cp:coreProperties>
</file>