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'Sheet1'!$B$3:$AA$78</definedName>
    <definedName name="_xlnm.Print_Titles" localSheetId="0">'Sheet1'!$B:$G,'Sheet1'!$2:$8</definedName>
  </definedNames>
  <calcPr fullCalcOnLoad="1"/>
</workbook>
</file>

<file path=xl/sharedStrings.xml><?xml version="1.0" encoding="utf-8"?>
<sst xmlns="http://schemas.openxmlformats.org/spreadsheetml/2006/main" count="126" uniqueCount="55">
  <si>
    <t>電気・ｶﾞｽ・熱供給・水道業</t>
  </si>
  <si>
    <t>卸売・小売業、飲食店</t>
  </si>
  <si>
    <t>分類不能の産業</t>
  </si>
  <si>
    <t>昭和45年</t>
  </si>
  <si>
    <t>平成7年</t>
  </si>
  <si>
    <t>平成2年</t>
  </si>
  <si>
    <t>～昭和50年</t>
  </si>
  <si>
    <t>～昭和55年</t>
  </si>
  <si>
    <t>～昭和60年</t>
  </si>
  <si>
    <t>～平成2年</t>
  </si>
  <si>
    <t>～平成7年</t>
  </si>
  <si>
    <t>就　　　業　　　者　　　数</t>
  </si>
  <si>
    <t>産　　業　　別　　割　　合　　（％）</t>
  </si>
  <si>
    <t>増　　減　　率　　（％）　　　（△は減少）</t>
  </si>
  <si>
    <t>昭和50年</t>
  </si>
  <si>
    <t>昭和55年</t>
  </si>
  <si>
    <t>昭和60年</t>
  </si>
  <si>
    <t>平成12年</t>
  </si>
  <si>
    <t>昭和45年</t>
  </si>
  <si>
    <t>昭和50年</t>
  </si>
  <si>
    <t>昭和55年</t>
  </si>
  <si>
    <t>昭和60年</t>
  </si>
  <si>
    <t>～平成12年</t>
  </si>
  <si>
    <t>総　数</t>
  </si>
  <si>
    <t>第１次産業</t>
  </si>
  <si>
    <t>Ａ</t>
  </si>
  <si>
    <t>農業</t>
  </si>
  <si>
    <t>Ｂ</t>
  </si>
  <si>
    <t>林業</t>
  </si>
  <si>
    <t>Ｃ</t>
  </si>
  <si>
    <t>漁業</t>
  </si>
  <si>
    <t>第２次産業</t>
  </si>
  <si>
    <t>Ｄ</t>
  </si>
  <si>
    <t>鉱業</t>
  </si>
  <si>
    <t>Ｅ</t>
  </si>
  <si>
    <t>建設業</t>
  </si>
  <si>
    <t>Ｆ</t>
  </si>
  <si>
    <t>製造業</t>
  </si>
  <si>
    <t>第３次産業</t>
  </si>
  <si>
    <t>Ｇ</t>
  </si>
  <si>
    <t>Ｈ</t>
  </si>
  <si>
    <t>運輸・通信業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</si>
  <si>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</si>
  <si>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</si>
  <si>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</si>
  <si>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</si>
  <si>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</si>
  <si>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</si>
  <si>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</si>
  <si>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</si>
  <si>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公務（他に分類されないもの）</t>
  </si>
  <si>
    <t>Ｎ</t>
  </si>
  <si>
    <t>男</t>
  </si>
  <si>
    <t>女</t>
  </si>
  <si>
    <t>第４表　群馬県の産業別就業者数の推移（昭和45年～平成12年）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</si>
</sst>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▲ &quot;#,##0"/>
    <numFmt numFmtId="179" formatCode="#,##0.0;&quot;▲ &quot;#,##0.0"/>
    <numFmt numFmtId="180" formatCode="0.0%"/>
    <numFmt numFmtId="181" formatCode="0.0_ "/>
    <numFmt numFmtId="182" formatCode="#,##0.00_ "/>
    <numFmt numFmtId="183" formatCode="#,##0_);[Red]\(#,##0\)"/>
    <numFmt numFmtId="184" formatCode="#,##0;&quot;△ &quot;#,##0"/>
    <numFmt numFmtId="185" formatCode="#,##0.00;&quot;△ &quot;#,##0.00"/>
    <numFmt numFmtId="186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5" fillId="0" borderId="5" xfId="20" applyNumberFormat="1" applyFont="1" applyFill="1" applyBorder="1" applyAlignment="1">
      <alignment horizontal="center" vertical="center" wrapText="1"/>
      <protection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4" fontId="2" fillId="0" borderId="4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vertical="center"/>
    </xf>
    <xf numFmtId="184" fontId="5" fillId="0" borderId="0" xfId="20" applyNumberFormat="1" applyFont="1" applyFill="1" applyBorder="1" applyAlignment="1">
      <alignment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4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6" fontId="2" fillId="0" borderId="4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49" fontId="5" fillId="0" borderId="5" xfId="20" applyNumberFormat="1" applyFont="1" applyFill="1" applyBorder="1" applyAlignment="1">
      <alignment vertical="center" wrapText="1"/>
      <protection/>
    </xf>
    <xf numFmtId="49" fontId="5" fillId="0" borderId="5" xfId="20" applyNumberFormat="1" applyFont="1" applyFill="1" applyBorder="1" applyAlignment="1">
      <alignment horizontal="left" vertical="center" wrapText="1"/>
      <protection/>
    </xf>
    <xf numFmtId="49" fontId="5" fillId="0" borderId="5" xfId="20" applyNumberFormat="1" applyFont="1" applyFill="1" applyBorder="1" applyAlignment="1">
      <alignment horizontal="right" vertical="center" wrapText="1"/>
      <protection/>
    </xf>
    <xf numFmtId="0" fontId="2" fillId="0" borderId="6" xfId="0" applyFont="1" applyFill="1" applyBorder="1" applyAlignment="1">
      <alignment vertical="center"/>
    </xf>
    <xf numFmtId="49" fontId="5" fillId="0" borderId="10" xfId="2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8" xfId="0" applyFont="1" applyBorder="1" applyAlignment="1" quotePrefix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7"/>
  <sheetViews>
    <sheetView tabSelected="1" workbookViewId="0" topLeftCell="A1">
      <pane xSplit="7" ySplit="8" topLeftCell="H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2.625" style="1" customWidth="1"/>
    <col min="2" max="4" width="1.625" style="1" customWidth="1"/>
    <col min="5" max="5" width="2.625" style="1" customWidth="1"/>
    <col min="6" max="6" width="25.625" style="1" customWidth="1"/>
    <col min="7" max="7" width="1.625" style="1" customWidth="1"/>
    <col min="8" max="27" width="10.625" style="1" customWidth="1"/>
    <col min="28" max="16384" width="9.00390625" style="1" customWidth="1"/>
  </cols>
  <sheetData>
    <row r="1" spans="2:7" ht="9.75" customHeight="1">
      <c r="B1" s="6"/>
      <c r="C1" s="6"/>
      <c r="D1" s="6"/>
      <c r="E1" s="6"/>
      <c r="F1" s="5"/>
      <c r="G1" s="5"/>
    </row>
    <row r="2" spans="2:5" ht="18" customHeight="1">
      <c r="B2" s="7" t="s">
        <v>54</v>
      </c>
      <c r="C2" s="7"/>
      <c r="D2" s="7"/>
      <c r="E2" s="7"/>
    </row>
    <row r="3" spans="2:27" ht="14.25" customHeight="1">
      <c r="B3" s="2"/>
      <c r="C3" s="24"/>
      <c r="D3" s="24"/>
      <c r="E3" s="24"/>
      <c r="F3" s="3"/>
      <c r="G3" s="47"/>
      <c r="H3" s="44"/>
      <c r="I3" s="57" t="s">
        <v>11</v>
      </c>
      <c r="J3" s="57"/>
      <c r="K3" s="57"/>
      <c r="L3" s="12"/>
      <c r="M3" s="12"/>
      <c r="N3" s="13"/>
      <c r="O3" s="29"/>
      <c r="P3" s="57" t="s">
        <v>12</v>
      </c>
      <c r="Q3" s="57"/>
      <c r="R3" s="57"/>
      <c r="S3" s="12"/>
      <c r="T3" s="12"/>
      <c r="U3" s="13"/>
      <c r="V3" s="29"/>
      <c r="W3" s="57" t="s">
        <v>13</v>
      </c>
      <c r="X3" s="57"/>
      <c r="Y3" s="57"/>
      <c r="Z3" s="12"/>
      <c r="AA3" s="13"/>
    </row>
    <row r="4" spans="2:27" ht="14.25" customHeight="1">
      <c r="B4" s="8"/>
      <c r="C4" s="17"/>
      <c r="D4" s="17"/>
      <c r="E4" s="17"/>
      <c r="F4" s="9"/>
      <c r="G4" s="46"/>
      <c r="H4" s="4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1"/>
      <c r="W4" s="11"/>
      <c r="X4" s="11"/>
      <c r="Y4" s="11"/>
      <c r="Z4" s="11"/>
      <c r="AA4" s="11"/>
    </row>
    <row r="5" spans="2:27" ht="14.25" customHeight="1">
      <c r="B5" s="8"/>
      <c r="C5" s="17"/>
      <c r="D5" s="17"/>
      <c r="E5" s="17"/>
      <c r="F5" s="9"/>
      <c r="G5" s="46"/>
      <c r="H5" s="45" t="s">
        <v>3</v>
      </c>
      <c r="I5" s="11" t="s">
        <v>14</v>
      </c>
      <c r="J5" s="11" t="s">
        <v>15</v>
      </c>
      <c r="K5" s="11" t="s">
        <v>16</v>
      </c>
      <c r="L5" s="11" t="s">
        <v>5</v>
      </c>
      <c r="M5" s="11" t="s">
        <v>4</v>
      </c>
      <c r="N5" s="11" t="s">
        <v>17</v>
      </c>
      <c r="O5" s="11" t="s">
        <v>3</v>
      </c>
      <c r="P5" s="11" t="s">
        <v>14</v>
      </c>
      <c r="Q5" s="11" t="s">
        <v>15</v>
      </c>
      <c r="R5" s="11" t="s">
        <v>16</v>
      </c>
      <c r="S5" s="11" t="s">
        <v>5</v>
      </c>
      <c r="T5" s="11" t="s">
        <v>4</v>
      </c>
      <c r="U5" s="11" t="s">
        <v>17</v>
      </c>
      <c r="V5" s="42" t="s">
        <v>18</v>
      </c>
      <c r="W5" s="42" t="s">
        <v>19</v>
      </c>
      <c r="X5" s="42" t="s">
        <v>20</v>
      </c>
      <c r="Y5" s="42" t="s">
        <v>21</v>
      </c>
      <c r="Z5" s="42" t="s">
        <v>5</v>
      </c>
      <c r="AA5" s="42" t="s">
        <v>4</v>
      </c>
    </row>
    <row r="6" spans="2:27" ht="14.25" customHeight="1">
      <c r="B6" s="8"/>
      <c r="C6" s="17"/>
      <c r="D6" s="17"/>
      <c r="E6" s="17"/>
      <c r="F6" s="9"/>
      <c r="G6" s="46"/>
      <c r="H6" s="4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3" t="s">
        <v>6</v>
      </c>
      <c r="W6" s="43" t="s">
        <v>7</v>
      </c>
      <c r="X6" s="43" t="s">
        <v>8</v>
      </c>
      <c r="Y6" s="43" t="s">
        <v>9</v>
      </c>
      <c r="Z6" s="43" t="s">
        <v>10</v>
      </c>
      <c r="AA6" s="43" t="s">
        <v>22</v>
      </c>
    </row>
    <row r="7" spans="2:27" ht="14.25" customHeight="1">
      <c r="B7" s="8"/>
      <c r="C7" s="17"/>
      <c r="D7" s="17"/>
      <c r="E7" s="17"/>
      <c r="F7" s="9"/>
      <c r="G7" s="46"/>
      <c r="H7" s="46">
        <v>1970</v>
      </c>
      <c r="I7" s="10">
        <v>1975</v>
      </c>
      <c r="J7" s="10">
        <v>1980</v>
      </c>
      <c r="K7" s="10">
        <v>1985</v>
      </c>
      <c r="L7" s="10">
        <v>1990</v>
      </c>
      <c r="M7" s="10">
        <v>1995</v>
      </c>
      <c r="N7" s="30">
        <v>2000</v>
      </c>
      <c r="O7" s="10">
        <v>1970</v>
      </c>
      <c r="P7" s="10">
        <v>1975</v>
      </c>
      <c r="Q7" s="10">
        <v>1980</v>
      </c>
      <c r="R7" s="10">
        <v>1985</v>
      </c>
      <c r="S7" s="10">
        <v>1990</v>
      </c>
      <c r="T7" s="10">
        <v>1995</v>
      </c>
      <c r="U7" s="30">
        <v>2000</v>
      </c>
      <c r="V7" s="40"/>
      <c r="W7" s="43"/>
      <c r="X7" s="43"/>
      <c r="Y7" s="43"/>
      <c r="Z7" s="43"/>
      <c r="AA7" s="43"/>
    </row>
    <row r="8" spans="2:27" ht="14.25" customHeight="1">
      <c r="B8" s="4"/>
      <c r="C8" s="25"/>
      <c r="D8" s="25"/>
      <c r="E8" s="25"/>
      <c r="F8" s="50"/>
      <c r="G8" s="51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2:27" ht="14.25" customHeight="1">
      <c r="B9" s="8"/>
      <c r="C9" s="17" t="s">
        <v>23</v>
      </c>
      <c r="D9" s="17"/>
      <c r="E9" s="17"/>
      <c r="F9" s="17"/>
      <c r="G9" s="46"/>
      <c r="H9" s="31">
        <f>H11+H16+H21+H30</f>
        <v>890982</v>
      </c>
      <c r="I9" s="31">
        <f aca="true" t="shared" si="0" ref="I9:N9">I11+I16+I21+I30</f>
        <v>872802</v>
      </c>
      <c r="J9" s="31">
        <f t="shared" si="0"/>
        <v>920872</v>
      </c>
      <c r="K9" s="31">
        <f t="shared" si="0"/>
        <v>960063</v>
      </c>
      <c r="L9" s="31">
        <f t="shared" si="0"/>
        <v>1016221</v>
      </c>
      <c r="M9" s="31">
        <f t="shared" si="0"/>
        <v>1050985</v>
      </c>
      <c r="N9" s="38">
        <f t="shared" si="0"/>
        <v>1040250</v>
      </c>
      <c r="O9" s="34">
        <f>H9/$H$9*100</f>
        <v>100</v>
      </c>
      <c r="P9" s="33">
        <f>I9/$I$9*100</f>
        <v>100</v>
      </c>
      <c r="Q9" s="33">
        <f>J9/$J$9*100</f>
        <v>100</v>
      </c>
      <c r="R9" s="33">
        <f>K9/$K$9*100</f>
        <v>100</v>
      </c>
      <c r="S9" s="33">
        <f>L9/$L$9*100</f>
        <v>100</v>
      </c>
      <c r="T9" s="33">
        <f>M9/$M$9*100</f>
        <v>100</v>
      </c>
      <c r="U9" s="35">
        <f>N9/$N$9*100</f>
        <v>100</v>
      </c>
      <c r="V9" s="33">
        <f aca="true" t="shared" si="1" ref="V9:AA9">(I9-H9)/H9*100</f>
        <v>-2.0404452615204347</v>
      </c>
      <c r="W9" s="33">
        <f t="shared" si="1"/>
        <v>5.507549249428851</v>
      </c>
      <c r="X9" s="33">
        <f t="shared" si="1"/>
        <v>4.255857491594923</v>
      </c>
      <c r="Y9" s="33">
        <f t="shared" si="1"/>
        <v>5.849407799279839</v>
      </c>
      <c r="Z9" s="33">
        <f t="shared" si="1"/>
        <v>3.4209094281657233</v>
      </c>
      <c r="AA9" s="35">
        <f t="shared" si="1"/>
        <v>-1.0214227605531954</v>
      </c>
    </row>
    <row r="10" spans="2:27" ht="7.5" customHeight="1">
      <c r="B10" s="8"/>
      <c r="C10" s="17"/>
      <c r="D10" s="17"/>
      <c r="E10" s="17"/>
      <c r="F10" s="17"/>
      <c r="G10" s="46"/>
      <c r="H10" s="18"/>
      <c r="I10" s="18"/>
      <c r="J10" s="18"/>
      <c r="K10" s="18"/>
      <c r="L10" s="18"/>
      <c r="M10" s="18"/>
      <c r="N10" s="36"/>
      <c r="O10" s="20"/>
      <c r="P10" s="18"/>
      <c r="Q10" s="18"/>
      <c r="R10" s="18"/>
      <c r="S10" s="18"/>
      <c r="T10" s="18"/>
      <c r="U10" s="36"/>
      <c r="V10" s="18"/>
      <c r="W10" s="23"/>
      <c r="X10" s="23"/>
      <c r="Y10" s="23"/>
      <c r="Z10" s="19"/>
      <c r="AA10" s="21"/>
    </row>
    <row r="11" spans="2:27" ht="14.25" customHeight="1">
      <c r="B11" s="8"/>
      <c r="C11" s="17"/>
      <c r="D11" s="17" t="s">
        <v>24</v>
      </c>
      <c r="E11" s="17"/>
      <c r="F11" s="9"/>
      <c r="G11" s="46"/>
      <c r="H11" s="31">
        <f>SUM(H12:H14)</f>
        <v>242580</v>
      </c>
      <c r="I11" s="31">
        <f aca="true" t="shared" si="2" ref="I11:N11">SUM(I12:I14)</f>
        <v>175710</v>
      </c>
      <c r="J11" s="31">
        <f t="shared" si="2"/>
        <v>148258</v>
      </c>
      <c r="K11" s="31">
        <f t="shared" si="2"/>
        <v>124072</v>
      </c>
      <c r="L11" s="31">
        <f t="shared" si="2"/>
        <v>99167</v>
      </c>
      <c r="M11" s="31">
        <f t="shared" si="2"/>
        <v>83222</v>
      </c>
      <c r="N11" s="38">
        <f t="shared" si="2"/>
        <v>71815</v>
      </c>
      <c r="O11" s="34">
        <f>H11/$H$9*100</f>
        <v>27.226139248604348</v>
      </c>
      <c r="P11" s="33">
        <f aca="true" t="shared" si="3" ref="P11:P30">I11/$I$9*100</f>
        <v>20.131713722012552</v>
      </c>
      <c r="Q11" s="33">
        <f aca="true" t="shared" si="4" ref="Q11:Q30">J11/$J$9*100</f>
        <v>16.099740246201428</v>
      </c>
      <c r="R11" s="33">
        <f aca="true" t="shared" si="5" ref="R11:R30">K11/$K$9*100</f>
        <v>12.923318573885256</v>
      </c>
      <c r="S11" s="33">
        <f aca="true" t="shared" si="6" ref="S11:S30">L11/$L$9*100</f>
        <v>9.758408850043446</v>
      </c>
      <c r="T11" s="33">
        <f aca="true" t="shared" si="7" ref="T11:T30">M11/$M$9*100</f>
        <v>7.91847647682888</v>
      </c>
      <c r="U11" s="35">
        <f aca="true" t="shared" si="8" ref="U11:U30">N11/$N$9*100</f>
        <v>6.903628935352078</v>
      </c>
      <c r="V11" s="34">
        <f aca="true" t="shared" si="9" ref="V11:AA14">(I11-H11)/H11*100</f>
        <v>-27.56616373979718</v>
      </c>
      <c r="W11" s="33">
        <f t="shared" si="9"/>
        <v>-15.62347049115019</v>
      </c>
      <c r="X11" s="33">
        <f t="shared" si="9"/>
        <v>-16.313453574174748</v>
      </c>
      <c r="Y11" s="33">
        <f t="shared" si="9"/>
        <v>-20.0730221161906</v>
      </c>
      <c r="Z11" s="33">
        <f t="shared" si="9"/>
        <v>-16.07893754978975</v>
      </c>
      <c r="AA11" s="35">
        <f t="shared" si="9"/>
        <v>-13.70671216745572</v>
      </c>
    </row>
    <row r="12" spans="2:27" ht="14.25" customHeight="1">
      <c r="B12" s="8"/>
      <c r="C12" s="17"/>
      <c r="D12" s="17"/>
      <c r="E12" s="17" t="s">
        <v>25</v>
      </c>
      <c r="F12" s="26" t="s">
        <v>26</v>
      </c>
      <c r="G12" s="46"/>
      <c r="H12" s="18">
        <v>238482</v>
      </c>
      <c r="I12" s="18">
        <v>172253</v>
      </c>
      <c r="J12" s="18">
        <v>145011</v>
      </c>
      <c r="K12" s="18">
        <v>121329</v>
      </c>
      <c r="L12" s="18">
        <v>96958</v>
      </c>
      <c r="M12" s="18">
        <v>81421</v>
      </c>
      <c r="N12" s="36">
        <v>70334</v>
      </c>
      <c r="O12" s="37">
        <f aca="true" t="shared" si="10" ref="O12:O30">H12/$H$9*100</f>
        <v>26.766197296915088</v>
      </c>
      <c r="P12" s="19">
        <f t="shared" si="3"/>
        <v>19.735633053086495</v>
      </c>
      <c r="Q12" s="19">
        <f t="shared" si="4"/>
        <v>15.747139667619386</v>
      </c>
      <c r="R12" s="19">
        <f t="shared" si="5"/>
        <v>12.6376081569647</v>
      </c>
      <c r="S12" s="19">
        <f t="shared" si="6"/>
        <v>9.541034873319878</v>
      </c>
      <c r="T12" s="19">
        <f t="shared" si="7"/>
        <v>7.747113422170631</v>
      </c>
      <c r="U12" s="21">
        <f t="shared" si="8"/>
        <v>6.761259312665224</v>
      </c>
      <c r="V12" s="37">
        <f t="shared" si="9"/>
        <v>-27.77106867604264</v>
      </c>
      <c r="W12" s="19">
        <f t="shared" si="9"/>
        <v>-15.815109170812699</v>
      </c>
      <c r="X12" s="19">
        <f t="shared" si="9"/>
        <v>-16.331174876388687</v>
      </c>
      <c r="Y12" s="19">
        <f t="shared" si="9"/>
        <v>-20.086706393360203</v>
      </c>
      <c r="Z12" s="19">
        <f t="shared" si="9"/>
        <v>-16.024464200994245</v>
      </c>
      <c r="AA12" s="21">
        <f t="shared" si="9"/>
        <v>-13.616880166050526</v>
      </c>
    </row>
    <row r="13" spans="2:27" ht="14.25" customHeight="1">
      <c r="B13" s="8"/>
      <c r="C13" s="17"/>
      <c r="D13" s="17"/>
      <c r="E13" s="17" t="s">
        <v>27</v>
      </c>
      <c r="F13" s="26" t="s">
        <v>28</v>
      </c>
      <c r="G13" s="46"/>
      <c r="H13" s="18">
        <v>3734</v>
      </c>
      <c r="I13" s="18">
        <v>3077</v>
      </c>
      <c r="J13" s="18">
        <v>2898</v>
      </c>
      <c r="K13" s="18">
        <v>2529</v>
      </c>
      <c r="L13" s="18">
        <v>1990</v>
      </c>
      <c r="M13" s="18">
        <v>1652</v>
      </c>
      <c r="N13" s="36">
        <v>1315</v>
      </c>
      <c r="O13" s="37">
        <f t="shared" si="10"/>
        <v>0.41908815217366907</v>
      </c>
      <c r="P13" s="19">
        <f t="shared" si="3"/>
        <v>0.35254273019539367</v>
      </c>
      <c r="Q13" s="19">
        <f t="shared" si="4"/>
        <v>0.31470171750254106</v>
      </c>
      <c r="R13" s="19">
        <f t="shared" si="5"/>
        <v>0.2634202130485187</v>
      </c>
      <c r="S13" s="19">
        <f t="shared" si="6"/>
        <v>0.19582354625617854</v>
      </c>
      <c r="T13" s="19">
        <f t="shared" si="7"/>
        <v>0.15718587800967665</v>
      </c>
      <c r="U13" s="21">
        <f t="shared" si="8"/>
        <v>0.12641192021148762</v>
      </c>
      <c r="V13" s="37">
        <f t="shared" si="9"/>
        <v>-17.595072308516336</v>
      </c>
      <c r="W13" s="19">
        <f t="shared" si="9"/>
        <v>-5.817354566135847</v>
      </c>
      <c r="X13" s="19">
        <f t="shared" si="9"/>
        <v>-12.732919254658384</v>
      </c>
      <c r="Y13" s="19">
        <f t="shared" si="9"/>
        <v>-21.312771846579675</v>
      </c>
      <c r="Z13" s="19">
        <f t="shared" si="9"/>
        <v>-16.984924623115578</v>
      </c>
      <c r="AA13" s="21">
        <f t="shared" si="9"/>
        <v>-20.39951573849879</v>
      </c>
    </row>
    <row r="14" spans="2:27" ht="14.25" customHeight="1">
      <c r="B14" s="8"/>
      <c r="C14" s="17"/>
      <c r="D14" s="17"/>
      <c r="E14" s="17" t="s">
        <v>29</v>
      </c>
      <c r="F14" s="27" t="s">
        <v>30</v>
      </c>
      <c r="G14" s="46"/>
      <c r="H14" s="18">
        <v>364</v>
      </c>
      <c r="I14" s="18">
        <v>380</v>
      </c>
      <c r="J14" s="18">
        <v>349</v>
      </c>
      <c r="K14" s="18">
        <v>214</v>
      </c>
      <c r="L14" s="18">
        <v>219</v>
      </c>
      <c r="M14" s="18">
        <v>149</v>
      </c>
      <c r="N14" s="36">
        <v>166</v>
      </c>
      <c r="O14" s="37">
        <f t="shared" si="10"/>
        <v>0.040853799515590664</v>
      </c>
      <c r="P14" s="19">
        <f t="shared" si="3"/>
        <v>0.043537938730662855</v>
      </c>
      <c r="Q14" s="19">
        <f t="shared" si="4"/>
        <v>0.037898861079498566</v>
      </c>
      <c r="R14" s="19">
        <f t="shared" si="5"/>
        <v>0.022290203872037565</v>
      </c>
      <c r="S14" s="19">
        <f t="shared" si="6"/>
        <v>0.02155043046738849</v>
      </c>
      <c r="T14" s="19">
        <f t="shared" si="7"/>
        <v>0.014177176648572529</v>
      </c>
      <c r="U14" s="21">
        <f t="shared" si="8"/>
        <v>0.0159577024753665</v>
      </c>
      <c r="V14" s="37">
        <f t="shared" si="9"/>
        <v>4.395604395604396</v>
      </c>
      <c r="W14" s="19">
        <f t="shared" si="9"/>
        <v>-8.157894736842106</v>
      </c>
      <c r="X14" s="19">
        <f t="shared" si="9"/>
        <v>-38.68194842406877</v>
      </c>
      <c r="Y14" s="19">
        <f t="shared" si="9"/>
        <v>2.336448598130841</v>
      </c>
      <c r="Z14" s="19">
        <f t="shared" si="9"/>
        <v>-31.963470319634702</v>
      </c>
      <c r="AA14" s="21">
        <f t="shared" si="9"/>
        <v>11.409395973154362</v>
      </c>
    </row>
    <row r="15" spans="2:27" ht="7.5" customHeight="1">
      <c r="B15" s="8"/>
      <c r="C15" s="17"/>
      <c r="D15" s="17"/>
      <c r="E15" s="17"/>
      <c r="F15" s="27"/>
      <c r="G15" s="46"/>
      <c r="H15" s="18"/>
      <c r="I15" s="18"/>
      <c r="J15" s="18"/>
      <c r="K15" s="18"/>
      <c r="L15" s="18"/>
      <c r="M15" s="18"/>
      <c r="N15" s="36"/>
      <c r="O15" s="20"/>
      <c r="P15" s="18"/>
      <c r="Q15" s="19"/>
      <c r="R15" s="19"/>
      <c r="S15" s="19"/>
      <c r="T15" s="19"/>
      <c r="U15" s="21"/>
      <c r="V15" s="18"/>
      <c r="W15" s="23"/>
      <c r="X15" s="23"/>
      <c r="Y15" s="23"/>
      <c r="Z15" s="19"/>
      <c r="AA15" s="21"/>
    </row>
    <row r="16" spans="2:27" ht="14.25" customHeight="1">
      <c r="B16" s="8"/>
      <c r="C16" s="17"/>
      <c r="D16" s="17" t="s">
        <v>31</v>
      </c>
      <c r="E16" s="17"/>
      <c r="F16" s="16"/>
      <c r="G16" s="46"/>
      <c r="H16" s="31">
        <f>SUM(H17:H19)</f>
        <v>314238</v>
      </c>
      <c r="I16" s="31">
        <f aca="true" t="shared" si="11" ref="I16:N16">SUM(I17:I19)</f>
        <v>316003</v>
      </c>
      <c r="J16" s="31">
        <f t="shared" si="11"/>
        <v>344283</v>
      </c>
      <c r="K16" s="31">
        <f t="shared" si="11"/>
        <v>376044</v>
      </c>
      <c r="L16" s="31">
        <f t="shared" si="11"/>
        <v>406254</v>
      </c>
      <c r="M16" s="31">
        <f t="shared" si="11"/>
        <v>401218</v>
      </c>
      <c r="N16" s="38">
        <f t="shared" si="11"/>
        <v>378958</v>
      </c>
      <c r="O16" s="34">
        <f t="shared" si="10"/>
        <v>35.26872596752796</v>
      </c>
      <c r="P16" s="33">
        <f t="shared" si="3"/>
        <v>36.20557698080435</v>
      </c>
      <c r="Q16" s="33">
        <f t="shared" si="4"/>
        <v>37.38662919493697</v>
      </c>
      <c r="R16" s="33">
        <f t="shared" si="5"/>
        <v>39.16867955540418</v>
      </c>
      <c r="S16" s="33">
        <f t="shared" si="6"/>
        <v>39.976934151134444</v>
      </c>
      <c r="T16" s="33">
        <f t="shared" si="7"/>
        <v>38.17542590997969</v>
      </c>
      <c r="U16" s="35">
        <f t="shared" si="8"/>
        <v>36.42951213650565</v>
      </c>
      <c r="V16" s="34">
        <f aca="true" t="shared" si="12" ref="V16:AA19">(I16-H16)/H16*100</f>
        <v>0.5616761817475926</v>
      </c>
      <c r="W16" s="33">
        <f t="shared" si="12"/>
        <v>8.949282127068415</v>
      </c>
      <c r="X16" s="33">
        <f t="shared" si="12"/>
        <v>9.225259452252942</v>
      </c>
      <c r="Y16" s="33">
        <f t="shared" si="12"/>
        <v>8.033634361936368</v>
      </c>
      <c r="Z16" s="33">
        <f t="shared" si="12"/>
        <v>-1.23961856375568</v>
      </c>
      <c r="AA16" s="35">
        <f t="shared" si="12"/>
        <v>-5.548106017177694</v>
      </c>
    </row>
    <row r="17" spans="2:27" ht="14.25" customHeight="1">
      <c r="B17" s="8"/>
      <c r="C17" s="17"/>
      <c r="D17" s="17"/>
      <c r="E17" s="17" t="s">
        <v>32</v>
      </c>
      <c r="F17" s="27" t="s">
        <v>33</v>
      </c>
      <c r="G17" s="46"/>
      <c r="H17" s="18">
        <v>2669</v>
      </c>
      <c r="I17" s="18">
        <v>1444</v>
      </c>
      <c r="J17" s="18">
        <v>1181</v>
      </c>
      <c r="K17" s="18">
        <v>997</v>
      </c>
      <c r="L17" s="18">
        <v>816</v>
      </c>
      <c r="M17" s="18">
        <v>972</v>
      </c>
      <c r="N17" s="36">
        <v>792</v>
      </c>
      <c r="O17" s="37">
        <f t="shared" si="10"/>
        <v>0.2995571178766799</v>
      </c>
      <c r="P17" s="19">
        <f t="shared" si="3"/>
        <v>0.16544416717651883</v>
      </c>
      <c r="Q17" s="19">
        <f t="shared" si="4"/>
        <v>0.12824800840942063</v>
      </c>
      <c r="R17" s="19">
        <f t="shared" si="5"/>
        <v>0.10384735168421239</v>
      </c>
      <c r="S17" s="19">
        <f t="shared" si="6"/>
        <v>0.08029749434424205</v>
      </c>
      <c r="T17" s="19">
        <f t="shared" si="7"/>
        <v>0.09248466914370805</v>
      </c>
      <c r="U17" s="21">
        <f t="shared" si="8"/>
        <v>0.07613554434030281</v>
      </c>
      <c r="V17" s="37">
        <f t="shared" si="12"/>
        <v>-45.89733982765081</v>
      </c>
      <c r="W17" s="19">
        <f t="shared" si="12"/>
        <v>-18.213296398891966</v>
      </c>
      <c r="X17" s="19">
        <f t="shared" si="12"/>
        <v>-15.580016934801016</v>
      </c>
      <c r="Y17" s="19">
        <f t="shared" si="12"/>
        <v>-18.154463390170513</v>
      </c>
      <c r="Z17" s="19">
        <f t="shared" si="12"/>
        <v>19.11764705882353</v>
      </c>
      <c r="AA17" s="21">
        <f t="shared" si="12"/>
        <v>-18.51851851851852</v>
      </c>
    </row>
    <row r="18" spans="2:27" ht="14.25" customHeight="1">
      <c r="B18" s="8"/>
      <c r="C18" s="17"/>
      <c r="D18" s="17"/>
      <c r="E18" s="17" t="s">
        <v>34</v>
      </c>
      <c r="F18" s="27" t="s">
        <v>35</v>
      </c>
      <c r="G18" s="46"/>
      <c r="H18" s="18">
        <v>50954</v>
      </c>
      <c r="I18" s="18">
        <v>66336</v>
      </c>
      <c r="J18" s="18">
        <v>79096</v>
      </c>
      <c r="K18" s="18">
        <v>76784</v>
      </c>
      <c r="L18" s="18">
        <v>89255</v>
      </c>
      <c r="M18" s="18">
        <v>102525</v>
      </c>
      <c r="N18" s="36">
        <v>97800</v>
      </c>
      <c r="O18" s="37">
        <f t="shared" si="10"/>
        <v>5.718858517904963</v>
      </c>
      <c r="P18" s="19">
        <f t="shared" si="3"/>
        <v>7.600349220098029</v>
      </c>
      <c r="Q18" s="19">
        <f t="shared" si="4"/>
        <v>8.589250188951342</v>
      </c>
      <c r="R18" s="19">
        <f t="shared" si="5"/>
        <v>7.99780847715202</v>
      </c>
      <c r="S18" s="19">
        <f t="shared" si="6"/>
        <v>8.783030462861916</v>
      </c>
      <c r="T18" s="19">
        <f t="shared" si="7"/>
        <v>9.75513446909328</v>
      </c>
      <c r="U18" s="21">
        <f t="shared" si="8"/>
        <v>9.401586157173757</v>
      </c>
      <c r="V18" s="37">
        <f t="shared" si="12"/>
        <v>30.18801271735291</v>
      </c>
      <c r="W18" s="19">
        <f t="shared" si="12"/>
        <v>19.23540762180415</v>
      </c>
      <c r="X18" s="19">
        <f t="shared" si="12"/>
        <v>-2.923030241731567</v>
      </c>
      <c r="Y18" s="19">
        <f t="shared" si="12"/>
        <v>16.241664930193792</v>
      </c>
      <c r="Z18" s="19">
        <f t="shared" si="12"/>
        <v>14.867514424962186</v>
      </c>
      <c r="AA18" s="21">
        <f t="shared" si="12"/>
        <v>-4.6086320409656185</v>
      </c>
    </row>
    <row r="19" spans="2:27" ht="14.25" customHeight="1">
      <c r="B19" s="8"/>
      <c r="C19" s="17"/>
      <c r="D19" s="17"/>
      <c r="E19" s="17" t="s">
        <v>36</v>
      </c>
      <c r="F19" s="27" t="s">
        <v>37</v>
      </c>
      <c r="G19" s="46"/>
      <c r="H19" s="18">
        <v>260615</v>
      </c>
      <c r="I19" s="18">
        <v>248223</v>
      </c>
      <c r="J19" s="18">
        <v>264006</v>
      </c>
      <c r="K19" s="18">
        <v>298263</v>
      </c>
      <c r="L19" s="18">
        <v>316183</v>
      </c>
      <c r="M19" s="18">
        <v>297721</v>
      </c>
      <c r="N19" s="36">
        <v>280366</v>
      </c>
      <c r="O19" s="37">
        <f t="shared" si="10"/>
        <v>29.25031033174632</v>
      </c>
      <c r="P19" s="19">
        <f t="shared" si="3"/>
        <v>28.439783593529803</v>
      </c>
      <c r="Q19" s="19">
        <f t="shared" si="4"/>
        <v>28.669130997576207</v>
      </c>
      <c r="R19" s="19">
        <f t="shared" si="5"/>
        <v>31.067023726567943</v>
      </c>
      <c r="S19" s="19">
        <f t="shared" si="6"/>
        <v>31.11360619392829</v>
      </c>
      <c r="T19" s="19">
        <f t="shared" si="7"/>
        <v>28.327806771742697</v>
      </c>
      <c r="U19" s="21">
        <f t="shared" si="8"/>
        <v>26.95179043499159</v>
      </c>
      <c r="V19" s="37">
        <f t="shared" si="12"/>
        <v>-4.754906663085394</v>
      </c>
      <c r="W19" s="19">
        <f t="shared" si="12"/>
        <v>6.35839547503656</v>
      </c>
      <c r="X19" s="19">
        <f t="shared" si="12"/>
        <v>12.975841458148679</v>
      </c>
      <c r="Y19" s="19">
        <f t="shared" si="12"/>
        <v>6.008120350160764</v>
      </c>
      <c r="Z19" s="19">
        <f t="shared" si="12"/>
        <v>-5.839023603419538</v>
      </c>
      <c r="AA19" s="21">
        <f t="shared" si="12"/>
        <v>-5.829283120774147</v>
      </c>
    </row>
    <row r="20" spans="2:27" ht="7.5" customHeight="1">
      <c r="B20" s="8"/>
      <c r="C20" s="17"/>
      <c r="D20" s="17"/>
      <c r="E20" s="17"/>
      <c r="F20" s="27"/>
      <c r="G20" s="46"/>
      <c r="H20" s="18"/>
      <c r="I20" s="18"/>
      <c r="J20" s="18"/>
      <c r="K20" s="18"/>
      <c r="L20" s="18"/>
      <c r="M20" s="18"/>
      <c r="N20" s="36"/>
      <c r="O20" s="20"/>
      <c r="P20" s="19"/>
      <c r="Q20" s="19"/>
      <c r="R20" s="19"/>
      <c r="S20" s="19"/>
      <c r="T20" s="19"/>
      <c r="U20" s="21"/>
      <c r="V20" s="18"/>
      <c r="W20" s="23"/>
      <c r="X20" s="23"/>
      <c r="Y20" s="23"/>
      <c r="Z20" s="19"/>
      <c r="AA20" s="21"/>
    </row>
    <row r="21" spans="2:27" ht="14.25" customHeight="1">
      <c r="B21" s="8"/>
      <c r="C21" s="17"/>
      <c r="D21" s="17" t="s">
        <v>38</v>
      </c>
      <c r="E21" s="17"/>
      <c r="F21" s="27"/>
      <c r="G21" s="46"/>
      <c r="H21" s="31">
        <f>SUM(H22:H28)</f>
        <v>333468</v>
      </c>
      <c r="I21" s="31">
        <f aca="true" t="shared" si="13" ref="I21:N21">SUM(I22:I28)</f>
        <v>378239</v>
      </c>
      <c r="J21" s="31">
        <f t="shared" si="13"/>
        <v>427718</v>
      </c>
      <c r="K21" s="31">
        <f t="shared" si="13"/>
        <v>458342</v>
      </c>
      <c r="L21" s="31">
        <f t="shared" si="13"/>
        <v>509546</v>
      </c>
      <c r="M21" s="31">
        <f t="shared" si="13"/>
        <v>564569</v>
      </c>
      <c r="N21" s="38">
        <f t="shared" si="13"/>
        <v>584534</v>
      </c>
      <c r="O21" s="34">
        <f t="shared" si="10"/>
        <v>37.42701872765106</v>
      </c>
      <c r="P21" s="33">
        <f t="shared" si="3"/>
        <v>43.33617475670312</v>
      </c>
      <c r="Q21" s="33">
        <f t="shared" si="4"/>
        <v>46.44706321834088</v>
      </c>
      <c r="R21" s="33">
        <f t="shared" si="5"/>
        <v>47.74082534167029</v>
      </c>
      <c r="S21" s="33">
        <f t="shared" si="6"/>
        <v>50.14125864354308</v>
      </c>
      <c r="T21" s="33">
        <f t="shared" si="7"/>
        <v>53.71808351213385</v>
      </c>
      <c r="U21" s="35">
        <f t="shared" si="8"/>
        <v>56.19168469118</v>
      </c>
      <c r="V21" s="34">
        <f aca="true" t="shared" si="14" ref="V21:V28">(I21-H21)/H21*100</f>
        <v>13.425875946117769</v>
      </c>
      <c r="W21" s="33">
        <f aca="true" t="shared" si="15" ref="W21:W28">(J21-I21)/I21*100</f>
        <v>13.0814114885033</v>
      </c>
      <c r="X21" s="33">
        <f aca="true" t="shared" si="16" ref="X21:X28">(K21-J21)/J21*100</f>
        <v>7.159857663226705</v>
      </c>
      <c r="Y21" s="33">
        <f aca="true" t="shared" si="17" ref="Y21:Y28">(L21-K21)/K21*100</f>
        <v>11.171570573938238</v>
      </c>
      <c r="Z21" s="33">
        <f aca="true" t="shared" si="18" ref="Z21:Z28">(M21-L21)/L21*100</f>
        <v>10.798436255019174</v>
      </c>
      <c r="AA21" s="35">
        <f aca="true" t="shared" si="19" ref="AA21:AA28">(N21-M21)/M21*100</f>
        <v>3.536325940673328</v>
      </c>
    </row>
    <row r="22" spans="2:27" ht="14.25" customHeight="1">
      <c r="B22" s="8"/>
      <c r="C22" s="17"/>
      <c r="D22" s="17"/>
      <c r="E22" s="17" t="s">
        <v>39</v>
      </c>
      <c r="F22" s="27" t="s">
        <v>0</v>
      </c>
      <c r="G22" s="46"/>
      <c r="H22" s="18">
        <v>4194</v>
      </c>
      <c r="I22" s="18">
        <v>4611</v>
      </c>
      <c r="J22" s="18">
        <v>4975</v>
      </c>
      <c r="K22" s="18">
        <v>4810</v>
      </c>
      <c r="L22" s="18">
        <v>4625</v>
      </c>
      <c r="M22" s="18">
        <v>5076</v>
      </c>
      <c r="N22" s="36">
        <v>5118</v>
      </c>
      <c r="O22" s="37">
        <f t="shared" si="10"/>
        <v>0.470716580132932</v>
      </c>
      <c r="P22" s="19">
        <f t="shared" si="3"/>
        <v>0.5282985144397011</v>
      </c>
      <c r="Q22" s="19">
        <f t="shared" si="4"/>
        <v>0.5402488076518778</v>
      </c>
      <c r="R22" s="19">
        <f t="shared" si="5"/>
        <v>0.5010087879649565</v>
      </c>
      <c r="S22" s="19">
        <f t="shared" si="6"/>
        <v>0.4551175384094602</v>
      </c>
      <c r="T22" s="19">
        <f t="shared" si="7"/>
        <v>0.48297549441714205</v>
      </c>
      <c r="U22" s="21">
        <f t="shared" si="8"/>
        <v>0.4919971160778659</v>
      </c>
      <c r="V22" s="37">
        <f t="shared" si="14"/>
        <v>9.94277539341917</v>
      </c>
      <c r="W22" s="19">
        <f t="shared" si="15"/>
        <v>7.8941661244849275</v>
      </c>
      <c r="X22" s="19">
        <f t="shared" si="16"/>
        <v>-3.3165829145728645</v>
      </c>
      <c r="Y22" s="19">
        <f t="shared" si="17"/>
        <v>-3.8461538461538463</v>
      </c>
      <c r="Z22" s="19">
        <f t="shared" si="18"/>
        <v>9.751351351351351</v>
      </c>
      <c r="AA22" s="21">
        <f t="shared" si="19"/>
        <v>0.8274231678486997</v>
      </c>
    </row>
    <row r="23" spans="2:27" ht="14.25" customHeight="1">
      <c r="B23" s="8"/>
      <c r="C23" s="17"/>
      <c r="D23" s="17"/>
      <c r="E23" s="17" t="s">
        <v>40</v>
      </c>
      <c r="F23" s="27" t="s">
        <v>41</v>
      </c>
      <c r="G23" s="46"/>
      <c r="H23" s="18">
        <v>39696</v>
      </c>
      <c r="I23" s="18">
        <v>40797</v>
      </c>
      <c r="J23" s="18">
        <v>44125</v>
      </c>
      <c r="K23" s="18">
        <v>45680</v>
      </c>
      <c r="L23" s="18">
        <v>49481</v>
      </c>
      <c r="M23" s="18">
        <v>53332</v>
      </c>
      <c r="N23" s="36">
        <v>53913</v>
      </c>
      <c r="O23" s="37">
        <f t="shared" si="10"/>
        <v>4.45530886145848</v>
      </c>
      <c r="P23" s="19">
        <f t="shared" si="3"/>
        <v>4.674256016828559</v>
      </c>
      <c r="Q23" s="19">
        <f t="shared" si="4"/>
        <v>4.7916539975153984</v>
      </c>
      <c r="R23" s="19">
        <f t="shared" si="5"/>
        <v>4.7580210881994205</v>
      </c>
      <c r="S23" s="19">
        <f t="shared" si="6"/>
        <v>4.869118036332648</v>
      </c>
      <c r="T23" s="19">
        <f t="shared" si="7"/>
        <v>5.07447775182329</v>
      </c>
      <c r="U23" s="21">
        <f t="shared" si="8"/>
        <v>5.1826964671953855</v>
      </c>
      <c r="V23" s="37">
        <f t="shared" si="14"/>
        <v>2.773579201934704</v>
      </c>
      <c r="W23" s="19">
        <f t="shared" si="15"/>
        <v>8.157462558521459</v>
      </c>
      <c r="X23" s="19">
        <f t="shared" si="16"/>
        <v>3.5240793201133145</v>
      </c>
      <c r="Y23" s="19">
        <f t="shared" si="17"/>
        <v>8.320928196147111</v>
      </c>
      <c r="Z23" s="19">
        <f t="shared" si="18"/>
        <v>7.78278531153372</v>
      </c>
      <c r="AA23" s="21">
        <f t="shared" si="19"/>
        <v>1.0894022350558763</v>
      </c>
    </row>
    <row r="24" spans="2:27" ht="14.25" customHeight="1">
      <c r="B24" s="8"/>
      <c r="C24" s="17"/>
      <c r="D24" s="17"/>
      <c r="E24" s="17" t="s">
        <v>42</v>
      </c>
      <c r="F24" s="27" t="s">
        <v>1</v>
      </c>
      <c r="G24" s="46"/>
      <c r="H24" s="18">
        <v>142658</v>
      </c>
      <c r="I24" s="18">
        <v>161837</v>
      </c>
      <c r="J24" s="18">
        <v>180274</v>
      </c>
      <c r="K24" s="18">
        <v>185598</v>
      </c>
      <c r="L24" s="18">
        <v>195354</v>
      </c>
      <c r="M24" s="18">
        <v>210118</v>
      </c>
      <c r="N24" s="36">
        <v>210436</v>
      </c>
      <c r="O24" s="37">
        <f t="shared" si="10"/>
        <v>16.01132233872289</v>
      </c>
      <c r="P24" s="19">
        <f t="shared" si="3"/>
        <v>18.54223523777443</v>
      </c>
      <c r="Q24" s="19">
        <f t="shared" si="4"/>
        <v>19.576444934800925</v>
      </c>
      <c r="R24" s="19">
        <f t="shared" si="5"/>
        <v>19.331856346927236</v>
      </c>
      <c r="S24" s="19">
        <f t="shared" si="6"/>
        <v>19.223574399663065</v>
      </c>
      <c r="T24" s="19">
        <f t="shared" si="7"/>
        <v>19.99248324191116</v>
      </c>
      <c r="U24" s="21">
        <f t="shared" si="8"/>
        <v>20.229367940398944</v>
      </c>
      <c r="V24" s="37">
        <f t="shared" si="14"/>
        <v>13.444040993144442</v>
      </c>
      <c r="W24" s="19">
        <f t="shared" si="15"/>
        <v>11.392326847383478</v>
      </c>
      <c r="X24" s="19">
        <f t="shared" si="16"/>
        <v>2.9532822259449505</v>
      </c>
      <c r="Y24" s="19">
        <f t="shared" si="17"/>
        <v>5.256522160799147</v>
      </c>
      <c r="Z24" s="19">
        <f t="shared" si="18"/>
        <v>7.557562169190291</v>
      </c>
      <c r="AA24" s="21">
        <f t="shared" si="19"/>
        <v>0.15134353077794382</v>
      </c>
    </row>
    <row r="25" spans="2:27" ht="14.25" customHeight="1">
      <c r="B25" s="8"/>
      <c r="C25" s="17"/>
      <c r="D25" s="17"/>
      <c r="E25" s="17" t="s">
        <v>43</v>
      </c>
      <c r="F25" s="27" t="s">
        <v>44</v>
      </c>
      <c r="G25" s="46"/>
      <c r="H25" s="18">
        <v>13260</v>
      </c>
      <c r="I25" s="18">
        <v>17419</v>
      </c>
      <c r="J25" s="18">
        <v>20186</v>
      </c>
      <c r="K25" s="18">
        <v>22172</v>
      </c>
      <c r="L25" s="18">
        <v>25112</v>
      </c>
      <c r="M25" s="18">
        <v>26616</v>
      </c>
      <c r="N25" s="36">
        <v>24347</v>
      </c>
      <c r="O25" s="37">
        <f t="shared" si="10"/>
        <v>1.4882455537822314</v>
      </c>
      <c r="P25" s="19">
        <f t="shared" si="3"/>
        <v>1.99575619670899</v>
      </c>
      <c r="Q25" s="19">
        <f t="shared" si="4"/>
        <v>2.192052750002172</v>
      </c>
      <c r="R25" s="19">
        <f t="shared" si="5"/>
        <v>2.309431776872976</v>
      </c>
      <c r="S25" s="19">
        <f t="shared" si="6"/>
        <v>2.4711160269272137</v>
      </c>
      <c r="T25" s="19">
        <f t="shared" si="7"/>
        <v>2.5324814340832646</v>
      </c>
      <c r="U25" s="21">
        <f t="shared" si="8"/>
        <v>2.3404950732996874</v>
      </c>
      <c r="V25" s="37">
        <f t="shared" si="14"/>
        <v>31.36500754147813</v>
      </c>
      <c r="W25" s="19">
        <f t="shared" si="15"/>
        <v>15.884953212009876</v>
      </c>
      <c r="X25" s="19">
        <f t="shared" si="16"/>
        <v>9.8385019320321</v>
      </c>
      <c r="Y25" s="19">
        <f t="shared" si="17"/>
        <v>13.25996752661014</v>
      </c>
      <c r="Z25" s="19">
        <f t="shared" si="18"/>
        <v>5.9891685250079645</v>
      </c>
      <c r="AA25" s="21">
        <f t="shared" si="19"/>
        <v>-8.524947400060114</v>
      </c>
    </row>
    <row r="26" spans="2:27" ht="14.25" customHeight="1">
      <c r="B26" s="8"/>
      <c r="C26" s="17"/>
      <c r="D26" s="17"/>
      <c r="E26" s="17" t="s">
        <v>45</v>
      </c>
      <c r="F26" s="27" t="s">
        <v>46</v>
      </c>
      <c r="G26" s="46"/>
      <c r="H26" s="18">
        <v>1819</v>
      </c>
      <c r="I26" s="18">
        <v>2930</v>
      </c>
      <c r="J26" s="18">
        <v>3342</v>
      </c>
      <c r="K26" s="18">
        <v>3706</v>
      </c>
      <c r="L26" s="18">
        <v>6090</v>
      </c>
      <c r="M26" s="18">
        <v>6348</v>
      </c>
      <c r="N26" s="36">
        <v>6736</v>
      </c>
      <c r="O26" s="37">
        <f t="shared" si="10"/>
        <v>0.2041567618649984</v>
      </c>
      <c r="P26" s="19">
        <f t="shared" si="3"/>
        <v>0.3357004223180057</v>
      </c>
      <c r="Q26" s="19">
        <f t="shared" si="4"/>
        <v>0.3629168874718745</v>
      </c>
      <c r="R26" s="19">
        <f t="shared" si="5"/>
        <v>0.3860163343447253</v>
      </c>
      <c r="S26" s="19">
        <f t="shared" si="6"/>
        <v>0.5992790938191594</v>
      </c>
      <c r="T26" s="19">
        <f t="shared" si="7"/>
        <v>0.6040048145311303</v>
      </c>
      <c r="U26" s="21">
        <f t="shared" si="8"/>
        <v>0.6475366498437876</v>
      </c>
      <c r="V26" s="37">
        <f t="shared" si="14"/>
        <v>61.077515118196814</v>
      </c>
      <c r="W26" s="19">
        <f t="shared" si="15"/>
        <v>14.061433447098976</v>
      </c>
      <c r="X26" s="19">
        <f t="shared" si="16"/>
        <v>10.891681627767804</v>
      </c>
      <c r="Y26" s="19">
        <f t="shared" si="17"/>
        <v>64.32811656772802</v>
      </c>
      <c r="Z26" s="19">
        <f t="shared" si="18"/>
        <v>4.236453201970444</v>
      </c>
      <c r="AA26" s="21">
        <f t="shared" si="19"/>
        <v>6.112161310649023</v>
      </c>
    </row>
    <row r="27" spans="2:27" ht="14.25" customHeight="1">
      <c r="B27" s="8"/>
      <c r="C27" s="17"/>
      <c r="D27" s="17"/>
      <c r="E27" s="17" t="s">
        <v>47</v>
      </c>
      <c r="F27" s="27" t="s">
        <v>48</v>
      </c>
      <c r="G27" s="46"/>
      <c r="H27" s="18">
        <v>110248</v>
      </c>
      <c r="I27" s="18">
        <v>125915</v>
      </c>
      <c r="J27" s="18">
        <v>148546</v>
      </c>
      <c r="K27" s="18">
        <v>169541</v>
      </c>
      <c r="L27" s="18">
        <v>201041</v>
      </c>
      <c r="M27" s="18">
        <v>232687</v>
      </c>
      <c r="N27" s="36">
        <v>253529</v>
      </c>
      <c r="O27" s="37">
        <f t="shared" si="10"/>
        <v>12.373762881853954</v>
      </c>
      <c r="P27" s="19">
        <f t="shared" si="3"/>
        <v>14.42652514545109</v>
      </c>
      <c r="Q27" s="19">
        <f t="shared" si="4"/>
        <v>16.1310149510464</v>
      </c>
      <c r="R27" s="19">
        <f t="shared" si="5"/>
        <v>17.659361937706173</v>
      </c>
      <c r="S27" s="19">
        <f t="shared" si="6"/>
        <v>19.783196765270546</v>
      </c>
      <c r="T27" s="19">
        <f t="shared" si="7"/>
        <v>22.139897334405344</v>
      </c>
      <c r="U27" s="21">
        <f t="shared" si="8"/>
        <v>24.371929824561402</v>
      </c>
      <c r="V27" s="37">
        <f t="shared" si="14"/>
        <v>14.210688629272186</v>
      </c>
      <c r="W27" s="19">
        <f t="shared" si="15"/>
        <v>17.97323591311599</v>
      </c>
      <c r="X27" s="19">
        <f t="shared" si="16"/>
        <v>14.13366903181506</v>
      </c>
      <c r="Y27" s="19">
        <f t="shared" si="17"/>
        <v>18.57957662158416</v>
      </c>
      <c r="Z27" s="19">
        <f t="shared" si="18"/>
        <v>15.741067742400805</v>
      </c>
      <c r="AA27" s="21">
        <f t="shared" si="19"/>
        <v>8.95709687262288</v>
      </c>
    </row>
    <row r="28" spans="2:27" ht="14.25" customHeight="1">
      <c r="B28" s="8"/>
      <c r="C28" s="17"/>
      <c r="D28" s="17"/>
      <c r="E28" s="17" t="s">
        <v>49</v>
      </c>
      <c r="F28" s="27" t="s">
        <v>50</v>
      </c>
      <c r="G28" s="46"/>
      <c r="H28" s="18">
        <v>21593</v>
      </c>
      <c r="I28" s="18">
        <v>24730</v>
      </c>
      <c r="J28" s="18">
        <v>26270</v>
      </c>
      <c r="K28" s="18">
        <v>26835</v>
      </c>
      <c r="L28" s="18">
        <v>27843</v>
      </c>
      <c r="M28" s="18">
        <v>30392</v>
      </c>
      <c r="N28" s="36">
        <v>30455</v>
      </c>
      <c r="O28" s="37">
        <f t="shared" si="10"/>
        <v>2.4235057498355745</v>
      </c>
      <c r="P28" s="19">
        <f t="shared" si="3"/>
        <v>2.8334032231823483</v>
      </c>
      <c r="Q28" s="19">
        <f t="shared" si="4"/>
        <v>2.8527308898522272</v>
      </c>
      <c r="R28" s="19">
        <f t="shared" si="5"/>
        <v>2.795129069654804</v>
      </c>
      <c r="S28" s="19">
        <f t="shared" si="6"/>
        <v>2.7398567831209943</v>
      </c>
      <c r="T28" s="19">
        <f t="shared" si="7"/>
        <v>2.8917634409625257</v>
      </c>
      <c r="U28" s="21">
        <f t="shared" si="8"/>
        <v>2.927661619802932</v>
      </c>
      <c r="V28" s="37">
        <f t="shared" si="14"/>
        <v>14.527856249710554</v>
      </c>
      <c r="W28" s="19">
        <f t="shared" si="15"/>
        <v>6.227254346947028</v>
      </c>
      <c r="X28" s="19">
        <f t="shared" si="16"/>
        <v>2.150742291587362</v>
      </c>
      <c r="Y28" s="19">
        <f t="shared" si="17"/>
        <v>3.756288429290106</v>
      </c>
      <c r="Z28" s="19">
        <f t="shared" si="18"/>
        <v>9.154904284739432</v>
      </c>
      <c r="AA28" s="21">
        <f t="shared" si="19"/>
        <v>0.20729139247170308</v>
      </c>
    </row>
    <row r="29" spans="2:27" ht="7.5" customHeight="1">
      <c r="B29" s="8"/>
      <c r="C29" s="17"/>
      <c r="D29" s="17"/>
      <c r="E29" s="17"/>
      <c r="F29" s="27"/>
      <c r="G29" s="46"/>
      <c r="H29" s="18"/>
      <c r="I29" s="18"/>
      <c r="J29" s="18"/>
      <c r="K29" s="18"/>
      <c r="L29" s="18"/>
      <c r="M29" s="18"/>
      <c r="N29" s="36"/>
      <c r="O29" s="20"/>
      <c r="P29" s="19"/>
      <c r="Q29" s="19"/>
      <c r="R29" s="19"/>
      <c r="S29" s="19"/>
      <c r="T29" s="19"/>
      <c r="U29" s="21"/>
      <c r="V29" s="18"/>
      <c r="W29" s="23"/>
      <c r="X29" s="23"/>
      <c r="Y29" s="23"/>
      <c r="Z29" s="19"/>
      <c r="AA29" s="21"/>
    </row>
    <row r="30" spans="2:27" ht="15" customHeight="1">
      <c r="B30" s="8"/>
      <c r="C30" s="17"/>
      <c r="D30" s="17" t="s">
        <v>51</v>
      </c>
      <c r="E30" s="17"/>
      <c r="F30" s="27" t="s">
        <v>2</v>
      </c>
      <c r="G30" s="48"/>
      <c r="H30" s="18">
        <v>696</v>
      </c>
      <c r="I30" s="18">
        <v>2850</v>
      </c>
      <c r="J30" s="18">
        <v>613</v>
      </c>
      <c r="K30" s="18">
        <v>1605</v>
      </c>
      <c r="L30" s="18">
        <v>1254</v>
      </c>
      <c r="M30" s="18">
        <v>1976</v>
      </c>
      <c r="N30" s="36">
        <v>4943</v>
      </c>
      <c r="O30" s="37">
        <f t="shared" si="10"/>
        <v>0.0781160562166239</v>
      </c>
      <c r="P30" s="19">
        <f t="shared" si="3"/>
        <v>0.3265345404799714</v>
      </c>
      <c r="Q30" s="19">
        <f t="shared" si="4"/>
        <v>0.06656734052072384</v>
      </c>
      <c r="R30" s="19">
        <f t="shared" si="5"/>
        <v>0.1671765290402817</v>
      </c>
      <c r="S30" s="19">
        <f t="shared" si="6"/>
        <v>0.12339835527901903</v>
      </c>
      <c r="T30" s="19">
        <f t="shared" si="7"/>
        <v>0.18801410105757932</v>
      </c>
      <c r="U30" s="21">
        <f t="shared" si="8"/>
        <v>0.47517423696226874</v>
      </c>
      <c r="V30" s="37">
        <f aca="true" t="shared" si="20" ref="V30:AA30">(I30-H30)/H30*100</f>
        <v>309.48275862068965</v>
      </c>
      <c r="W30" s="19">
        <f t="shared" si="20"/>
        <v>-78.49122807017544</v>
      </c>
      <c r="X30" s="19">
        <f t="shared" si="20"/>
        <v>161.82707993474713</v>
      </c>
      <c r="Y30" s="19">
        <f t="shared" si="20"/>
        <v>-21.869158878504674</v>
      </c>
      <c r="Z30" s="19">
        <f t="shared" si="20"/>
        <v>57.57575757575758</v>
      </c>
      <c r="AA30" s="21">
        <f t="shared" si="20"/>
        <v>150.15182186234816</v>
      </c>
    </row>
    <row r="31" spans="2:27" ht="14.25" customHeight="1">
      <c r="B31" s="54"/>
      <c r="C31" s="55"/>
      <c r="D31" s="55"/>
      <c r="E31" s="55"/>
      <c r="F31" s="56"/>
      <c r="G31" s="52"/>
      <c r="H31" s="55"/>
      <c r="I31" s="56"/>
      <c r="J31" s="56"/>
      <c r="K31" s="56"/>
      <c r="L31" s="56"/>
      <c r="M31" s="56"/>
      <c r="N31" s="52"/>
      <c r="O31" s="56"/>
      <c r="P31" s="56"/>
      <c r="Q31" s="56"/>
      <c r="R31" s="56"/>
      <c r="S31" s="56"/>
      <c r="T31" s="56"/>
      <c r="U31" s="52"/>
      <c r="V31" s="56"/>
      <c r="W31" s="56"/>
      <c r="X31" s="56"/>
      <c r="Y31" s="56"/>
      <c r="Z31" s="56"/>
      <c r="AA31" s="52"/>
    </row>
    <row r="32" spans="2:27" ht="14.25" customHeight="1">
      <c r="B32" s="8"/>
      <c r="C32" s="17" t="s">
        <v>52</v>
      </c>
      <c r="D32" s="17"/>
      <c r="E32" s="17"/>
      <c r="F32" s="17"/>
      <c r="G32" s="46"/>
      <c r="H32" s="31">
        <f aca="true" t="shared" si="21" ref="H32:N32">H34+H39+H44+H53</f>
        <v>509620</v>
      </c>
      <c r="I32" s="31">
        <f t="shared" si="21"/>
        <v>530745</v>
      </c>
      <c r="J32" s="31">
        <f t="shared" si="21"/>
        <v>559864</v>
      </c>
      <c r="K32" s="31">
        <f t="shared" si="21"/>
        <v>581817</v>
      </c>
      <c r="L32" s="31">
        <f t="shared" si="21"/>
        <v>612071</v>
      </c>
      <c r="M32" s="31">
        <f t="shared" si="21"/>
        <v>633280</v>
      </c>
      <c r="N32" s="38">
        <f t="shared" si="21"/>
        <v>618204</v>
      </c>
      <c r="O32" s="34">
        <f>H32/$H$9*100</f>
        <v>57.19756403608602</v>
      </c>
      <c r="P32" s="33">
        <f>I32/$I$9*100</f>
        <v>60.809324451593824</v>
      </c>
      <c r="Q32" s="33">
        <f>J32/$J$9*100</f>
        <v>60.797157476826314</v>
      </c>
      <c r="R32" s="33">
        <f>K32/$K$9*100</f>
        <v>60.601960496342436</v>
      </c>
      <c r="S32" s="33">
        <f>L32/$L$9*100</f>
        <v>60.230107427419824</v>
      </c>
      <c r="T32" s="33">
        <f>M32/$M$9*100</f>
        <v>60.255855221530275</v>
      </c>
      <c r="U32" s="35">
        <f>N32/$N$9*100</f>
        <v>59.42840663302091</v>
      </c>
      <c r="V32" s="33">
        <f aca="true" t="shared" si="22" ref="V32:AA32">(I32-H32)/H32*100</f>
        <v>4.145245477022095</v>
      </c>
      <c r="W32" s="33">
        <f t="shared" si="22"/>
        <v>5.486438873658725</v>
      </c>
      <c r="X32" s="33">
        <f t="shared" si="22"/>
        <v>3.921130846062615</v>
      </c>
      <c r="Y32" s="33">
        <f t="shared" si="22"/>
        <v>5.199916812331025</v>
      </c>
      <c r="Z32" s="33">
        <f t="shared" si="22"/>
        <v>3.4651208764996215</v>
      </c>
      <c r="AA32" s="35">
        <f t="shared" si="22"/>
        <v>-2.380621526023244</v>
      </c>
    </row>
    <row r="33" spans="2:27" ht="7.5" customHeight="1">
      <c r="B33" s="8"/>
      <c r="C33" s="17"/>
      <c r="D33" s="17"/>
      <c r="E33" s="17"/>
      <c r="F33" s="17"/>
      <c r="G33" s="46"/>
      <c r="H33" s="18"/>
      <c r="I33" s="18"/>
      <c r="J33" s="18"/>
      <c r="K33" s="18"/>
      <c r="L33" s="18"/>
      <c r="M33" s="18"/>
      <c r="N33" s="36"/>
      <c r="O33" s="20"/>
      <c r="P33" s="18"/>
      <c r="Q33" s="18"/>
      <c r="R33" s="18"/>
      <c r="S33" s="18"/>
      <c r="T33" s="18"/>
      <c r="U33" s="36"/>
      <c r="V33" s="18"/>
      <c r="W33" s="23"/>
      <c r="X33" s="23"/>
      <c r="Y33" s="23"/>
      <c r="Z33" s="19"/>
      <c r="AA33" s="21"/>
    </row>
    <row r="34" spans="2:27" ht="14.25" customHeight="1">
      <c r="B34" s="8"/>
      <c r="C34" s="17"/>
      <c r="D34" s="17" t="s">
        <v>24</v>
      </c>
      <c r="E34" s="17"/>
      <c r="F34" s="9"/>
      <c r="G34" s="46"/>
      <c r="H34" s="31">
        <f aca="true" t="shared" si="23" ref="H34:N34">SUM(H35:H37)</f>
        <v>117354</v>
      </c>
      <c r="I34" s="31">
        <f t="shared" si="23"/>
        <v>91723</v>
      </c>
      <c r="J34" s="31">
        <f t="shared" si="23"/>
        <v>78488</v>
      </c>
      <c r="K34" s="31">
        <f t="shared" si="23"/>
        <v>67744</v>
      </c>
      <c r="L34" s="31">
        <f t="shared" si="23"/>
        <v>55191</v>
      </c>
      <c r="M34" s="31">
        <f t="shared" si="23"/>
        <v>47640</v>
      </c>
      <c r="N34" s="38">
        <f t="shared" si="23"/>
        <v>40721</v>
      </c>
      <c r="O34" s="34">
        <f>H34/$H$9*100</f>
        <v>13.171309858111613</v>
      </c>
      <c r="P34" s="33">
        <f>I34/$I$9*100</f>
        <v>10.509027247875235</v>
      </c>
      <c r="Q34" s="33">
        <f>J34/$J$9*100</f>
        <v>8.523225812056397</v>
      </c>
      <c r="R34" s="33">
        <f>K34/$K$9*100</f>
        <v>7.0562036033052</v>
      </c>
      <c r="S34" s="33">
        <f>L34/$L$9*100</f>
        <v>5.431003689158166</v>
      </c>
      <c r="T34" s="33">
        <f>M34/$M$9*100</f>
        <v>4.532890574080505</v>
      </c>
      <c r="U34" s="35">
        <f>N34/$N$9*100</f>
        <v>3.9145397740927663</v>
      </c>
      <c r="V34" s="34">
        <f aca="true" t="shared" si="24" ref="V34:AA37">(I34-H34)/H34*100</f>
        <v>-21.840755321505874</v>
      </c>
      <c r="W34" s="33">
        <f t="shared" si="24"/>
        <v>-14.429314348636657</v>
      </c>
      <c r="X34" s="33">
        <f t="shared" si="24"/>
        <v>-13.68871674650902</v>
      </c>
      <c r="Y34" s="33">
        <f t="shared" si="24"/>
        <v>-18.53005432215399</v>
      </c>
      <c r="Z34" s="33">
        <f t="shared" si="24"/>
        <v>-13.68157851823667</v>
      </c>
      <c r="AA34" s="35">
        <f t="shared" si="24"/>
        <v>-14.523509655751468</v>
      </c>
    </row>
    <row r="35" spans="2:27" ht="14.25" customHeight="1">
      <c r="B35" s="8"/>
      <c r="C35" s="17"/>
      <c r="D35" s="17"/>
      <c r="E35" s="17" t="s">
        <v>25</v>
      </c>
      <c r="F35" s="26" t="s">
        <v>26</v>
      </c>
      <c r="G35" s="46"/>
      <c r="H35" s="18">
        <v>113827</v>
      </c>
      <c r="I35" s="18">
        <v>88744</v>
      </c>
      <c r="J35" s="18">
        <v>75686</v>
      </c>
      <c r="K35" s="18">
        <v>65363</v>
      </c>
      <c r="L35" s="18">
        <v>53310</v>
      </c>
      <c r="M35" s="18">
        <v>46092</v>
      </c>
      <c r="N35" s="36">
        <v>39483</v>
      </c>
      <c r="O35" s="37">
        <f>H35/$H$9*100</f>
        <v>12.775454498519611</v>
      </c>
      <c r="P35" s="19">
        <f>I35/$I$9*100</f>
        <v>10.167712722931432</v>
      </c>
      <c r="Q35" s="19">
        <f>J35/$J$9*100</f>
        <v>8.218948996168848</v>
      </c>
      <c r="R35" s="19">
        <f>K35/$K$9*100</f>
        <v>6.808199045270988</v>
      </c>
      <c r="S35" s="19">
        <f>L35/$L$9*100</f>
        <v>5.245906156239637</v>
      </c>
      <c r="T35" s="19">
        <f>M35/$M$9*100</f>
        <v>4.38560017507386</v>
      </c>
      <c r="U35" s="21">
        <f>N35/$N$9*100</f>
        <v>3.7955299206921413</v>
      </c>
      <c r="V35" s="37">
        <f t="shared" si="24"/>
        <v>-22.03607228513446</v>
      </c>
      <c r="W35" s="19">
        <f t="shared" si="24"/>
        <v>-14.714234201748852</v>
      </c>
      <c r="X35" s="19">
        <f t="shared" si="24"/>
        <v>-13.639246359960891</v>
      </c>
      <c r="Y35" s="19">
        <f t="shared" si="24"/>
        <v>-18.44009607882135</v>
      </c>
      <c r="Z35" s="19">
        <f t="shared" si="24"/>
        <v>-13.53967360720315</v>
      </c>
      <c r="AA35" s="21">
        <f t="shared" si="24"/>
        <v>-14.338713876594635</v>
      </c>
    </row>
    <row r="36" spans="2:27" ht="14.25" customHeight="1">
      <c r="B36" s="8"/>
      <c r="C36" s="17"/>
      <c r="D36" s="17"/>
      <c r="E36" s="17" t="s">
        <v>27</v>
      </c>
      <c r="F36" s="26" t="s">
        <v>28</v>
      </c>
      <c r="G36" s="46"/>
      <c r="H36" s="18">
        <v>3286</v>
      </c>
      <c r="I36" s="18">
        <v>2724</v>
      </c>
      <c r="J36" s="18">
        <v>2572</v>
      </c>
      <c r="K36" s="18">
        <v>2234</v>
      </c>
      <c r="L36" s="18">
        <v>1744</v>
      </c>
      <c r="M36" s="18">
        <v>1454</v>
      </c>
      <c r="N36" s="36">
        <v>1136</v>
      </c>
      <c r="O36" s="37">
        <f>H36/$H$9*100</f>
        <v>0.3688065527698652</v>
      </c>
      <c r="P36" s="19">
        <f>I36/$I$9*100</f>
        <v>0.3120982765850674</v>
      </c>
      <c r="Q36" s="19">
        <f>J36/$J$9*100</f>
        <v>0.2793004891016341</v>
      </c>
      <c r="R36" s="19">
        <f>K36/$K$9*100</f>
        <v>0.2326930628510837</v>
      </c>
      <c r="S36" s="19">
        <f>L36/$L$9*100</f>
        <v>0.1716162134023997</v>
      </c>
      <c r="T36" s="19">
        <f>M36/$M$9*100</f>
        <v>0.13834640836929166</v>
      </c>
      <c r="U36" s="21">
        <f>N36/$N$9*100</f>
        <v>0.10920451814467676</v>
      </c>
      <c r="V36" s="37">
        <f t="shared" si="24"/>
        <v>-17.102860620815584</v>
      </c>
      <c r="W36" s="19">
        <f t="shared" si="24"/>
        <v>-5.580029368575625</v>
      </c>
      <c r="X36" s="19">
        <f t="shared" si="24"/>
        <v>-13.141524105754277</v>
      </c>
      <c r="Y36" s="19">
        <f t="shared" si="24"/>
        <v>-21.933751119068933</v>
      </c>
      <c r="Z36" s="19">
        <f t="shared" si="24"/>
        <v>-16.628440366972477</v>
      </c>
      <c r="AA36" s="21">
        <f t="shared" si="24"/>
        <v>-21.8707015130674</v>
      </c>
    </row>
    <row r="37" spans="2:27" ht="14.25" customHeight="1">
      <c r="B37" s="8"/>
      <c r="C37" s="17"/>
      <c r="D37" s="17"/>
      <c r="E37" s="17" t="s">
        <v>29</v>
      </c>
      <c r="F37" s="27" t="s">
        <v>30</v>
      </c>
      <c r="G37" s="46"/>
      <c r="H37" s="18">
        <v>241</v>
      </c>
      <c r="I37" s="18">
        <v>255</v>
      </c>
      <c r="J37" s="18">
        <v>230</v>
      </c>
      <c r="K37" s="18">
        <v>147</v>
      </c>
      <c r="L37" s="18">
        <v>137</v>
      </c>
      <c r="M37" s="18">
        <v>94</v>
      </c>
      <c r="N37" s="36">
        <v>102</v>
      </c>
      <c r="O37" s="37">
        <f>H37/$H$9*100</f>
        <v>0.027048806822135573</v>
      </c>
      <c r="P37" s="19">
        <f>I37/$I$9*100</f>
        <v>0.029216248358734286</v>
      </c>
      <c r="Q37" s="19">
        <f>J37/$J$9*100</f>
        <v>0.024976326785915957</v>
      </c>
      <c r="R37" s="19">
        <f>K37/$K$9*100</f>
        <v>0.015311495183128607</v>
      </c>
      <c r="S37" s="19">
        <f>L37/$L$9*100</f>
        <v>0.013481319516128873</v>
      </c>
      <c r="T37" s="19">
        <f>M37/$M$9*100</f>
        <v>0.008943990637354482</v>
      </c>
      <c r="U37" s="21">
        <f>N37/$N$9*100</f>
        <v>0.00980533525594809</v>
      </c>
      <c r="V37" s="37">
        <f t="shared" si="24"/>
        <v>5.809128630705394</v>
      </c>
      <c r="W37" s="19">
        <f t="shared" si="24"/>
        <v>-9.803921568627452</v>
      </c>
      <c r="X37" s="19">
        <f t="shared" si="24"/>
        <v>-36.08695652173913</v>
      </c>
      <c r="Y37" s="19">
        <f t="shared" si="24"/>
        <v>-6.802721088435375</v>
      </c>
      <c r="Z37" s="19">
        <f t="shared" si="24"/>
        <v>-31.386861313868614</v>
      </c>
      <c r="AA37" s="21">
        <f t="shared" si="24"/>
        <v>8.51063829787234</v>
      </c>
    </row>
    <row r="38" spans="2:27" ht="7.5" customHeight="1">
      <c r="B38" s="8"/>
      <c r="C38" s="17"/>
      <c r="D38" s="17"/>
      <c r="E38" s="17"/>
      <c r="F38" s="27"/>
      <c r="G38" s="46"/>
      <c r="H38" s="18"/>
      <c r="I38" s="18"/>
      <c r="J38" s="18"/>
      <c r="K38" s="18"/>
      <c r="L38" s="18"/>
      <c r="M38" s="18"/>
      <c r="N38" s="36"/>
      <c r="O38" s="20"/>
      <c r="P38" s="18"/>
      <c r="Q38" s="19"/>
      <c r="R38" s="19"/>
      <c r="S38" s="19"/>
      <c r="T38" s="19"/>
      <c r="U38" s="21"/>
      <c r="V38" s="18"/>
      <c r="W38" s="23"/>
      <c r="X38" s="23"/>
      <c r="Y38" s="23"/>
      <c r="Z38" s="19"/>
      <c r="AA38" s="21"/>
    </row>
    <row r="39" spans="2:27" ht="14.25" customHeight="1">
      <c r="B39" s="8"/>
      <c r="C39" s="17"/>
      <c r="D39" s="17" t="s">
        <v>31</v>
      </c>
      <c r="E39" s="17"/>
      <c r="F39" s="16"/>
      <c r="G39" s="46"/>
      <c r="H39" s="31">
        <f aca="true" t="shared" si="25" ref="H39:N39">SUM(H40:H42)</f>
        <v>196416</v>
      </c>
      <c r="I39" s="31">
        <f t="shared" si="25"/>
        <v>212183</v>
      </c>
      <c r="J39" s="31">
        <f t="shared" si="25"/>
        <v>230059</v>
      </c>
      <c r="K39" s="31">
        <f t="shared" si="25"/>
        <v>249924</v>
      </c>
      <c r="L39" s="31">
        <f t="shared" si="25"/>
        <v>273098</v>
      </c>
      <c r="M39" s="31">
        <f t="shared" si="25"/>
        <v>278456</v>
      </c>
      <c r="N39" s="38">
        <f t="shared" si="25"/>
        <v>268424</v>
      </c>
      <c r="O39" s="34">
        <f>H39/$H$9*100</f>
        <v>22.04488979575345</v>
      </c>
      <c r="P39" s="33">
        <f>I39/$I$9*100</f>
        <v>24.310553825495358</v>
      </c>
      <c r="Q39" s="33">
        <f>J39/$J$9*100</f>
        <v>24.98273375670017</v>
      </c>
      <c r="R39" s="33">
        <f>K39/$K$9*100</f>
        <v>26.032041647266897</v>
      </c>
      <c r="S39" s="33">
        <f>L39/$L$9*100</f>
        <v>26.87387881179389</v>
      </c>
      <c r="T39" s="33">
        <f>M39/$M$9*100</f>
        <v>26.49476443526787</v>
      </c>
      <c r="U39" s="35">
        <f>N39/$N$9*100</f>
        <v>25.803797164143234</v>
      </c>
      <c r="V39" s="34">
        <f aca="true" t="shared" si="26" ref="V39:AA42">(I39-H39)/H39*100</f>
        <v>8.027350114043662</v>
      </c>
      <c r="W39" s="33">
        <f t="shared" si="26"/>
        <v>8.424803118063181</v>
      </c>
      <c r="X39" s="33">
        <f t="shared" si="26"/>
        <v>8.634741522826753</v>
      </c>
      <c r="Y39" s="33">
        <f t="shared" si="26"/>
        <v>9.272418815319858</v>
      </c>
      <c r="Z39" s="33">
        <f t="shared" si="26"/>
        <v>1.9619330789679896</v>
      </c>
      <c r="AA39" s="35">
        <f t="shared" si="26"/>
        <v>-3.6027235900824546</v>
      </c>
    </row>
    <row r="40" spans="2:27" ht="14.25" customHeight="1">
      <c r="B40" s="8"/>
      <c r="C40" s="17"/>
      <c r="D40" s="17"/>
      <c r="E40" s="17" t="s">
        <v>32</v>
      </c>
      <c r="F40" s="27" t="s">
        <v>33</v>
      </c>
      <c r="G40" s="46"/>
      <c r="H40" s="18">
        <v>2302</v>
      </c>
      <c r="I40" s="18">
        <v>1265</v>
      </c>
      <c r="J40" s="18">
        <v>1016</v>
      </c>
      <c r="K40" s="18">
        <v>848</v>
      </c>
      <c r="L40" s="18">
        <v>678</v>
      </c>
      <c r="M40" s="18">
        <v>830</v>
      </c>
      <c r="N40" s="36">
        <v>664</v>
      </c>
      <c r="O40" s="37">
        <f>H40/$H$9*100</f>
        <v>0.2583666112222245</v>
      </c>
      <c r="P40" s="19">
        <f>I40/$I$9*100</f>
        <v>0.14493550656391713</v>
      </c>
      <c r="Q40" s="19">
        <f>J40/$J$9*100</f>
        <v>0.11033020875865485</v>
      </c>
      <c r="R40" s="19">
        <f>K40/$K$9*100</f>
        <v>0.0883275368387283</v>
      </c>
      <c r="S40" s="19">
        <f>L40/$L$9*100</f>
        <v>0.06671777103602465</v>
      </c>
      <c r="T40" s="19">
        <f>M40/$M$9*100</f>
        <v>0.07897353435110872</v>
      </c>
      <c r="U40" s="21">
        <f>N40/$N$9*100</f>
        <v>0.063830809901466</v>
      </c>
      <c r="V40" s="37">
        <f t="shared" si="26"/>
        <v>-45.0477845351868</v>
      </c>
      <c r="W40" s="19">
        <f t="shared" si="26"/>
        <v>-19.683794466403164</v>
      </c>
      <c r="X40" s="19">
        <f t="shared" si="26"/>
        <v>-16.535433070866144</v>
      </c>
      <c r="Y40" s="19">
        <f t="shared" si="26"/>
        <v>-20.047169811320757</v>
      </c>
      <c r="Z40" s="19">
        <f t="shared" si="26"/>
        <v>22.418879056047196</v>
      </c>
      <c r="AA40" s="21">
        <f t="shared" si="26"/>
        <v>-20</v>
      </c>
    </row>
    <row r="41" spans="2:27" ht="14.25" customHeight="1">
      <c r="B41" s="8"/>
      <c r="C41" s="17"/>
      <c r="D41" s="17"/>
      <c r="E41" s="17" t="s">
        <v>34</v>
      </c>
      <c r="F41" s="27" t="s">
        <v>35</v>
      </c>
      <c r="G41" s="46"/>
      <c r="H41" s="18">
        <v>46278</v>
      </c>
      <c r="I41" s="18">
        <v>59402</v>
      </c>
      <c r="J41" s="18">
        <v>69373</v>
      </c>
      <c r="K41" s="18">
        <v>67070</v>
      </c>
      <c r="L41" s="18">
        <v>75730</v>
      </c>
      <c r="M41" s="18">
        <v>85894</v>
      </c>
      <c r="N41" s="36">
        <v>82840</v>
      </c>
      <c r="O41" s="37">
        <f>H41/$H$9*100</f>
        <v>5.19404432412776</v>
      </c>
      <c r="P41" s="19">
        <f>I41/$I$9*100</f>
        <v>6.805896411786408</v>
      </c>
      <c r="Q41" s="19">
        <f>J41/$J$9*100</f>
        <v>7.533403122258034</v>
      </c>
      <c r="R41" s="19">
        <f>K41/$K$9*100</f>
        <v>6.985999877091399</v>
      </c>
      <c r="S41" s="19">
        <f>L41/$L$9*100</f>
        <v>7.452119174864523</v>
      </c>
      <c r="T41" s="19">
        <f>M41/$M$9*100</f>
        <v>8.172714168137508</v>
      </c>
      <c r="U41" s="21">
        <f>N41/$N$9*100</f>
        <v>7.963470319634704</v>
      </c>
      <c r="V41" s="37">
        <f t="shared" si="26"/>
        <v>28.35904749557025</v>
      </c>
      <c r="W41" s="19">
        <f t="shared" si="26"/>
        <v>16.785630113464194</v>
      </c>
      <c r="X41" s="19">
        <f t="shared" si="26"/>
        <v>-3.3197353437216206</v>
      </c>
      <c r="Y41" s="19">
        <f t="shared" si="26"/>
        <v>12.91188310720143</v>
      </c>
      <c r="Z41" s="19">
        <f t="shared" si="26"/>
        <v>13.421365376997226</v>
      </c>
      <c r="AA41" s="21">
        <f t="shared" si="26"/>
        <v>-3.555545206882902</v>
      </c>
    </row>
    <row r="42" spans="2:27" ht="14.25" customHeight="1">
      <c r="B42" s="8"/>
      <c r="C42" s="17"/>
      <c r="D42" s="17"/>
      <c r="E42" s="17" t="s">
        <v>36</v>
      </c>
      <c r="F42" s="27" t="s">
        <v>37</v>
      </c>
      <c r="G42" s="46"/>
      <c r="H42" s="18">
        <v>147836</v>
      </c>
      <c r="I42" s="18">
        <v>151516</v>
      </c>
      <c r="J42" s="18">
        <v>159670</v>
      </c>
      <c r="K42" s="18">
        <v>182006</v>
      </c>
      <c r="L42" s="18">
        <v>196690</v>
      </c>
      <c r="M42" s="18">
        <v>191732</v>
      </c>
      <c r="N42" s="36">
        <v>184920</v>
      </c>
      <c r="O42" s="37">
        <f>H42/$H$9*100</f>
        <v>16.592478860403464</v>
      </c>
      <c r="P42" s="19">
        <f>I42/$I$9*100</f>
        <v>17.359721907145033</v>
      </c>
      <c r="Q42" s="19">
        <f>J42/$J$9*100</f>
        <v>17.33900042568348</v>
      </c>
      <c r="R42" s="19">
        <f>K42/$K$9*100</f>
        <v>18.95771423333677</v>
      </c>
      <c r="S42" s="19">
        <f>L42/$L$9*100</f>
        <v>19.355041865893345</v>
      </c>
      <c r="T42" s="19">
        <f>M42/$M$9*100</f>
        <v>18.24307673277925</v>
      </c>
      <c r="U42" s="21">
        <f>N42/$N$9*100</f>
        <v>17.776496034607064</v>
      </c>
      <c r="V42" s="37">
        <f t="shared" si="26"/>
        <v>2.4892448388755106</v>
      </c>
      <c r="W42" s="19">
        <f t="shared" si="26"/>
        <v>5.381609862984767</v>
      </c>
      <c r="X42" s="19">
        <f t="shared" si="26"/>
        <v>13.988852007264985</v>
      </c>
      <c r="Y42" s="19">
        <f t="shared" si="26"/>
        <v>8.06786589453095</v>
      </c>
      <c r="Z42" s="19">
        <f t="shared" si="26"/>
        <v>-2.5207178809293813</v>
      </c>
      <c r="AA42" s="21">
        <f t="shared" si="26"/>
        <v>-3.552875889262095</v>
      </c>
    </row>
    <row r="43" spans="2:27" ht="7.5" customHeight="1">
      <c r="B43" s="8"/>
      <c r="C43" s="17"/>
      <c r="D43" s="17"/>
      <c r="E43" s="17"/>
      <c r="F43" s="27"/>
      <c r="G43" s="46"/>
      <c r="H43" s="18"/>
      <c r="I43" s="18"/>
      <c r="J43" s="18"/>
      <c r="K43" s="18"/>
      <c r="L43" s="18"/>
      <c r="M43" s="18"/>
      <c r="N43" s="36"/>
      <c r="O43" s="20"/>
      <c r="P43" s="19"/>
      <c r="Q43" s="19"/>
      <c r="R43" s="19"/>
      <c r="S43" s="19"/>
      <c r="T43" s="19"/>
      <c r="U43" s="21"/>
      <c r="V43" s="18"/>
      <c r="W43" s="23"/>
      <c r="X43" s="23"/>
      <c r="Y43" s="23"/>
      <c r="Z43" s="19"/>
      <c r="AA43" s="21"/>
    </row>
    <row r="44" spans="2:27" ht="14.25" customHeight="1">
      <c r="B44" s="8"/>
      <c r="C44" s="17"/>
      <c r="D44" s="17" t="s">
        <v>38</v>
      </c>
      <c r="E44" s="17"/>
      <c r="F44" s="27"/>
      <c r="G44" s="46"/>
      <c r="H44" s="31">
        <f aca="true" t="shared" si="27" ref="H44:N44">SUM(H45:H51)</f>
        <v>195510</v>
      </c>
      <c r="I44" s="31">
        <f t="shared" si="27"/>
        <v>225828</v>
      </c>
      <c r="J44" s="31">
        <f t="shared" si="27"/>
        <v>251084</v>
      </c>
      <c r="K44" s="31">
        <f t="shared" si="27"/>
        <v>263571</v>
      </c>
      <c r="L44" s="31">
        <f t="shared" si="27"/>
        <v>283130</v>
      </c>
      <c r="M44" s="31">
        <f t="shared" si="27"/>
        <v>306134</v>
      </c>
      <c r="N44" s="38">
        <f t="shared" si="27"/>
        <v>306188</v>
      </c>
      <c r="O44" s="34">
        <f aca="true" t="shared" si="28" ref="O44:O51">H44/$H$9*100</f>
        <v>21.943204239816293</v>
      </c>
      <c r="P44" s="33">
        <f aca="true" t="shared" si="29" ref="P44:P51">I44/$I$9*100</f>
        <v>25.87390954649508</v>
      </c>
      <c r="Q44" s="33">
        <f aca="true" t="shared" si="30" ref="Q44:Q51">J44/$J$9*100</f>
        <v>27.265895803108357</v>
      </c>
      <c r="R44" s="33">
        <f aca="true" t="shared" si="31" ref="R44:R51">K44/$K$9*100</f>
        <v>27.453510863349596</v>
      </c>
      <c r="S44" s="33">
        <f aca="true" t="shared" si="32" ref="S44:S51">L44/$L$9*100</f>
        <v>27.861065654026046</v>
      </c>
      <c r="T44" s="33">
        <f aca="true" t="shared" si="33" ref="T44:T51">M44/$M$9*100</f>
        <v>29.128293933785926</v>
      </c>
      <c r="U44" s="35">
        <f aca="true" t="shared" si="34" ref="U44:U51">N44/$N$9*100</f>
        <v>29.434078346551313</v>
      </c>
      <c r="V44" s="34">
        <f aca="true" t="shared" si="35" ref="V44:V51">(I44-H44)/H44*100</f>
        <v>15.507135184901028</v>
      </c>
      <c r="W44" s="33">
        <f aca="true" t="shared" si="36" ref="W44:W51">(J44-I44)/I44*100</f>
        <v>11.183732752360203</v>
      </c>
      <c r="X44" s="33">
        <f aca="true" t="shared" si="37" ref="X44:X51">(K44-J44)/J44*100</f>
        <v>4.973236048493731</v>
      </c>
      <c r="Y44" s="33">
        <f aca="true" t="shared" si="38" ref="Y44:Y51">(L44-K44)/K44*100</f>
        <v>7.420770873882179</v>
      </c>
      <c r="Z44" s="33">
        <f aca="true" t="shared" si="39" ref="Z44:Z51">(M44-L44)/L44*100</f>
        <v>8.124889626673259</v>
      </c>
      <c r="AA44" s="35">
        <f aca="true" t="shared" si="40" ref="AA44:AA51">(N44-M44)/M44*100</f>
        <v>0.017639334409114964</v>
      </c>
    </row>
    <row r="45" spans="2:27" ht="14.25" customHeight="1">
      <c r="B45" s="8"/>
      <c r="C45" s="17"/>
      <c r="D45" s="17"/>
      <c r="E45" s="17" t="s">
        <v>39</v>
      </c>
      <c r="F45" s="27" t="s">
        <v>0</v>
      </c>
      <c r="G45" s="46"/>
      <c r="H45" s="18">
        <v>3731</v>
      </c>
      <c r="I45" s="18">
        <v>4028</v>
      </c>
      <c r="J45" s="18">
        <v>4275</v>
      </c>
      <c r="K45" s="18">
        <v>4062</v>
      </c>
      <c r="L45" s="18">
        <v>3923</v>
      </c>
      <c r="M45" s="18">
        <v>4252</v>
      </c>
      <c r="N45" s="36">
        <v>4318</v>
      </c>
      <c r="O45" s="37">
        <f t="shared" si="28"/>
        <v>0.41875144503480427</v>
      </c>
      <c r="P45" s="19">
        <f t="shared" si="29"/>
        <v>0.4615021505450263</v>
      </c>
      <c r="Q45" s="19">
        <f t="shared" si="30"/>
        <v>0.46423390004256837</v>
      </c>
      <c r="R45" s="19">
        <f t="shared" si="31"/>
        <v>0.4230972342440027</v>
      </c>
      <c r="S45" s="19">
        <f t="shared" si="32"/>
        <v>0.3860380763633107</v>
      </c>
      <c r="T45" s="19">
        <f t="shared" si="33"/>
        <v>0.40457285308543894</v>
      </c>
      <c r="U45" s="21">
        <f t="shared" si="34"/>
        <v>0.41509252583513573</v>
      </c>
      <c r="V45" s="37">
        <f t="shared" si="35"/>
        <v>7.9603323505762535</v>
      </c>
      <c r="W45" s="19">
        <f t="shared" si="36"/>
        <v>6.132075471698113</v>
      </c>
      <c r="X45" s="19">
        <f t="shared" si="37"/>
        <v>-4.982456140350877</v>
      </c>
      <c r="Y45" s="19">
        <f t="shared" si="38"/>
        <v>-3.4219596258000986</v>
      </c>
      <c r="Z45" s="19">
        <f t="shared" si="39"/>
        <v>8.38643894978333</v>
      </c>
      <c r="AA45" s="21">
        <f t="shared" si="40"/>
        <v>1.5522107243650047</v>
      </c>
    </row>
    <row r="46" spans="2:27" ht="14.25" customHeight="1">
      <c r="B46" s="8"/>
      <c r="C46" s="17"/>
      <c r="D46" s="17"/>
      <c r="E46" s="17" t="s">
        <v>40</v>
      </c>
      <c r="F46" s="27" t="s">
        <v>41</v>
      </c>
      <c r="G46" s="46"/>
      <c r="H46" s="18">
        <v>34339</v>
      </c>
      <c r="I46" s="18">
        <v>36238</v>
      </c>
      <c r="J46" s="18">
        <v>39219</v>
      </c>
      <c r="K46" s="18">
        <v>40338</v>
      </c>
      <c r="L46" s="18">
        <v>42447</v>
      </c>
      <c r="M46" s="18">
        <v>44650</v>
      </c>
      <c r="N46" s="36">
        <v>43670</v>
      </c>
      <c r="O46" s="37">
        <f t="shared" si="28"/>
        <v>3.8540621471589773</v>
      </c>
      <c r="P46" s="19">
        <f t="shared" si="29"/>
        <v>4.15191532558358</v>
      </c>
      <c r="Q46" s="19">
        <f t="shared" si="30"/>
        <v>4.258898087899295</v>
      </c>
      <c r="R46" s="19">
        <f t="shared" si="31"/>
        <v>4.201599270047903</v>
      </c>
      <c r="S46" s="19">
        <f t="shared" si="32"/>
        <v>4.176945762781915</v>
      </c>
      <c r="T46" s="19">
        <f t="shared" si="33"/>
        <v>4.2483955527433785</v>
      </c>
      <c r="U46" s="21">
        <f t="shared" si="34"/>
        <v>4.1980293198750305</v>
      </c>
      <c r="V46" s="37">
        <f t="shared" si="35"/>
        <v>5.5301552171000905</v>
      </c>
      <c r="W46" s="19">
        <f t="shared" si="36"/>
        <v>8.22617142226392</v>
      </c>
      <c r="X46" s="19">
        <f t="shared" si="37"/>
        <v>2.853208903847625</v>
      </c>
      <c r="Y46" s="19">
        <f t="shared" si="38"/>
        <v>5.22832069016808</v>
      </c>
      <c r="Z46" s="19">
        <f t="shared" si="39"/>
        <v>5.190001649115367</v>
      </c>
      <c r="AA46" s="21">
        <f t="shared" si="40"/>
        <v>-2.1948488241881297</v>
      </c>
    </row>
    <row r="47" spans="2:27" ht="14.25" customHeight="1">
      <c r="B47" s="8"/>
      <c r="C47" s="17"/>
      <c r="D47" s="17"/>
      <c r="E47" s="17" t="s">
        <v>42</v>
      </c>
      <c r="F47" s="27" t="s">
        <v>1</v>
      </c>
      <c r="G47" s="46"/>
      <c r="H47" s="18">
        <v>78356</v>
      </c>
      <c r="I47" s="18">
        <v>92074</v>
      </c>
      <c r="J47" s="18">
        <v>100790</v>
      </c>
      <c r="K47" s="18">
        <v>101232</v>
      </c>
      <c r="L47" s="18">
        <v>102740</v>
      </c>
      <c r="M47" s="18">
        <v>107502</v>
      </c>
      <c r="N47" s="36">
        <v>102715</v>
      </c>
      <c r="O47" s="37">
        <f t="shared" si="28"/>
        <v>8.794341524295666</v>
      </c>
      <c r="P47" s="19">
        <f t="shared" si="29"/>
        <v>10.54924255443961</v>
      </c>
      <c r="Q47" s="19">
        <f t="shared" si="30"/>
        <v>10.945060768488997</v>
      </c>
      <c r="R47" s="19">
        <f t="shared" si="31"/>
        <v>10.544308029785546</v>
      </c>
      <c r="S47" s="19">
        <f t="shared" si="32"/>
        <v>10.11000559917577</v>
      </c>
      <c r="T47" s="19">
        <f t="shared" si="33"/>
        <v>10.22869022869023</v>
      </c>
      <c r="U47" s="21">
        <f t="shared" si="34"/>
        <v>9.87406873347753</v>
      </c>
      <c r="V47" s="37">
        <f t="shared" si="35"/>
        <v>17.507274490785647</v>
      </c>
      <c r="W47" s="19">
        <f t="shared" si="36"/>
        <v>9.466298846579924</v>
      </c>
      <c r="X47" s="19">
        <f t="shared" si="37"/>
        <v>0.43853556900486157</v>
      </c>
      <c r="Y47" s="19">
        <f t="shared" si="38"/>
        <v>1.4896475422791213</v>
      </c>
      <c r="Z47" s="19">
        <f t="shared" si="39"/>
        <v>4.635000973330738</v>
      </c>
      <c r="AA47" s="21">
        <f t="shared" si="40"/>
        <v>-4.452940410410969</v>
      </c>
    </row>
    <row r="48" spans="2:27" ht="14.25" customHeight="1">
      <c r="B48" s="8"/>
      <c r="C48" s="17"/>
      <c r="D48" s="17"/>
      <c r="E48" s="17" t="s">
        <v>43</v>
      </c>
      <c r="F48" s="27" t="s">
        <v>44</v>
      </c>
      <c r="G48" s="46"/>
      <c r="H48" s="18">
        <v>7102</v>
      </c>
      <c r="I48" s="18">
        <v>9028</v>
      </c>
      <c r="J48" s="18">
        <v>10715</v>
      </c>
      <c r="K48" s="18">
        <v>11872</v>
      </c>
      <c r="L48" s="18">
        <v>12317</v>
      </c>
      <c r="M48" s="18">
        <v>13042</v>
      </c>
      <c r="N48" s="36">
        <v>12229</v>
      </c>
      <c r="O48" s="37">
        <f t="shared" si="28"/>
        <v>0.7970980334058375</v>
      </c>
      <c r="P48" s="19">
        <f t="shared" si="29"/>
        <v>1.034369765422169</v>
      </c>
      <c r="Q48" s="19">
        <f t="shared" si="30"/>
        <v>1.163571050048215</v>
      </c>
      <c r="R48" s="19">
        <f t="shared" si="31"/>
        <v>1.236585515742196</v>
      </c>
      <c r="S48" s="19">
        <f t="shared" si="32"/>
        <v>1.2120395071544479</v>
      </c>
      <c r="T48" s="19">
        <f t="shared" si="33"/>
        <v>1.2409311265146505</v>
      </c>
      <c r="U48" s="21">
        <f t="shared" si="34"/>
        <v>1.1755827925979332</v>
      </c>
      <c r="V48" s="37">
        <f t="shared" si="35"/>
        <v>27.119121374260775</v>
      </c>
      <c r="W48" s="19">
        <f t="shared" si="36"/>
        <v>18.686309260079753</v>
      </c>
      <c r="X48" s="19">
        <f t="shared" si="37"/>
        <v>10.79794680354643</v>
      </c>
      <c r="Y48" s="19">
        <f t="shared" si="38"/>
        <v>3.7483153638814013</v>
      </c>
      <c r="Z48" s="19">
        <f t="shared" si="39"/>
        <v>5.886173581229196</v>
      </c>
      <c r="AA48" s="21">
        <f t="shared" si="40"/>
        <v>-6.233706486735163</v>
      </c>
    </row>
    <row r="49" spans="2:27" ht="14.25" customHeight="1">
      <c r="B49" s="8"/>
      <c r="C49" s="17"/>
      <c r="D49" s="17"/>
      <c r="E49" s="17" t="s">
        <v>45</v>
      </c>
      <c r="F49" s="27" t="s">
        <v>46</v>
      </c>
      <c r="G49" s="46"/>
      <c r="H49" s="18">
        <v>1293</v>
      </c>
      <c r="I49" s="18">
        <v>2101</v>
      </c>
      <c r="J49" s="18">
        <v>2298</v>
      </c>
      <c r="K49" s="18">
        <v>2433</v>
      </c>
      <c r="L49" s="18">
        <v>3784</v>
      </c>
      <c r="M49" s="18">
        <v>3904</v>
      </c>
      <c r="N49" s="36">
        <v>4112</v>
      </c>
      <c r="O49" s="37">
        <f t="shared" si="28"/>
        <v>0.1451207768507108</v>
      </c>
      <c r="P49" s="19">
        <f t="shared" si="29"/>
        <v>0.2407189717713754</v>
      </c>
      <c r="Q49" s="19">
        <f t="shared" si="30"/>
        <v>0.24954608240884724</v>
      </c>
      <c r="R49" s="19">
        <f t="shared" si="31"/>
        <v>0.2534208692554551</v>
      </c>
      <c r="S49" s="19">
        <f t="shared" si="32"/>
        <v>0.3723599492630048</v>
      </c>
      <c r="T49" s="19">
        <f t="shared" si="33"/>
        <v>0.3714610579599138</v>
      </c>
      <c r="U49" s="21">
        <f t="shared" si="34"/>
        <v>0.39528959384763274</v>
      </c>
      <c r="V49" s="37">
        <f t="shared" si="35"/>
        <v>62.49033255993813</v>
      </c>
      <c r="W49" s="19">
        <f t="shared" si="36"/>
        <v>9.376487386958592</v>
      </c>
      <c r="X49" s="19">
        <f t="shared" si="37"/>
        <v>5.87467362924282</v>
      </c>
      <c r="Y49" s="19">
        <f t="shared" si="38"/>
        <v>55.528154541718045</v>
      </c>
      <c r="Z49" s="19">
        <f t="shared" si="39"/>
        <v>3.171247357293869</v>
      </c>
      <c r="AA49" s="21">
        <f t="shared" si="40"/>
        <v>5.327868852459016</v>
      </c>
    </row>
    <row r="50" spans="2:27" ht="14.25" customHeight="1">
      <c r="B50" s="8"/>
      <c r="C50" s="17"/>
      <c r="D50" s="17"/>
      <c r="E50" s="17" t="s">
        <v>47</v>
      </c>
      <c r="F50" s="27" t="s">
        <v>48</v>
      </c>
      <c r="G50" s="46"/>
      <c r="H50" s="18">
        <v>53126</v>
      </c>
      <c r="I50" s="18">
        <v>62220</v>
      </c>
      <c r="J50" s="18">
        <v>72417</v>
      </c>
      <c r="K50" s="18">
        <v>82012</v>
      </c>
      <c r="L50" s="18">
        <v>95868</v>
      </c>
      <c r="M50" s="18">
        <v>109230</v>
      </c>
      <c r="N50" s="36">
        <v>115916</v>
      </c>
      <c r="O50" s="37">
        <f t="shared" si="28"/>
        <v>5.962634486443048</v>
      </c>
      <c r="P50" s="19">
        <f t="shared" si="29"/>
        <v>7.128764599531165</v>
      </c>
      <c r="Q50" s="19">
        <f t="shared" si="30"/>
        <v>7.863959377633374</v>
      </c>
      <c r="R50" s="19">
        <f t="shared" si="31"/>
        <v>8.542356074549275</v>
      </c>
      <c r="S50" s="19">
        <f t="shared" si="32"/>
        <v>9.43377473994338</v>
      </c>
      <c r="T50" s="19">
        <f t="shared" si="33"/>
        <v>10.393107418279044</v>
      </c>
      <c r="U50" s="21">
        <f t="shared" si="34"/>
        <v>11.14309060322038</v>
      </c>
      <c r="V50" s="37">
        <f t="shared" si="35"/>
        <v>17.11779542973309</v>
      </c>
      <c r="W50" s="19">
        <f t="shared" si="36"/>
        <v>16.388621022179365</v>
      </c>
      <c r="X50" s="19">
        <f t="shared" si="37"/>
        <v>13.249651324965134</v>
      </c>
      <c r="Y50" s="19">
        <f t="shared" si="38"/>
        <v>16.89508852363069</v>
      </c>
      <c r="Z50" s="19">
        <f t="shared" si="39"/>
        <v>13.937914632619853</v>
      </c>
      <c r="AA50" s="21">
        <f t="shared" si="40"/>
        <v>6.121029021331136</v>
      </c>
    </row>
    <row r="51" spans="2:27" ht="14.25" customHeight="1">
      <c r="B51" s="8"/>
      <c r="C51" s="17"/>
      <c r="D51" s="17"/>
      <c r="E51" s="17" t="s">
        <v>49</v>
      </c>
      <c r="F51" s="27" t="s">
        <v>50</v>
      </c>
      <c r="G51" s="46"/>
      <c r="H51" s="18">
        <v>17563</v>
      </c>
      <c r="I51" s="18">
        <v>20139</v>
      </c>
      <c r="J51" s="18">
        <v>21370</v>
      </c>
      <c r="K51" s="18">
        <v>21622</v>
      </c>
      <c r="L51" s="18">
        <v>22051</v>
      </c>
      <c r="M51" s="18">
        <v>23554</v>
      </c>
      <c r="N51" s="36">
        <v>23228</v>
      </c>
      <c r="O51" s="37">
        <f t="shared" si="28"/>
        <v>1.9711958266272496</v>
      </c>
      <c r="P51" s="19">
        <f t="shared" si="29"/>
        <v>2.3073961792021556</v>
      </c>
      <c r="Q51" s="19">
        <f t="shared" si="30"/>
        <v>2.320626536587061</v>
      </c>
      <c r="R51" s="19">
        <f t="shared" si="31"/>
        <v>2.252143869725216</v>
      </c>
      <c r="S51" s="19">
        <f t="shared" si="32"/>
        <v>2.1699020193442173</v>
      </c>
      <c r="T51" s="19">
        <f t="shared" si="33"/>
        <v>2.241135696513271</v>
      </c>
      <c r="U51" s="21">
        <f t="shared" si="34"/>
        <v>2.2329247776976686</v>
      </c>
      <c r="V51" s="37">
        <f t="shared" si="35"/>
        <v>14.667198086887206</v>
      </c>
      <c r="W51" s="19">
        <f t="shared" si="36"/>
        <v>6.11251799990069</v>
      </c>
      <c r="X51" s="19">
        <f t="shared" si="37"/>
        <v>1.1792232101076277</v>
      </c>
      <c r="Y51" s="19">
        <f t="shared" si="38"/>
        <v>1.9840902784201278</v>
      </c>
      <c r="Z51" s="19">
        <f t="shared" si="39"/>
        <v>6.816017414176227</v>
      </c>
      <c r="AA51" s="21">
        <f t="shared" si="40"/>
        <v>-1.3840536639212024</v>
      </c>
    </row>
    <row r="52" spans="2:27" ht="7.5" customHeight="1">
      <c r="B52" s="8"/>
      <c r="C52" s="17"/>
      <c r="D52" s="17"/>
      <c r="E52" s="17"/>
      <c r="F52" s="27"/>
      <c r="G52" s="46"/>
      <c r="H52" s="18"/>
      <c r="I52" s="18"/>
      <c r="J52" s="18"/>
      <c r="K52" s="18"/>
      <c r="L52" s="18"/>
      <c r="M52" s="18"/>
      <c r="N52" s="36"/>
      <c r="O52" s="20"/>
      <c r="P52" s="19"/>
      <c r="Q52" s="19"/>
      <c r="R52" s="19"/>
      <c r="S52" s="19"/>
      <c r="T52" s="19"/>
      <c r="U52" s="21"/>
      <c r="V52" s="18"/>
      <c r="W52" s="23"/>
      <c r="X52" s="23"/>
      <c r="Y52" s="23"/>
      <c r="Z52" s="19"/>
      <c r="AA52" s="21"/>
    </row>
    <row r="53" spans="2:27" ht="14.25" customHeight="1">
      <c r="B53" s="8"/>
      <c r="C53" s="17"/>
      <c r="D53" s="17" t="s">
        <v>51</v>
      </c>
      <c r="E53" s="17"/>
      <c r="F53" s="27" t="s">
        <v>2</v>
      </c>
      <c r="G53" s="48"/>
      <c r="H53" s="18">
        <v>340</v>
      </c>
      <c r="I53" s="18">
        <v>1011</v>
      </c>
      <c r="J53" s="18">
        <v>233</v>
      </c>
      <c r="K53" s="18">
        <v>578</v>
      </c>
      <c r="L53" s="18">
        <v>652</v>
      </c>
      <c r="M53" s="18">
        <v>1050</v>
      </c>
      <c r="N53" s="36">
        <v>2871</v>
      </c>
      <c r="O53" s="37">
        <f>H53/$H$9*100</f>
        <v>0.038160142404672595</v>
      </c>
      <c r="P53" s="19">
        <f>I53/$I$9*100</f>
        <v>0.11583383172815828</v>
      </c>
      <c r="Q53" s="19">
        <f>J53/$J$9*100</f>
        <v>0.025302104961384426</v>
      </c>
      <c r="R53" s="19">
        <f>K53/$K$9*100</f>
        <v>0.06020438242073697</v>
      </c>
      <c r="S53" s="19">
        <f>L53/$L$9*100</f>
        <v>0.06415927244172281</v>
      </c>
      <c r="T53" s="19">
        <f>M53/$M$9*100</f>
        <v>0.09990627839598092</v>
      </c>
      <c r="U53" s="21">
        <f>N53/$N$9*100</f>
        <v>0.27599134823359767</v>
      </c>
      <c r="V53" s="37">
        <f aca="true" t="shared" si="41" ref="V53:AA53">(I53-H53)/H53*100</f>
        <v>197.3529411764706</v>
      </c>
      <c r="W53" s="19">
        <f t="shared" si="41"/>
        <v>-76.95351137487636</v>
      </c>
      <c r="X53" s="19">
        <f t="shared" si="41"/>
        <v>148.068669527897</v>
      </c>
      <c r="Y53" s="19">
        <f t="shared" si="41"/>
        <v>12.802768166089965</v>
      </c>
      <c r="Z53" s="19">
        <f t="shared" si="41"/>
        <v>61.04294478527608</v>
      </c>
      <c r="AA53" s="21">
        <f t="shared" si="41"/>
        <v>173.42857142857142</v>
      </c>
    </row>
    <row r="54" spans="2:27" ht="14.25" customHeight="1">
      <c r="B54" s="4"/>
      <c r="C54" s="25"/>
      <c r="D54" s="25"/>
      <c r="E54" s="25"/>
      <c r="F54" s="28"/>
      <c r="G54" s="49"/>
      <c r="H54" s="22"/>
      <c r="I54" s="22"/>
      <c r="J54" s="22"/>
      <c r="K54" s="22"/>
      <c r="L54" s="22"/>
      <c r="M54" s="22"/>
      <c r="N54" s="39"/>
      <c r="O54" s="32"/>
      <c r="P54" s="14"/>
      <c r="Q54" s="14"/>
      <c r="R54" s="14"/>
      <c r="S54" s="14"/>
      <c r="T54" s="14"/>
      <c r="U54" s="15"/>
      <c r="V54" s="14"/>
      <c r="W54" s="14"/>
      <c r="X54" s="14"/>
      <c r="Y54" s="14"/>
      <c r="Z54" s="14"/>
      <c r="AA54" s="15"/>
    </row>
    <row r="55" spans="2:27" ht="14.25" customHeight="1">
      <c r="B55" s="8"/>
      <c r="C55" s="17" t="s">
        <v>53</v>
      </c>
      <c r="D55" s="17"/>
      <c r="E55" s="17"/>
      <c r="F55" s="17"/>
      <c r="G55" s="46"/>
      <c r="H55" s="31">
        <f aca="true" t="shared" si="42" ref="H55:N55">H57+H62+H67+H76</f>
        <v>381359</v>
      </c>
      <c r="I55" s="31">
        <f t="shared" si="42"/>
        <v>342057</v>
      </c>
      <c r="J55" s="31">
        <f t="shared" si="42"/>
        <v>361008</v>
      </c>
      <c r="K55" s="31">
        <f t="shared" si="42"/>
        <v>378246</v>
      </c>
      <c r="L55" s="31">
        <f t="shared" si="42"/>
        <v>404150</v>
      </c>
      <c r="M55" s="31">
        <f t="shared" si="42"/>
        <v>417705</v>
      </c>
      <c r="N55" s="38">
        <f t="shared" si="42"/>
        <v>422046</v>
      </c>
      <c r="O55" s="34">
        <f>H55/$H$9*100</f>
        <v>42.80209925677511</v>
      </c>
      <c r="P55" s="33">
        <f>I55/$I$9*100</f>
        <v>39.19067554840617</v>
      </c>
      <c r="Q55" s="33">
        <f>J55/$J$9*100</f>
        <v>39.202842523173686</v>
      </c>
      <c r="R55" s="33">
        <f>K55/$K$9*100</f>
        <v>39.39803950365757</v>
      </c>
      <c r="S55" s="33">
        <f>L55/$L$9*100</f>
        <v>39.769892572580176</v>
      </c>
      <c r="T55" s="33">
        <f>M55/$M$9*100</f>
        <v>39.74414477846972</v>
      </c>
      <c r="U55" s="35">
        <f>N55/$N$9*100</f>
        <v>40.571593366979094</v>
      </c>
      <c r="V55" s="33">
        <f aca="true" t="shared" si="43" ref="V55:AA55">(I55-H55)/H55*100</f>
        <v>-10.305774873544351</v>
      </c>
      <c r="W55" s="33">
        <f t="shared" si="43"/>
        <v>5.540304686061095</v>
      </c>
      <c r="X55" s="33">
        <f t="shared" si="43"/>
        <v>4.774963435713335</v>
      </c>
      <c r="Y55" s="33">
        <f t="shared" si="43"/>
        <v>6.848453123099782</v>
      </c>
      <c r="Z55" s="33">
        <f t="shared" si="43"/>
        <v>3.353952740319188</v>
      </c>
      <c r="AA55" s="35">
        <f t="shared" si="43"/>
        <v>1.0392501885301828</v>
      </c>
    </row>
    <row r="56" spans="2:27" ht="7.5" customHeight="1">
      <c r="B56" s="8"/>
      <c r="C56" s="17"/>
      <c r="D56" s="17"/>
      <c r="E56" s="17"/>
      <c r="F56" s="17"/>
      <c r="G56" s="46"/>
      <c r="H56" s="18"/>
      <c r="I56" s="18"/>
      <c r="J56" s="18"/>
      <c r="K56" s="18"/>
      <c r="L56" s="18"/>
      <c r="M56" s="18"/>
      <c r="N56" s="36"/>
      <c r="O56" s="20"/>
      <c r="P56" s="18"/>
      <c r="Q56" s="18"/>
      <c r="R56" s="18"/>
      <c r="S56" s="18"/>
      <c r="T56" s="18"/>
      <c r="U56" s="36"/>
      <c r="V56" s="18"/>
      <c r="W56" s="23"/>
      <c r="X56" s="23"/>
      <c r="Y56" s="23"/>
      <c r="Z56" s="19"/>
      <c r="AA56" s="21"/>
    </row>
    <row r="57" spans="2:27" ht="14.25" customHeight="1">
      <c r="B57" s="8"/>
      <c r="C57" s="17"/>
      <c r="D57" s="17" t="s">
        <v>24</v>
      </c>
      <c r="E57" s="17"/>
      <c r="F57" s="9"/>
      <c r="G57" s="46"/>
      <c r="H57" s="31">
        <f aca="true" t="shared" si="44" ref="H57:N57">SUM(H58:H60)</f>
        <v>125226</v>
      </c>
      <c r="I57" s="31">
        <f t="shared" si="44"/>
        <v>83987</v>
      </c>
      <c r="J57" s="31">
        <f t="shared" si="44"/>
        <v>69770</v>
      </c>
      <c r="K57" s="31">
        <f t="shared" si="44"/>
        <v>56328</v>
      </c>
      <c r="L57" s="31">
        <f t="shared" si="44"/>
        <v>43976</v>
      </c>
      <c r="M57" s="31">
        <f t="shared" si="44"/>
        <v>35582</v>
      </c>
      <c r="N57" s="38">
        <f t="shared" si="44"/>
        <v>31094</v>
      </c>
      <c r="O57" s="34">
        <f>H57/$H$9*100</f>
        <v>14.054829390492737</v>
      </c>
      <c r="P57" s="33">
        <f>I57/$I$9*100</f>
        <v>9.622686474137318</v>
      </c>
      <c r="Q57" s="33">
        <f>J57/$J$9*100</f>
        <v>7.576514434145028</v>
      </c>
      <c r="R57" s="33">
        <f>K57/$K$9*100</f>
        <v>5.867114970580055</v>
      </c>
      <c r="S57" s="33">
        <f>L57/$L$9*100</f>
        <v>4.32740516088528</v>
      </c>
      <c r="T57" s="33">
        <f>M57/$M$9*100</f>
        <v>3.385585902748374</v>
      </c>
      <c r="U57" s="35">
        <f>N57/$N$9*100</f>
        <v>2.989089161259313</v>
      </c>
      <c r="V57" s="34">
        <f aca="true" t="shared" si="45" ref="V57:AA60">(I57-H57)/H57*100</f>
        <v>-32.9316595595164</v>
      </c>
      <c r="W57" s="33">
        <f t="shared" si="45"/>
        <v>-16.9276197506757</v>
      </c>
      <c r="X57" s="33">
        <f t="shared" si="45"/>
        <v>-19.266160240791173</v>
      </c>
      <c r="Y57" s="33">
        <f t="shared" si="45"/>
        <v>-21.928703309189036</v>
      </c>
      <c r="Z57" s="33">
        <f t="shared" si="45"/>
        <v>-19.087684191377114</v>
      </c>
      <c r="AA57" s="35">
        <f t="shared" si="45"/>
        <v>-12.613118992749142</v>
      </c>
    </row>
    <row r="58" spans="2:27" ht="14.25" customHeight="1">
      <c r="B58" s="8"/>
      <c r="C58" s="17"/>
      <c r="D58" s="17"/>
      <c r="E58" s="17" t="s">
        <v>25</v>
      </c>
      <c r="F58" s="26" t="s">
        <v>26</v>
      </c>
      <c r="G58" s="46"/>
      <c r="H58" s="18">
        <v>124655</v>
      </c>
      <c r="I58" s="18">
        <v>83509</v>
      </c>
      <c r="J58" s="18">
        <v>69325</v>
      </c>
      <c r="K58" s="18">
        <v>55966</v>
      </c>
      <c r="L58" s="18">
        <v>43648</v>
      </c>
      <c r="M58" s="18">
        <v>35329</v>
      </c>
      <c r="N58" s="36">
        <v>30851</v>
      </c>
      <c r="O58" s="37">
        <f>H58/$H$9*100</f>
        <v>13.990742798395479</v>
      </c>
      <c r="P58" s="19">
        <f>I58/$I$9*100</f>
        <v>9.567920330155063</v>
      </c>
      <c r="Q58" s="19">
        <f>J58/$J$9*100</f>
        <v>7.528190671450538</v>
      </c>
      <c r="R58" s="19">
        <f>K58/$K$9*100</f>
        <v>5.829409111693712</v>
      </c>
      <c r="S58" s="19">
        <f>L58/$L$9*100</f>
        <v>4.2951287170802415</v>
      </c>
      <c r="T58" s="19">
        <f>M58/$M$9*100</f>
        <v>3.361513247096771</v>
      </c>
      <c r="U58" s="21">
        <f>N58/$N$9*100</f>
        <v>2.9657293919730834</v>
      </c>
      <c r="V58" s="37">
        <f t="shared" si="45"/>
        <v>-33.00790180899282</v>
      </c>
      <c r="W58" s="19">
        <f t="shared" si="45"/>
        <v>-16.984995629213618</v>
      </c>
      <c r="X58" s="19">
        <f t="shared" si="45"/>
        <v>-19.27010457987739</v>
      </c>
      <c r="Y58" s="19">
        <f t="shared" si="45"/>
        <v>-22.00979165922167</v>
      </c>
      <c r="Z58" s="19">
        <f t="shared" si="45"/>
        <v>-19.059292521994134</v>
      </c>
      <c r="AA58" s="21">
        <f t="shared" si="45"/>
        <v>-12.675139403889158</v>
      </c>
    </row>
    <row r="59" spans="2:27" ht="14.25" customHeight="1">
      <c r="B59" s="8"/>
      <c r="C59" s="17"/>
      <c r="D59" s="17"/>
      <c r="E59" s="17" t="s">
        <v>27</v>
      </c>
      <c r="F59" s="26" t="s">
        <v>28</v>
      </c>
      <c r="G59" s="46"/>
      <c r="H59" s="18">
        <v>448</v>
      </c>
      <c r="I59" s="18">
        <v>353</v>
      </c>
      <c r="J59" s="18">
        <v>326</v>
      </c>
      <c r="K59" s="18">
        <v>295</v>
      </c>
      <c r="L59" s="18">
        <v>246</v>
      </c>
      <c r="M59" s="18">
        <v>198</v>
      </c>
      <c r="N59" s="36">
        <v>179</v>
      </c>
      <c r="O59" s="37">
        <f>H59/$H$9*100</f>
        <v>0.050281599403803896</v>
      </c>
      <c r="P59" s="19">
        <f>I59/$I$9*100</f>
        <v>0.04044445361032628</v>
      </c>
      <c r="Q59" s="19">
        <f>J59/$J$9*100</f>
        <v>0.03540122840090697</v>
      </c>
      <c r="R59" s="19">
        <f>K59/$K$9*100</f>
        <v>0.03072715019743496</v>
      </c>
      <c r="S59" s="19">
        <f>L59/$L$9*100</f>
        <v>0.024207332853778855</v>
      </c>
      <c r="T59" s="19">
        <f>M59/$M$9*100</f>
        <v>0.018839469640384972</v>
      </c>
      <c r="U59" s="21">
        <f>N59/$N$9*100</f>
        <v>0.017207402066810863</v>
      </c>
      <c r="V59" s="37">
        <f t="shared" si="45"/>
        <v>-21.205357142857142</v>
      </c>
      <c r="W59" s="19">
        <f t="shared" si="45"/>
        <v>-7.64872521246459</v>
      </c>
      <c r="X59" s="19">
        <f t="shared" si="45"/>
        <v>-9.509202453987731</v>
      </c>
      <c r="Y59" s="19">
        <f t="shared" si="45"/>
        <v>-16.610169491525422</v>
      </c>
      <c r="Z59" s="19">
        <f t="shared" si="45"/>
        <v>-19.51219512195122</v>
      </c>
      <c r="AA59" s="21">
        <f t="shared" si="45"/>
        <v>-9.595959595959595</v>
      </c>
    </row>
    <row r="60" spans="2:27" ht="14.25" customHeight="1">
      <c r="B60" s="8"/>
      <c r="C60" s="17"/>
      <c r="D60" s="17"/>
      <c r="E60" s="17" t="s">
        <v>29</v>
      </c>
      <c r="F60" s="27" t="s">
        <v>30</v>
      </c>
      <c r="G60" s="46"/>
      <c r="H60" s="18">
        <v>123</v>
      </c>
      <c r="I60" s="18">
        <v>125</v>
      </c>
      <c r="J60" s="18">
        <v>119</v>
      </c>
      <c r="K60" s="18">
        <v>67</v>
      </c>
      <c r="L60" s="18">
        <v>82</v>
      </c>
      <c r="M60" s="18">
        <v>55</v>
      </c>
      <c r="N60" s="36">
        <v>64</v>
      </c>
      <c r="O60" s="37">
        <f>H60/$H$9*100</f>
        <v>0.013804992693455087</v>
      </c>
      <c r="P60" s="19">
        <f>I60/$I$9*100</f>
        <v>0.014321690371928571</v>
      </c>
      <c r="Q60" s="19">
        <f>J60/$J$9*100</f>
        <v>0.012922534293582604</v>
      </c>
      <c r="R60" s="19">
        <f>K60/$K$9*100</f>
        <v>0.006978708688908957</v>
      </c>
      <c r="S60" s="19">
        <f>L60/$L$9*100</f>
        <v>0.008069110951259617</v>
      </c>
      <c r="T60" s="19">
        <f>M60/$M$9*100</f>
        <v>0.005233186011218048</v>
      </c>
      <c r="U60" s="21">
        <f>N60/$N$9*100</f>
        <v>0.006152367219418409</v>
      </c>
      <c r="V60" s="37">
        <f t="shared" si="45"/>
        <v>1.6260162601626018</v>
      </c>
      <c r="W60" s="19">
        <f t="shared" si="45"/>
        <v>-4.8</v>
      </c>
      <c r="X60" s="19">
        <f t="shared" si="45"/>
        <v>-43.69747899159664</v>
      </c>
      <c r="Y60" s="19">
        <f t="shared" si="45"/>
        <v>22.388059701492537</v>
      </c>
      <c r="Z60" s="19">
        <f t="shared" si="45"/>
        <v>-32.926829268292686</v>
      </c>
      <c r="AA60" s="21">
        <f t="shared" si="45"/>
        <v>16.363636363636363</v>
      </c>
    </row>
    <row r="61" spans="2:27" ht="7.5" customHeight="1">
      <c r="B61" s="8"/>
      <c r="C61" s="17"/>
      <c r="D61" s="17"/>
      <c r="E61" s="17"/>
      <c r="F61" s="27"/>
      <c r="G61" s="46"/>
      <c r="H61" s="18"/>
      <c r="I61" s="18"/>
      <c r="J61" s="18"/>
      <c r="K61" s="18"/>
      <c r="L61" s="18"/>
      <c r="M61" s="18"/>
      <c r="N61" s="36"/>
      <c r="O61" s="20"/>
      <c r="P61" s="18"/>
      <c r="Q61" s="19"/>
      <c r="R61" s="19"/>
      <c r="S61" s="19"/>
      <c r="T61" s="19"/>
      <c r="U61" s="21"/>
      <c r="V61" s="18"/>
      <c r="W61" s="23"/>
      <c r="X61" s="23"/>
      <c r="Y61" s="23"/>
      <c r="Z61" s="19"/>
      <c r="AA61" s="21"/>
    </row>
    <row r="62" spans="2:27" ht="14.25" customHeight="1">
      <c r="B62" s="8"/>
      <c r="C62" s="17"/>
      <c r="D62" s="17" t="s">
        <v>31</v>
      </c>
      <c r="E62" s="17"/>
      <c r="F62" s="16"/>
      <c r="G62" s="46"/>
      <c r="H62" s="31">
        <f aca="true" t="shared" si="46" ref="H62:N62">SUM(H63:H65)</f>
        <v>117822</v>
      </c>
      <c r="I62" s="31">
        <f t="shared" si="46"/>
        <v>103820</v>
      </c>
      <c r="J62" s="31">
        <f t="shared" si="46"/>
        <v>114224</v>
      </c>
      <c r="K62" s="31">
        <f t="shared" si="46"/>
        <v>126120</v>
      </c>
      <c r="L62" s="31">
        <f t="shared" si="46"/>
        <v>133156</v>
      </c>
      <c r="M62" s="31">
        <f t="shared" si="46"/>
        <v>122762</v>
      </c>
      <c r="N62" s="38">
        <f t="shared" si="46"/>
        <v>110534</v>
      </c>
      <c r="O62" s="34">
        <f>H62/$H$9*100</f>
        <v>13.223836171774513</v>
      </c>
      <c r="P62" s="33">
        <f>I62/$I$9*100</f>
        <v>11.895023155308994</v>
      </c>
      <c r="Q62" s="33">
        <f>J62/$J$9*100</f>
        <v>12.403895438236802</v>
      </c>
      <c r="R62" s="33">
        <f>K62/$K$9*100</f>
        <v>13.136637908137278</v>
      </c>
      <c r="S62" s="33">
        <f>L62/$L$9*100</f>
        <v>13.103055339340559</v>
      </c>
      <c r="T62" s="33">
        <f>M62/$M$9*100</f>
        <v>11.680661474711817</v>
      </c>
      <c r="U62" s="35">
        <f>N62/$N$9*100</f>
        <v>10.625714972362413</v>
      </c>
      <c r="V62" s="34">
        <f aca="true" t="shared" si="47" ref="V62:AA65">(I62-H62)/H62*100</f>
        <v>-11.884028449695302</v>
      </c>
      <c r="W62" s="33">
        <f t="shared" si="47"/>
        <v>10.021190522057408</v>
      </c>
      <c r="X62" s="33">
        <f t="shared" si="47"/>
        <v>10.414623896904327</v>
      </c>
      <c r="Y62" s="33">
        <f t="shared" si="47"/>
        <v>5.578813828100222</v>
      </c>
      <c r="Z62" s="33">
        <f t="shared" si="47"/>
        <v>-7.8058818228243565</v>
      </c>
      <c r="AA62" s="35">
        <f t="shared" si="47"/>
        <v>-9.960737035890585</v>
      </c>
    </row>
    <row r="63" spans="2:27" ht="14.25" customHeight="1">
      <c r="B63" s="8"/>
      <c r="C63" s="17"/>
      <c r="D63" s="17"/>
      <c r="E63" s="17" t="s">
        <v>32</v>
      </c>
      <c r="F63" s="27" t="s">
        <v>33</v>
      </c>
      <c r="G63" s="46"/>
      <c r="H63" s="18">
        <v>367</v>
      </c>
      <c r="I63" s="18">
        <v>179</v>
      </c>
      <c r="J63" s="18">
        <v>165</v>
      </c>
      <c r="K63" s="18">
        <v>149</v>
      </c>
      <c r="L63" s="18">
        <v>138</v>
      </c>
      <c r="M63" s="18">
        <v>142</v>
      </c>
      <c r="N63" s="36">
        <v>128</v>
      </c>
      <c r="O63" s="37">
        <f>H63/$H$9*100</f>
        <v>0.04119050665445542</v>
      </c>
      <c r="P63" s="19">
        <f>I63/$I$9*100</f>
        <v>0.020508660612601714</v>
      </c>
      <c r="Q63" s="19">
        <f>J63/$J$9*100</f>
        <v>0.017917799650765794</v>
      </c>
      <c r="R63" s="19">
        <f>K63/$K$9*100</f>
        <v>0.015519814845484097</v>
      </c>
      <c r="S63" s="19">
        <f>L63/$L$9*100</f>
        <v>0.013579723308217407</v>
      </c>
      <c r="T63" s="19">
        <f>M63/$M$9*100</f>
        <v>0.013511134792599324</v>
      </c>
      <c r="U63" s="21">
        <f>N63/$N$9*100</f>
        <v>0.012304734438836819</v>
      </c>
      <c r="V63" s="37">
        <f t="shared" si="47"/>
        <v>-51.22615803814714</v>
      </c>
      <c r="W63" s="19">
        <f t="shared" si="47"/>
        <v>-7.82122905027933</v>
      </c>
      <c r="X63" s="19">
        <f t="shared" si="47"/>
        <v>-9.696969696969697</v>
      </c>
      <c r="Y63" s="19">
        <f t="shared" si="47"/>
        <v>-7.38255033557047</v>
      </c>
      <c r="Z63" s="19">
        <f t="shared" si="47"/>
        <v>2.898550724637681</v>
      </c>
      <c r="AA63" s="21">
        <f t="shared" si="47"/>
        <v>-9.859154929577464</v>
      </c>
    </row>
    <row r="64" spans="2:27" ht="14.25" customHeight="1">
      <c r="B64" s="8"/>
      <c r="C64" s="17"/>
      <c r="D64" s="17"/>
      <c r="E64" s="17" t="s">
        <v>34</v>
      </c>
      <c r="F64" s="27" t="s">
        <v>35</v>
      </c>
      <c r="G64" s="46"/>
      <c r="H64" s="18">
        <v>4676</v>
      </c>
      <c r="I64" s="18">
        <v>6934</v>
      </c>
      <c r="J64" s="18">
        <v>9723</v>
      </c>
      <c r="K64" s="18">
        <v>9714</v>
      </c>
      <c r="L64" s="18">
        <v>13525</v>
      </c>
      <c r="M64" s="18">
        <v>16631</v>
      </c>
      <c r="N64" s="36">
        <v>14960</v>
      </c>
      <c r="O64" s="37">
        <f>H64/$H$9*100</f>
        <v>0.5248141937772032</v>
      </c>
      <c r="P64" s="19">
        <f>I64/$I$9*100</f>
        <v>0.7944528083116217</v>
      </c>
      <c r="Q64" s="19">
        <f>J64/$J$9*100</f>
        <v>1.055847066693308</v>
      </c>
      <c r="R64" s="19">
        <f>K64/$K$9*100</f>
        <v>1.011808600060621</v>
      </c>
      <c r="S64" s="19">
        <f>L64/$L$9*100</f>
        <v>1.3309112879973943</v>
      </c>
      <c r="T64" s="19">
        <f>M64/$M$9*100</f>
        <v>1.58242030095577</v>
      </c>
      <c r="U64" s="21">
        <f>N64/$N$9*100</f>
        <v>1.438115837539053</v>
      </c>
      <c r="V64" s="37">
        <f t="shared" si="47"/>
        <v>48.289136013686914</v>
      </c>
      <c r="W64" s="19">
        <f t="shared" si="47"/>
        <v>40.22209402942025</v>
      </c>
      <c r="X64" s="19">
        <f t="shared" si="47"/>
        <v>-0.09256402344955261</v>
      </c>
      <c r="Y64" s="19">
        <f t="shared" si="47"/>
        <v>39.23203623635989</v>
      </c>
      <c r="Z64" s="19">
        <f t="shared" si="47"/>
        <v>22.964879852125694</v>
      </c>
      <c r="AA64" s="21">
        <f t="shared" si="47"/>
        <v>-10.047501653538573</v>
      </c>
    </row>
    <row r="65" spans="2:27" ht="14.25" customHeight="1">
      <c r="B65" s="8"/>
      <c r="C65" s="17"/>
      <c r="D65" s="17"/>
      <c r="E65" s="17" t="s">
        <v>36</v>
      </c>
      <c r="F65" s="27" t="s">
        <v>37</v>
      </c>
      <c r="G65" s="46"/>
      <c r="H65" s="18">
        <v>112779</v>
      </c>
      <c r="I65" s="18">
        <v>96707</v>
      </c>
      <c r="J65" s="18">
        <v>104336</v>
      </c>
      <c r="K65" s="18">
        <v>116257</v>
      </c>
      <c r="L65" s="18">
        <v>119493</v>
      </c>
      <c r="M65" s="18">
        <v>105989</v>
      </c>
      <c r="N65" s="36">
        <v>95446</v>
      </c>
      <c r="O65" s="37">
        <f>H65/$H$9*100</f>
        <v>12.657831471342856</v>
      </c>
      <c r="P65" s="19">
        <f>I65/$I$9*100</f>
        <v>11.08006168638477</v>
      </c>
      <c r="Q65" s="19">
        <f>J65/$J$9*100</f>
        <v>11.33013057189273</v>
      </c>
      <c r="R65" s="19">
        <f>K65/$K$9*100</f>
        <v>12.109309493231175</v>
      </c>
      <c r="S65" s="19">
        <f>L65/$L$9*100</f>
        <v>11.758564328034945</v>
      </c>
      <c r="T65" s="19">
        <f>M65/$M$9*100</f>
        <v>10.08473003896345</v>
      </c>
      <c r="U65" s="21">
        <f>N65/$N$9*100</f>
        <v>9.175294400384523</v>
      </c>
      <c r="V65" s="37">
        <f t="shared" si="47"/>
        <v>-14.250880039723707</v>
      </c>
      <c r="W65" s="19">
        <f t="shared" si="47"/>
        <v>7.88877744113663</v>
      </c>
      <c r="X65" s="19">
        <f t="shared" si="47"/>
        <v>11.425586566477534</v>
      </c>
      <c r="Y65" s="19">
        <f t="shared" si="47"/>
        <v>2.783488306080494</v>
      </c>
      <c r="Z65" s="19">
        <f t="shared" si="47"/>
        <v>-11.301080398014946</v>
      </c>
      <c r="AA65" s="21">
        <f t="shared" si="47"/>
        <v>-9.947258677787318</v>
      </c>
    </row>
    <row r="66" spans="2:27" ht="7.5" customHeight="1">
      <c r="B66" s="8"/>
      <c r="C66" s="17"/>
      <c r="D66" s="17"/>
      <c r="E66" s="17"/>
      <c r="F66" s="27"/>
      <c r="G66" s="46"/>
      <c r="H66" s="18"/>
      <c r="I66" s="18"/>
      <c r="J66" s="18"/>
      <c r="K66" s="18"/>
      <c r="L66" s="18"/>
      <c r="M66" s="18"/>
      <c r="N66" s="36"/>
      <c r="O66" s="20"/>
      <c r="P66" s="19"/>
      <c r="Q66" s="19"/>
      <c r="R66" s="19"/>
      <c r="S66" s="19"/>
      <c r="T66" s="19"/>
      <c r="U66" s="21"/>
      <c r="V66" s="18"/>
      <c r="W66" s="23"/>
      <c r="X66" s="23"/>
      <c r="Y66" s="23"/>
      <c r="Z66" s="19"/>
      <c r="AA66" s="21"/>
    </row>
    <row r="67" spans="2:27" ht="14.25" customHeight="1">
      <c r="B67" s="8"/>
      <c r="C67" s="17"/>
      <c r="D67" s="17" t="s">
        <v>38</v>
      </c>
      <c r="E67" s="17"/>
      <c r="F67" s="27"/>
      <c r="G67" s="46"/>
      <c r="H67" s="31">
        <f aca="true" t="shared" si="48" ref="H67:N67">SUM(H68:H74)</f>
        <v>137955</v>
      </c>
      <c r="I67" s="31">
        <f t="shared" si="48"/>
        <v>152411</v>
      </c>
      <c r="J67" s="31">
        <f t="shared" si="48"/>
        <v>176634</v>
      </c>
      <c r="K67" s="31">
        <f t="shared" si="48"/>
        <v>194771</v>
      </c>
      <c r="L67" s="31">
        <f t="shared" si="48"/>
        <v>226416</v>
      </c>
      <c r="M67" s="31">
        <f t="shared" si="48"/>
        <v>258435</v>
      </c>
      <c r="N67" s="38">
        <f t="shared" si="48"/>
        <v>278346</v>
      </c>
      <c r="O67" s="34">
        <f aca="true" t="shared" si="49" ref="O67:O74">H67/$H$9*100</f>
        <v>15.483477780695907</v>
      </c>
      <c r="P67" s="33">
        <f aca="true" t="shared" si="50" ref="P67:P74">I67/$I$9*100</f>
        <v>17.46226521020804</v>
      </c>
      <c r="Q67" s="33">
        <f aca="true" t="shared" si="51" ref="Q67:Q74">J67/$J$9*100</f>
        <v>19.18116741523252</v>
      </c>
      <c r="R67" s="33">
        <f aca="true" t="shared" si="52" ref="R67:R74">K67/$K$9*100</f>
        <v>20.287314478320695</v>
      </c>
      <c r="S67" s="33">
        <f aca="true" t="shared" si="53" ref="S67:S74">L67/$L$9*100</f>
        <v>22.280192989517044</v>
      </c>
      <c r="T67" s="33">
        <f aca="true" t="shared" si="54" ref="T67:T74">M67/$M$9*100</f>
        <v>24.589789578347933</v>
      </c>
      <c r="U67" s="35">
        <f aca="true" t="shared" si="55" ref="U67:U74">N67/$N$9*100</f>
        <v>26.75760634462869</v>
      </c>
      <c r="V67" s="34">
        <f aca="true" t="shared" si="56" ref="V67:V74">(I67-H67)/H67*100</f>
        <v>10.478779312094524</v>
      </c>
      <c r="W67" s="33">
        <f aca="true" t="shared" si="57" ref="W67:W74">(J67-I67)/I67*100</f>
        <v>15.893209807691047</v>
      </c>
      <c r="X67" s="33">
        <f aca="true" t="shared" si="58" ref="X67:X74">(K67-J67)/J67*100</f>
        <v>10.268125049537462</v>
      </c>
      <c r="Y67" s="33">
        <f aca="true" t="shared" si="59" ref="Y67:Y74">(L67-K67)/K67*100</f>
        <v>16.247285273475004</v>
      </c>
      <c r="Z67" s="33">
        <f aca="true" t="shared" si="60" ref="Z67:Z74">(M67-L67)/L67*100</f>
        <v>14.141668433326265</v>
      </c>
      <c r="AA67" s="35">
        <f aca="true" t="shared" si="61" ref="AA67:AA74">(N67-M67)/M67*100</f>
        <v>7.704451796389808</v>
      </c>
    </row>
    <row r="68" spans="2:27" ht="14.25" customHeight="1">
      <c r="B68" s="8"/>
      <c r="C68" s="17"/>
      <c r="D68" s="17"/>
      <c r="E68" s="17" t="s">
        <v>39</v>
      </c>
      <c r="F68" s="27" t="s">
        <v>0</v>
      </c>
      <c r="G68" s="46"/>
      <c r="H68" s="18">
        <v>463</v>
      </c>
      <c r="I68" s="18">
        <v>583</v>
      </c>
      <c r="J68" s="18">
        <v>700</v>
      </c>
      <c r="K68" s="18">
        <v>748</v>
      </c>
      <c r="L68" s="18">
        <v>702</v>
      </c>
      <c r="M68" s="18">
        <v>824</v>
      </c>
      <c r="N68" s="36">
        <v>800</v>
      </c>
      <c r="O68" s="37">
        <f t="shared" si="49"/>
        <v>0.05196513509812768</v>
      </c>
      <c r="P68" s="19">
        <f t="shared" si="50"/>
        <v>0.06679636389467486</v>
      </c>
      <c r="Q68" s="19">
        <f t="shared" si="51"/>
        <v>0.07601490760930944</v>
      </c>
      <c r="R68" s="19">
        <f t="shared" si="52"/>
        <v>0.07791155372095374</v>
      </c>
      <c r="S68" s="19">
        <f t="shared" si="53"/>
        <v>0.06907946204614941</v>
      </c>
      <c r="T68" s="19">
        <f t="shared" si="54"/>
        <v>0.07840264133170312</v>
      </c>
      <c r="U68" s="21">
        <f t="shared" si="55"/>
        <v>0.07690459024273012</v>
      </c>
      <c r="V68" s="37">
        <f t="shared" si="56"/>
        <v>25.917926565874733</v>
      </c>
      <c r="W68" s="19">
        <f t="shared" si="57"/>
        <v>20.06861063464837</v>
      </c>
      <c r="X68" s="19">
        <f t="shared" si="58"/>
        <v>6.857142857142858</v>
      </c>
      <c r="Y68" s="19">
        <f t="shared" si="59"/>
        <v>-6.149732620320856</v>
      </c>
      <c r="Z68" s="19">
        <f t="shared" si="60"/>
        <v>17.37891737891738</v>
      </c>
      <c r="AA68" s="21">
        <f t="shared" si="61"/>
        <v>-2.912621359223301</v>
      </c>
    </row>
    <row r="69" spans="2:27" ht="14.25" customHeight="1">
      <c r="B69" s="8"/>
      <c r="C69" s="17"/>
      <c r="D69" s="17"/>
      <c r="E69" s="17" t="s">
        <v>40</v>
      </c>
      <c r="F69" s="27" t="s">
        <v>41</v>
      </c>
      <c r="G69" s="46"/>
      <c r="H69" s="18">
        <v>5357</v>
      </c>
      <c r="I69" s="18">
        <v>4559</v>
      </c>
      <c r="J69" s="18">
        <v>4906</v>
      </c>
      <c r="K69" s="18">
        <v>5342</v>
      </c>
      <c r="L69" s="18">
        <v>7034</v>
      </c>
      <c r="M69" s="18">
        <v>8682</v>
      </c>
      <c r="N69" s="36">
        <v>10243</v>
      </c>
      <c r="O69" s="37">
        <f t="shared" si="49"/>
        <v>0.6012467142995032</v>
      </c>
      <c r="P69" s="19">
        <f t="shared" si="50"/>
        <v>0.5223406912449788</v>
      </c>
      <c r="Q69" s="19">
        <f t="shared" si="51"/>
        <v>0.532755909616103</v>
      </c>
      <c r="R69" s="19">
        <f t="shared" si="52"/>
        <v>0.5564218181515171</v>
      </c>
      <c r="S69" s="19">
        <f t="shared" si="53"/>
        <v>0.6921722735507335</v>
      </c>
      <c r="T69" s="19">
        <f t="shared" si="54"/>
        <v>0.8260821990799108</v>
      </c>
      <c r="U69" s="21">
        <f t="shared" si="55"/>
        <v>0.9846671473203558</v>
      </c>
      <c r="V69" s="37">
        <f t="shared" si="56"/>
        <v>-14.89639723725966</v>
      </c>
      <c r="W69" s="19">
        <f t="shared" si="57"/>
        <v>7.611318271550779</v>
      </c>
      <c r="X69" s="19">
        <f t="shared" si="58"/>
        <v>8.887077048512026</v>
      </c>
      <c r="Y69" s="19">
        <f t="shared" si="59"/>
        <v>31.67353051291651</v>
      </c>
      <c r="Z69" s="19">
        <f t="shared" si="60"/>
        <v>23.42905885698038</v>
      </c>
      <c r="AA69" s="21">
        <f t="shared" si="61"/>
        <v>17.979728173231972</v>
      </c>
    </row>
    <row r="70" spans="2:27" ht="14.25" customHeight="1">
      <c r="B70" s="8"/>
      <c r="C70" s="17"/>
      <c r="D70" s="17"/>
      <c r="E70" s="17" t="s">
        <v>42</v>
      </c>
      <c r="F70" s="27" t="s">
        <v>1</v>
      </c>
      <c r="G70" s="46"/>
      <c r="H70" s="18">
        <v>64302</v>
      </c>
      <c r="I70" s="18">
        <v>69763</v>
      </c>
      <c r="J70" s="18">
        <v>79484</v>
      </c>
      <c r="K70" s="18">
        <v>84366</v>
      </c>
      <c r="L70" s="18">
        <v>92614</v>
      </c>
      <c r="M70" s="18">
        <v>102616</v>
      </c>
      <c r="N70" s="36">
        <v>107721</v>
      </c>
      <c r="O70" s="37">
        <f t="shared" si="49"/>
        <v>7.216980814427227</v>
      </c>
      <c r="P70" s="19">
        <f t="shared" si="50"/>
        <v>7.992992683334823</v>
      </c>
      <c r="Q70" s="19">
        <f t="shared" si="51"/>
        <v>8.63138416631193</v>
      </c>
      <c r="R70" s="19">
        <f t="shared" si="52"/>
        <v>8.787548317141686</v>
      </c>
      <c r="S70" s="19">
        <f t="shared" si="53"/>
        <v>9.113568800487295</v>
      </c>
      <c r="T70" s="19">
        <f t="shared" si="54"/>
        <v>9.763793013220932</v>
      </c>
      <c r="U70" s="21">
        <f t="shared" si="55"/>
        <v>10.355299206921414</v>
      </c>
      <c r="V70" s="37">
        <f t="shared" si="56"/>
        <v>8.492737395415384</v>
      </c>
      <c r="W70" s="19">
        <f t="shared" si="57"/>
        <v>13.934320485070884</v>
      </c>
      <c r="X70" s="19">
        <f t="shared" si="58"/>
        <v>6.142116652408032</v>
      </c>
      <c r="Y70" s="19">
        <f t="shared" si="59"/>
        <v>9.776450228765142</v>
      </c>
      <c r="Z70" s="19">
        <f t="shared" si="60"/>
        <v>10.799663117887144</v>
      </c>
      <c r="AA70" s="21">
        <f t="shared" si="61"/>
        <v>4.974857721992672</v>
      </c>
    </row>
    <row r="71" spans="2:27" ht="14.25" customHeight="1">
      <c r="B71" s="8"/>
      <c r="C71" s="17"/>
      <c r="D71" s="17"/>
      <c r="E71" s="17" t="s">
        <v>43</v>
      </c>
      <c r="F71" s="27" t="s">
        <v>44</v>
      </c>
      <c r="G71" s="46"/>
      <c r="H71" s="18">
        <v>6158</v>
      </c>
      <c r="I71" s="18">
        <v>8391</v>
      </c>
      <c r="J71" s="18">
        <v>9471</v>
      </c>
      <c r="K71" s="18">
        <v>10300</v>
      </c>
      <c r="L71" s="18">
        <v>12795</v>
      </c>
      <c r="M71" s="18">
        <v>13574</v>
      </c>
      <c r="N71" s="36">
        <v>12118</v>
      </c>
      <c r="O71" s="37">
        <f t="shared" si="49"/>
        <v>0.6911475203763937</v>
      </c>
      <c r="P71" s="19">
        <f t="shared" si="50"/>
        <v>0.961386431286821</v>
      </c>
      <c r="Q71" s="19">
        <f t="shared" si="51"/>
        <v>1.0284816999539566</v>
      </c>
      <c r="R71" s="19">
        <f t="shared" si="52"/>
        <v>1.0728462611307799</v>
      </c>
      <c r="S71" s="19">
        <f t="shared" si="53"/>
        <v>1.259076519772766</v>
      </c>
      <c r="T71" s="19">
        <f t="shared" si="54"/>
        <v>1.291550307568614</v>
      </c>
      <c r="U71" s="21">
        <f t="shared" si="55"/>
        <v>1.1649122807017545</v>
      </c>
      <c r="V71" s="37">
        <f t="shared" si="56"/>
        <v>36.26177330302046</v>
      </c>
      <c r="W71" s="19">
        <f t="shared" si="57"/>
        <v>12.870933142652843</v>
      </c>
      <c r="X71" s="19">
        <f t="shared" si="58"/>
        <v>8.753035582303875</v>
      </c>
      <c r="Y71" s="19">
        <f t="shared" si="59"/>
        <v>24.223300970873787</v>
      </c>
      <c r="Z71" s="19">
        <f t="shared" si="60"/>
        <v>6.088315748339195</v>
      </c>
      <c r="AA71" s="21">
        <f t="shared" si="61"/>
        <v>-10.726388684249299</v>
      </c>
    </row>
    <row r="72" spans="2:27" ht="14.25" customHeight="1">
      <c r="B72" s="8"/>
      <c r="C72" s="17"/>
      <c r="D72" s="17"/>
      <c r="E72" s="17" t="s">
        <v>45</v>
      </c>
      <c r="F72" s="27" t="s">
        <v>46</v>
      </c>
      <c r="G72" s="46"/>
      <c r="H72" s="18">
        <v>523</v>
      </c>
      <c r="I72" s="18">
        <v>829</v>
      </c>
      <c r="J72" s="18">
        <v>1044</v>
      </c>
      <c r="K72" s="18">
        <v>1273</v>
      </c>
      <c r="L72" s="18">
        <v>2306</v>
      </c>
      <c r="M72" s="18">
        <v>2444</v>
      </c>
      <c r="N72" s="36">
        <v>2624</v>
      </c>
      <c r="O72" s="37">
        <f t="shared" si="49"/>
        <v>0.058699277875422846</v>
      </c>
      <c r="P72" s="19">
        <f t="shared" si="50"/>
        <v>0.09498145054663028</v>
      </c>
      <c r="Q72" s="19">
        <f t="shared" si="51"/>
        <v>0.11337080506302721</v>
      </c>
      <c r="R72" s="19">
        <f t="shared" si="52"/>
        <v>0.13259546508927017</v>
      </c>
      <c r="S72" s="19">
        <f t="shared" si="53"/>
        <v>0.22691914455615464</v>
      </c>
      <c r="T72" s="19">
        <f t="shared" si="54"/>
        <v>0.2325437565712165</v>
      </c>
      <c r="U72" s="21">
        <f t="shared" si="55"/>
        <v>0.25224705599615477</v>
      </c>
      <c r="V72" s="37">
        <f t="shared" si="56"/>
        <v>58.508604206500955</v>
      </c>
      <c r="W72" s="19">
        <f t="shared" si="57"/>
        <v>25.934861278648974</v>
      </c>
      <c r="X72" s="19">
        <f t="shared" si="58"/>
        <v>21.93486590038314</v>
      </c>
      <c r="Y72" s="19">
        <f t="shared" si="59"/>
        <v>81.14689709347996</v>
      </c>
      <c r="Z72" s="19">
        <f t="shared" si="60"/>
        <v>5.9843885516045106</v>
      </c>
      <c r="AA72" s="21">
        <f t="shared" si="61"/>
        <v>7.3649754500818325</v>
      </c>
    </row>
    <row r="73" spans="2:27" ht="14.25" customHeight="1">
      <c r="B73" s="8"/>
      <c r="C73" s="17"/>
      <c r="D73" s="17"/>
      <c r="E73" s="17" t="s">
        <v>47</v>
      </c>
      <c r="F73" s="27" t="s">
        <v>48</v>
      </c>
      <c r="G73" s="46"/>
      <c r="H73" s="18">
        <v>57122</v>
      </c>
      <c r="I73" s="18">
        <v>63695</v>
      </c>
      <c r="J73" s="18">
        <v>76129</v>
      </c>
      <c r="K73" s="18">
        <v>87529</v>
      </c>
      <c r="L73" s="18">
        <v>105173</v>
      </c>
      <c r="M73" s="18">
        <v>123457</v>
      </c>
      <c r="N73" s="36">
        <v>137613</v>
      </c>
      <c r="O73" s="37">
        <f t="shared" si="49"/>
        <v>6.411128395410906</v>
      </c>
      <c r="P73" s="19">
        <f t="shared" si="50"/>
        <v>7.297760545919922</v>
      </c>
      <c r="Q73" s="19">
        <f t="shared" si="51"/>
        <v>8.267055573413026</v>
      </c>
      <c r="R73" s="19">
        <f t="shared" si="52"/>
        <v>9.117005863156898</v>
      </c>
      <c r="S73" s="19">
        <f t="shared" si="53"/>
        <v>10.349422025327168</v>
      </c>
      <c r="T73" s="19">
        <f t="shared" si="54"/>
        <v>11.7467899161263</v>
      </c>
      <c r="U73" s="21">
        <f t="shared" si="55"/>
        <v>13.228839221341024</v>
      </c>
      <c r="V73" s="37">
        <f t="shared" si="56"/>
        <v>11.506950036763419</v>
      </c>
      <c r="W73" s="19">
        <f t="shared" si="57"/>
        <v>19.521155506711672</v>
      </c>
      <c r="X73" s="19">
        <f t="shared" si="58"/>
        <v>14.974582616348567</v>
      </c>
      <c r="Y73" s="19">
        <f t="shared" si="59"/>
        <v>20.157890527710816</v>
      </c>
      <c r="Z73" s="19">
        <f t="shared" si="60"/>
        <v>17.384689986973843</v>
      </c>
      <c r="AA73" s="21">
        <f t="shared" si="61"/>
        <v>11.466340507221137</v>
      </c>
    </row>
    <row r="74" spans="2:27" ht="14.25" customHeight="1">
      <c r="B74" s="8"/>
      <c r="C74" s="17"/>
      <c r="D74" s="17"/>
      <c r="E74" s="17" t="s">
        <v>49</v>
      </c>
      <c r="F74" s="27" t="s">
        <v>50</v>
      </c>
      <c r="G74" s="46"/>
      <c r="H74" s="18">
        <v>4030</v>
      </c>
      <c r="I74" s="18">
        <v>4591</v>
      </c>
      <c r="J74" s="18">
        <v>4900</v>
      </c>
      <c r="K74" s="18">
        <v>5213</v>
      </c>
      <c r="L74" s="18">
        <v>5792</v>
      </c>
      <c r="M74" s="18">
        <v>6838</v>
      </c>
      <c r="N74" s="36">
        <v>7227</v>
      </c>
      <c r="O74" s="37">
        <f t="shared" si="49"/>
        <v>0.4523099232083252</v>
      </c>
      <c r="P74" s="19">
        <f t="shared" si="50"/>
        <v>0.5260070439801925</v>
      </c>
      <c r="Q74" s="19">
        <f t="shared" si="51"/>
        <v>0.532104353265166</v>
      </c>
      <c r="R74" s="19">
        <f t="shared" si="52"/>
        <v>0.5429851999295879</v>
      </c>
      <c r="S74" s="19">
        <f t="shared" si="53"/>
        <v>0.5699547637767769</v>
      </c>
      <c r="T74" s="19">
        <f t="shared" si="54"/>
        <v>0.6506277444492548</v>
      </c>
      <c r="U74" s="21">
        <f t="shared" si="55"/>
        <v>0.6947368421052632</v>
      </c>
      <c r="V74" s="37">
        <f t="shared" si="56"/>
        <v>13.920595533498759</v>
      </c>
      <c r="W74" s="19">
        <f t="shared" si="57"/>
        <v>6.73055979089523</v>
      </c>
      <c r="X74" s="19">
        <f t="shared" si="58"/>
        <v>6.387755102040817</v>
      </c>
      <c r="Y74" s="19">
        <f t="shared" si="59"/>
        <v>11.106848263955497</v>
      </c>
      <c r="Z74" s="19">
        <f t="shared" si="60"/>
        <v>18.05939226519337</v>
      </c>
      <c r="AA74" s="21">
        <f t="shared" si="61"/>
        <v>5.6887978941210875</v>
      </c>
    </row>
    <row r="75" spans="2:27" ht="7.5" customHeight="1">
      <c r="B75" s="8"/>
      <c r="C75" s="17"/>
      <c r="D75" s="17"/>
      <c r="E75" s="17"/>
      <c r="F75" s="27"/>
      <c r="G75" s="46"/>
      <c r="H75" s="18"/>
      <c r="I75" s="18"/>
      <c r="J75" s="18"/>
      <c r="K75" s="18"/>
      <c r="L75" s="18"/>
      <c r="M75" s="18"/>
      <c r="N75" s="36"/>
      <c r="O75" s="20"/>
      <c r="P75" s="19"/>
      <c r="Q75" s="19"/>
      <c r="R75" s="19"/>
      <c r="S75" s="19"/>
      <c r="T75" s="19"/>
      <c r="U75" s="21"/>
      <c r="V75" s="18"/>
      <c r="W75" s="23"/>
      <c r="X75" s="23"/>
      <c r="Y75" s="23"/>
      <c r="Z75" s="19"/>
      <c r="AA75" s="21"/>
    </row>
    <row r="76" spans="2:27" ht="14.25" customHeight="1">
      <c r="B76" s="8"/>
      <c r="C76" s="17"/>
      <c r="D76" s="17" t="s">
        <v>51</v>
      </c>
      <c r="E76" s="17"/>
      <c r="F76" s="27" t="s">
        <v>2</v>
      </c>
      <c r="G76" s="48"/>
      <c r="H76" s="18">
        <v>356</v>
      </c>
      <c r="I76" s="18">
        <v>1839</v>
      </c>
      <c r="J76" s="18">
        <v>380</v>
      </c>
      <c r="K76" s="18">
        <v>1027</v>
      </c>
      <c r="L76" s="18">
        <v>602</v>
      </c>
      <c r="M76" s="18">
        <v>926</v>
      </c>
      <c r="N76" s="36">
        <v>2072</v>
      </c>
      <c r="O76" s="37">
        <f>H76/$H$9*100</f>
        <v>0.03995591381195131</v>
      </c>
      <c r="P76" s="19">
        <f>I76/$I$9*100</f>
        <v>0.21070070875181313</v>
      </c>
      <c r="Q76" s="19">
        <f>J76/$J$9*100</f>
        <v>0.04126523555933941</v>
      </c>
      <c r="R76" s="19">
        <f>K76/$K$9*100</f>
        <v>0.10697214661954475</v>
      </c>
      <c r="S76" s="19">
        <f>L76/$L$9*100</f>
        <v>0.05923908283729622</v>
      </c>
      <c r="T76" s="19">
        <f>M76/$M$9*100</f>
        <v>0.0881078226615984</v>
      </c>
      <c r="U76" s="21">
        <f>N76/$N$9*100</f>
        <v>0.199182888728671</v>
      </c>
      <c r="V76" s="37">
        <f aca="true" t="shared" si="62" ref="V76:AA76">(I76-H76)/H76*100</f>
        <v>416.5730337078652</v>
      </c>
      <c r="W76" s="19">
        <f t="shared" si="62"/>
        <v>-79.33659597607395</v>
      </c>
      <c r="X76" s="19">
        <f t="shared" si="62"/>
        <v>170.26315789473685</v>
      </c>
      <c r="Y76" s="19">
        <f t="shared" si="62"/>
        <v>-41.38266796494644</v>
      </c>
      <c r="Z76" s="19">
        <f t="shared" si="62"/>
        <v>53.820598006644516</v>
      </c>
      <c r="AA76" s="21">
        <f t="shared" si="62"/>
        <v>123.75809935205184</v>
      </c>
    </row>
    <row r="77" spans="2:27" ht="14.25" customHeight="1">
      <c r="B77" s="4"/>
      <c r="C77" s="25"/>
      <c r="D77" s="25"/>
      <c r="E77" s="25"/>
      <c r="F77" s="28"/>
      <c r="G77" s="49"/>
      <c r="H77" s="22"/>
      <c r="I77" s="22"/>
      <c r="J77" s="22"/>
      <c r="K77" s="22"/>
      <c r="L77" s="22"/>
      <c r="M77" s="22"/>
      <c r="N77" s="39"/>
      <c r="O77" s="14"/>
      <c r="P77" s="14"/>
      <c r="Q77" s="14"/>
      <c r="R77" s="14"/>
      <c r="S77" s="14"/>
      <c r="T77" s="14"/>
      <c r="U77" s="15"/>
      <c r="V77" s="14"/>
      <c r="W77" s="14"/>
      <c r="X77" s="14"/>
      <c r="Y77" s="14"/>
      <c r="Z77" s="14"/>
      <c r="AA77" s="15"/>
    </row>
  </sheetData>
  <mergeCells count="3">
    <mergeCell ref="I3:K3"/>
    <mergeCell ref="P3:R3"/>
    <mergeCell ref="W3:Y3"/>
  </mergeCells>
  <printOptions horizontalCentered="1"/>
  <pageMargins left="0.5905511811023623" right="0" top="0.7086614173228347" bottom="0" header="0.31496062992125984" footer="0.31496062992125984"/>
  <pageSetup horizontalDpi="400" verticalDpi="400" orientation="portrait" paperSize="9" scale="80" r:id="rId1"/>
  <headerFooter alignWithMargins="0">
    <oddFooter>&amp;C&amp;N－&amp;P</oddFooter>
  </headerFooter>
  <colBreaks count="2" manualBreakCount="2">
    <brk id="14" min="2" max="76" man="1"/>
    <brk id="21" min="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2002-01-09T04:30:08Z</cp:lastPrinted>
  <dcterms:created xsi:type="dcterms:W3CDTF">2000-04-07T06:46:20Z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