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TOUKEIKA0000\jinkou\510国勢調査\Ｒ４国勢調査\★ 就業状態等基本集計公表資料\統計表\"/>
    </mc:Choice>
  </mc:AlternateContent>
  <xr:revisionPtr revIDLastSave="0" documentId="13_ncr:1_{D6DDED37-BF56-4BF8-80C2-79F15954E228}" xr6:coauthVersionLast="36" xr6:coauthVersionMax="36" xr10:uidLastSave="{00000000-0000-0000-0000-000000000000}"/>
  <bookViews>
    <workbookView xWindow="240" yWindow="120" windowWidth="18312" windowHeight="10512" xr2:uid="{00000000-000D-0000-FFFF-FFFF00000000}"/>
  </bookViews>
  <sheets>
    <sheet name="第１表" sheetId="1" r:id="rId1"/>
    <sheet name="第２表" sheetId="2" r:id="rId2"/>
    <sheet name="第３表" sheetId="3" r:id="rId3"/>
    <sheet name="第４表" sheetId="4" r:id="rId4"/>
  </sheets>
  <calcPr calcId="191029" refMode="R1C1"/>
</workbook>
</file>

<file path=xl/calcChain.xml><?xml version="1.0" encoding="utf-8"?>
<calcChain xmlns="http://schemas.openxmlformats.org/spreadsheetml/2006/main">
  <c r="F45" i="2" l="1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H45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F43" i="2"/>
  <c r="H43" i="2"/>
  <c r="F38" i="2"/>
  <c r="AD38" i="2"/>
  <c r="AC38" i="2"/>
  <c r="AB38" i="2"/>
  <c r="AA38" i="2"/>
  <c r="Z38" i="2"/>
  <c r="Y38" i="2"/>
  <c r="X38" i="2"/>
  <c r="X8" i="2" s="1"/>
  <c r="X6" i="2" s="1"/>
  <c r="W38" i="2"/>
  <c r="V38" i="2"/>
  <c r="U38" i="2"/>
  <c r="T38" i="2"/>
  <c r="S38" i="2"/>
  <c r="R38" i="2"/>
  <c r="Q38" i="2"/>
  <c r="P38" i="2"/>
  <c r="P8" i="2" s="1"/>
  <c r="P6" i="2" s="1"/>
  <c r="O38" i="2"/>
  <c r="N38" i="2"/>
  <c r="M38" i="2"/>
  <c r="L38" i="2"/>
  <c r="K38" i="2"/>
  <c r="J38" i="2"/>
  <c r="I38" i="2"/>
  <c r="H38" i="2"/>
  <c r="H8" i="2" s="1"/>
  <c r="H6" i="2" s="1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F8" i="2"/>
  <c r="F6" i="2" s="1"/>
  <c r="F7" i="2"/>
  <c r="AD8" i="2"/>
  <c r="AD6" i="2" s="1"/>
  <c r="AC8" i="2"/>
  <c r="AC6" i="2" s="1"/>
  <c r="AB8" i="2"/>
  <c r="AB6" i="2" s="1"/>
  <c r="AA8" i="2"/>
  <c r="AA6" i="2" s="1"/>
  <c r="Z8" i="2"/>
  <c r="Z6" i="2" s="1"/>
  <c r="Y8" i="2"/>
  <c r="Y6" i="2" s="1"/>
  <c r="V8" i="2"/>
  <c r="V6" i="2" s="1"/>
  <c r="U8" i="2"/>
  <c r="U6" i="2" s="1"/>
  <c r="T8" i="2"/>
  <c r="T6" i="2" s="1"/>
  <c r="S8" i="2"/>
  <c r="S6" i="2" s="1"/>
  <c r="R8" i="2"/>
  <c r="R6" i="2" s="1"/>
  <c r="Q8" i="2"/>
  <c r="Q6" i="2" s="1"/>
  <c r="N8" i="2"/>
  <c r="N6" i="2" s="1"/>
  <c r="M8" i="2"/>
  <c r="M6" i="2" s="1"/>
  <c r="L8" i="2"/>
  <c r="L6" i="2" s="1"/>
  <c r="K8" i="2"/>
  <c r="K6" i="2" s="1"/>
  <c r="J8" i="2"/>
  <c r="J6" i="2" s="1"/>
  <c r="I8" i="2"/>
  <c r="I6" i="2" s="1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6" i="2"/>
  <c r="G45" i="2"/>
  <c r="G43" i="2"/>
  <c r="G8" i="2"/>
  <c r="G7" i="2"/>
  <c r="O8" i="2" l="1"/>
  <c r="O6" i="2" s="1"/>
  <c r="W8" i="2"/>
  <c r="W6" i="2" s="1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7" i="4"/>
  <c r="K76" i="4"/>
  <c r="K75" i="4"/>
  <c r="K72" i="4"/>
  <c r="K71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48" i="4"/>
  <c r="K47" i="4"/>
  <c r="K46" i="4"/>
  <c r="K43" i="4"/>
  <c r="K42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7" i="4"/>
  <c r="L76" i="4"/>
  <c r="L75" i="4"/>
  <c r="L72" i="4"/>
  <c r="L71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48" i="4"/>
  <c r="L47" i="4"/>
  <c r="L46" i="4"/>
  <c r="L43" i="4"/>
  <c r="L42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19" i="4"/>
  <c r="L18" i="4"/>
  <c r="L17" i="4"/>
  <c r="L14" i="4"/>
  <c r="L13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19" i="4"/>
  <c r="K18" i="4"/>
  <c r="K17" i="4"/>
  <c r="K14" i="4"/>
  <c r="K13" i="4"/>
  <c r="L79" i="4" l="1"/>
  <c r="L74" i="4"/>
  <c r="L70" i="4"/>
  <c r="K79" i="4"/>
  <c r="K74" i="4"/>
  <c r="K70" i="4"/>
  <c r="L50" i="4"/>
  <c r="L45" i="4"/>
  <c r="L41" i="4"/>
  <c r="L66" i="4"/>
  <c r="K66" i="4"/>
  <c r="K50" i="4"/>
  <c r="K45" i="4"/>
  <c r="K41" i="4"/>
  <c r="L21" i="4"/>
  <c r="L16" i="4"/>
  <c r="L12" i="4"/>
  <c r="K37" i="4"/>
  <c r="K21" i="4"/>
  <c r="K16" i="4"/>
  <c r="K12" i="4"/>
  <c r="L37" i="4"/>
  <c r="N10" i="4" l="1"/>
  <c r="K95" i="4"/>
  <c r="K68" i="4"/>
  <c r="K39" i="4"/>
  <c r="N28" i="4"/>
  <c r="AH25" i="2" l="1"/>
  <c r="H79" i="4" l="1"/>
  <c r="H74" i="4"/>
  <c r="H70" i="4"/>
  <c r="H68" i="4"/>
  <c r="H50" i="4"/>
  <c r="H45" i="4"/>
  <c r="H41" i="4"/>
  <c r="H39" i="4" s="1"/>
  <c r="J10" i="4" l="1"/>
  <c r="M10" i="4"/>
  <c r="J12" i="4"/>
  <c r="N12" i="4" s="1"/>
  <c r="M12" i="4"/>
  <c r="J13" i="4"/>
  <c r="N13" i="4" s="1"/>
  <c r="M13" i="4"/>
  <c r="J14" i="4"/>
  <c r="N14" i="4" s="1"/>
  <c r="M14" i="4"/>
  <c r="J16" i="4"/>
  <c r="N16" i="4" s="1"/>
  <c r="M16" i="4"/>
  <c r="J17" i="4"/>
  <c r="N17" i="4" s="1"/>
  <c r="M17" i="4"/>
  <c r="J18" i="4"/>
  <c r="N18" i="4" s="1"/>
  <c r="M18" i="4"/>
  <c r="J19" i="4"/>
  <c r="N19" i="4" s="1"/>
  <c r="M19" i="4"/>
  <c r="J21" i="4"/>
  <c r="N21" i="4" s="1"/>
  <c r="M21" i="4"/>
  <c r="J22" i="4"/>
  <c r="N22" i="4" s="1"/>
  <c r="M22" i="4"/>
  <c r="J23" i="4"/>
  <c r="N23" i="4" s="1"/>
  <c r="M23" i="4"/>
  <c r="J24" i="4"/>
  <c r="N24" i="4" s="1"/>
  <c r="M24" i="4"/>
  <c r="J25" i="4"/>
  <c r="N25" i="4" s="1"/>
  <c r="M25" i="4"/>
  <c r="J26" i="4"/>
  <c r="N26" i="4" s="1"/>
  <c r="M26" i="4"/>
  <c r="J27" i="4"/>
  <c r="N27" i="4" s="1"/>
  <c r="M27" i="4"/>
  <c r="J28" i="4"/>
  <c r="M28" i="4"/>
  <c r="J29" i="4"/>
  <c r="N29" i="4" s="1"/>
  <c r="M29" i="4"/>
  <c r="J30" i="4"/>
  <c r="N30" i="4" s="1"/>
  <c r="M30" i="4"/>
  <c r="J31" i="4"/>
  <c r="N31" i="4" s="1"/>
  <c r="M31" i="4"/>
  <c r="J32" i="4"/>
  <c r="N32" i="4" s="1"/>
  <c r="M32" i="4"/>
  <c r="J33" i="4"/>
  <c r="N33" i="4" s="1"/>
  <c r="M33" i="4"/>
  <c r="J34" i="4"/>
  <c r="N34" i="4" s="1"/>
  <c r="M34" i="4"/>
  <c r="J35" i="4"/>
  <c r="N35" i="4" s="1"/>
  <c r="M35" i="4"/>
  <c r="J37" i="4"/>
  <c r="N37" i="4" s="1"/>
  <c r="M37" i="4"/>
  <c r="J41" i="4"/>
  <c r="N41" i="4" s="1"/>
  <c r="J42" i="4"/>
  <c r="N42" i="4" s="1"/>
  <c r="M42" i="4"/>
  <c r="J43" i="4"/>
  <c r="N43" i="4" s="1"/>
  <c r="M43" i="4"/>
  <c r="M45" i="4"/>
  <c r="J46" i="4"/>
  <c r="N46" i="4" s="1"/>
  <c r="M46" i="4"/>
  <c r="J47" i="4"/>
  <c r="N47" i="4" s="1"/>
  <c r="M47" i="4"/>
  <c r="J48" i="4"/>
  <c r="N48" i="4" s="1"/>
  <c r="M48" i="4"/>
  <c r="J50" i="4"/>
  <c r="N50" i="4" s="1"/>
  <c r="J51" i="4"/>
  <c r="N51" i="4" s="1"/>
  <c r="M51" i="4"/>
  <c r="J52" i="4"/>
  <c r="N52" i="4" s="1"/>
  <c r="M52" i="4"/>
  <c r="J53" i="4"/>
  <c r="N53" i="4" s="1"/>
  <c r="M53" i="4"/>
  <c r="J54" i="4"/>
  <c r="N54" i="4" s="1"/>
  <c r="M54" i="4"/>
  <c r="J55" i="4"/>
  <c r="N55" i="4" s="1"/>
  <c r="M55" i="4"/>
  <c r="J56" i="4"/>
  <c r="N56" i="4" s="1"/>
  <c r="M56" i="4"/>
  <c r="J57" i="4"/>
  <c r="N57" i="4" s="1"/>
  <c r="M57" i="4"/>
  <c r="J58" i="4"/>
  <c r="N58" i="4" s="1"/>
  <c r="M58" i="4"/>
  <c r="J59" i="4"/>
  <c r="N59" i="4" s="1"/>
  <c r="M59" i="4"/>
  <c r="J60" i="4"/>
  <c r="N60" i="4" s="1"/>
  <c r="M60" i="4"/>
  <c r="J61" i="4"/>
  <c r="N61" i="4" s="1"/>
  <c r="M61" i="4"/>
  <c r="J62" i="4"/>
  <c r="M62" i="4"/>
  <c r="N62" i="4"/>
  <c r="J63" i="4"/>
  <c r="N63" i="4" s="1"/>
  <c r="M63" i="4"/>
  <c r="J64" i="4"/>
  <c r="N64" i="4" s="1"/>
  <c r="M64" i="4"/>
  <c r="J66" i="4"/>
  <c r="N66" i="4" s="1"/>
  <c r="M66" i="4"/>
  <c r="M70" i="4"/>
  <c r="J70" i="4"/>
  <c r="N70" i="4" s="1"/>
  <c r="J71" i="4"/>
  <c r="N71" i="4" s="1"/>
  <c r="M71" i="4"/>
  <c r="J72" i="4"/>
  <c r="N72" i="4" s="1"/>
  <c r="M72" i="4"/>
  <c r="J74" i="4"/>
  <c r="N74" i="4" s="1"/>
  <c r="J75" i="4"/>
  <c r="N75" i="4" s="1"/>
  <c r="M75" i="4"/>
  <c r="J76" i="4"/>
  <c r="N76" i="4" s="1"/>
  <c r="M76" i="4"/>
  <c r="J77" i="4"/>
  <c r="N77" i="4" s="1"/>
  <c r="M77" i="4"/>
  <c r="M79" i="4"/>
  <c r="J80" i="4"/>
  <c r="N80" i="4" s="1"/>
  <c r="M80" i="4"/>
  <c r="J81" i="4"/>
  <c r="N81" i="4" s="1"/>
  <c r="M81" i="4"/>
  <c r="J82" i="4"/>
  <c r="N82" i="4" s="1"/>
  <c r="M82" i="4"/>
  <c r="J83" i="4"/>
  <c r="N83" i="4" s="1"/>
  <c r="M83" i="4"/>
  <c r="J84" i="4"/>
  <c r="N84" i="4" s="1"/>
  <c r="M84" i="4"/>
  <c r="J85" i="4"/>
  <c r="N85" i="4" s="1"/>
  <c r="M85" i="4"/>
  <c r="J86" i="4"/>
  <c r="N86" i="4" s="1"/>
  <c r="M86" i="4"/>
  <c r="J87" i="4"/>
  <c r="N87" i="4" s="1"/>
  <c r="M87" i="4"/>
  <c r="J88" i="4"/>
  <c r="N88" i="4" s="1"/>
  <c r="M88" i="4"/>
  <c r="J89" i="4"/>
  <c r="N89" i="4" s="1"/>
  <c r="M89" i="4"/>
  <c r="J90" i="4"/>
  <c r="M90" i="4"/>
  <c r="N90" i="4"/>
  <c r="J91" i="4"/>
  <c r="N91" i="4" s="1"/>
  <c r="M91" i="4"/>
  <c r="J92" i="4"/>
  <c r="N92" i="4" s="1"/>
  <c r="M92" i="4"/>
  <c r="J93" i="4"/>
  <c r="N93" i="4" s="1"/>
  <c r="M93" i="4"/>
  <c r="J95" i="4"/>
  <c r="N95" i="4" s="1"/>
  <c r="L95" i="4"/>
  <c r="M95" i="4" s="1"/>
  <c r="J79" i="4" l="1"/>
  <c r="N79" i="4" s="1"/>
  <c r="J45" i="4"/>
  <c r="N45" i="4" s="1"/>
  <c r="M41" i="4"/>
  <c r="M50" i="4"/>
  <c r="M74" i="4"/>
  <c r="AH6" i="2"/>
  <c r="AG6" i="2" s="1"/>
  <c r="AH7" i="2"/>
  <c r="AH9" i="2"/>
  <c r="AF9" i="2" s="1"/>
  <c r="AH10" i="2"/>
  <c r="AE10" i="2" s="1"/>
  <c r="AH11" i="2"/>
  <c r="AF11" i="2" s="1"/>
  <c r="AH12" i="2"/>
  <c r="AE12" i="2" s="1"/>
  <c r="AH13" i="2"/>
  <c r="AF13" i="2" s="1"/>
  <c r="AH14" i="2"/>
  <c r="AE14" i="2" s="1"/>
  <c r="AH15" i="2"/>
  <c r="AF15" i="2" s="1"/>
  <c r="AH16" i="2"/>
  <c r="AE16" i="2" s="1"/>
  <c r="AH17" i="2"/>
  <c r="AF17" i="2" s="1"/>
  <c r="AH18" i="2"/>
  <c r="AE18" i="2" s="1"/>
  <c r="AH19" i="2"/>
  <c r="AF19" i="2" s="1"/>
  <c r="AH20" i="2"/>
  <c r="AE20" i="2" s="1"/>
  <c r="F21" i="2"/>
  <c r="AH21" i="2" s="1"/>
  <c r="AG21" i="2" s="1"/>
  <c r="G21" i="2"/>
  <c r="AH22" i="2"/>
  <c r="AG22" i="2" s="1"/>
  <c r="AF23" i="2"/>
  <c r="AG23" i="2"/>
  <c r="AH23" i="2"/>
  <c r="AE23" i="2" s="1"/>
  <c r="F24" i="2"/>
  <c r="G24" i="2"/>
  <c r="AH24" i="2"/>
  <c r="AG25" i="2"/>
  <c r="AE26" i="2"/>
  <c r="AF26" i="2"/>
  <c r="AH26" i="2"/>
  <c r="AG26" i="2" s="1"/>
  <c r="F27" i="2"/>
  <c r="G27" i="2"/>
  <c r="AH27" i="2"/>
  <c r="AF27" i="2" s="1"/>
  <c r="AH28" i="2"/>
  <c r="AG28" i="2" s="1"/>
  <c r="AH29" i="2"/>
  <c r="AF29" i="2" s="1"/>
  <c r="AH30" i="2"/>
  <c r="AG30" i="2" s="1"/>
  <c r="F31" i="2"/>
  <c r="AH31" i="2" s="1"/>
  <c r="AG31" i="2" s="1"/>
  <c r="G31" i="2"/>
  <c r="AH32" i="2"/>
  <c r="AF32" i="2" s="1"/>
  <c r="AH33" i="2"/>
  <c r="AE33" i="2" s="1"/>
  <c r="AH34" i="2"/>
  <c r="AF34" i="2" s="1"/>
  <c r="AH35" i="2"/>
  <c r="AE35" i="2" s="1"/>
  <c r="AE36" i="2"/>
  <c r="AH36" i="2"/>
  <c r="AF36" i="2" s="1"/>
  <c r="AH37" i="2"/>
  <c r="AE37" i="2" s="1"/>
  <c r="AH38" i="2"/>
  <c r="AG38" i="2" s="1"/>
  <c r="G38" i="2"/>
  <c r="AH39" i="2"/>
  <c r="AG39" i="2" s="1"/>
  <c r="AH40" i="2"/>
  <c r="AE40" i="2" s="1"/>
  <c r="AH41" i="2"/>
  <c r="AF41" i="2" s="1"/>
  <c r="AF42" i="2"/>
  <c r="AG42" i="2"/>
  <c r="AH42" i="2"/>
  <c r="AE42" i="2" s="1"/>
  <c r="AH43" i="2"/>
  <c r="AG43" i="2" s="1"/>
  <c r="AH44" i="2"/>
  <c r="AE44" i="2" s="1"/>
  <c r="AH45" i="2"/>
  <c r="AG45" i="2" s="1"/>
  <c r="AH46" i="2"/>
  <c r="AF46" i="2" s="1"/>
  <c r="AH47" i="2"/>
  <c r="AE47" i="2" s="1"/>
  <c r="AH48" i="2"/>
  <c r="AF48" i="2" s="1"/>
  <c r="AH49" i="2"/>
  <c r="AE49" i="2" s="1"/>
  <c r="AH50" i="2"/>
  <c r="AF50" i="2" s="1"/>
  <c r="AF38" i="2" l="1"/>
  <c r="AE38" i="2"/>
  <c r="AE6" i="2"/>
  <c r="AE48" i="2"/>
  <c r="AE46" i="2"/>
  <c r="AE50" i="2"/>
  <c r="AG44" i="2"/>
  <c r="AF44" i="2"/>
  <c r="AG40" i="2"/>
  <c r="AF40" i="2"/>
  <c r="AE34" i="2"/>
  <c r="AE32" i="2"/>
  <c r="AE31" i="2"/>
  <c r="AF28" i="2"/>
  <c r="AE28" i="2"/>
  <c r="AF30" i="2"/>
  <c r="AE30" i="2"/>
  <c r="AE29" i="2"/>
  <c r="AF25" i="2"/>
  <c r="AE25" i="2"/>
  <c r="AE24" i="2"/>
  <c r="AH8" i="2"/>
  <c r="AF8" i="2" s="1"/>
  <c r="AE19" i="2"/>
  <c r="AE13" i="2"/>
  <c r="AE17" i="2"/>
  <c r="AE11" i="2"/>
  <c r="AE15" i="2"/>
  <c r="AE9" i="2"/>
  <c r="J39" i="4"/>
  <c r="N39" i="4" s="1"/>
  <c r="L39" i="4"/>
  <c r="M39" i="4" s="1"/>
  <c r="L68" i="4"/>
  <c r="M68" i="4" s="1"/>
  <c r="J68" i="4"/>
  <c r="N68" i="4" s="1"/>
  <c r="AF21" i="2"/>
  <c r="AF31" i="2"/>
  <c r="AG27" i="2"/>
  <c r="AE21" i="2"/>
  <c r="AG7" i="2"/>
  <c r="AE27" i="2"/>
  <c r="AE7" i="2"/>
  <c r="AF7" i="2"/>
  <c r="AF24" i="2"/>
  <c r="AG24" i="2"/>
  <c r="AG41" i="2"/>
  <c r="AG47" i="2"/>
  <c r="AF43" i="2"/>
  <c r="AF39" i="2"/>
  <c r="AG35" i="2"/>
  <c r="AF22" i="2"/>
  <c r="AG20" i="2"/>
  <c r="AG18" i="2"/>
  <c r="AG16" i="2"/>
  <c r="AG14" i="2"/>
  <c r="AG12" i="2"/>
  <c r="AG10" i="2"/>
  <c r="AF49" i="2"/>
  <c r="AF47" i="2"/>
  <c r="AF45" i="2"/>
  <c r="AE43" i="2"/>
  <c r="AE41" i="2"/>
  <c r="AE39" i="2"/>
  <c r="AF37" i="2"/>
  <c r="AF35" i="2"/>
  <c r="AF33" i="2"/>
  <c r="AG29" i="2"/>
  <c r="AE22" i="2"/>
  <c r="AF20" i="2"/>
  <c r="AF18" i="2"/>
  <c r="AF16" i="2"/>
  <c r="AF14" i="2"/>
  <c r="AF12" i="2"/>
  <c r="AF10" i="2"/>
  <c r="AG49" i="2"/>
  <c r="AG37" i="2"/>
  <c r="AG33" i="2"/>
  <c r="AF6" i="2"/>
  <c r="AG50" i="2"/>
  <c r="AG48" i="2"/>
  <c r="AG46" i="2"/>
  <c r="AG36" i="2"/>
  <c r="AG34" i="2"/>
  <c r="AG32" i="2"/>
  <c r="AG19" i="2"/>
  <c r="AG17" i="2"/>
  <c r="AG15" i="2"/>
  <c r="AG13" i="2"/>
  <c r="AG11" i="2"/>
  <c r="AG9" i="2"/>
  <c r="AG8" i="2" l="1"/>
  <c r="AE8" i="2"/>
</calcChain>
</file>

<file path=xl/sharedStrings.xml><?xml version="1.0" encoding="utf-8"?>
<sst xmlns="http://schemas.openxmlformats.org/spreadsheetml/2006/main" count="407" uniqueCount="181">
  <si>
    <t>第1表　市町村別労働力状態</t>
    <rPh sb="0" eb="1">
      <t>ダイ</t>
    </rPh>
    <rPh sb="2" eb="3">
      <t>ヒョウ</t>
    </rPh>
    <rPh sb="4" eb="7">
      <t>シ</t>
    </rPh>
    <rPh sb="7" eb="8">
      <t>ベツ</t>
    </rPh>
    <rPh sb="8" eb="11">
      <t>ロウドウリョク</t>
    </rPh>
    <rPh sb="11" eb="13">
      <t>ジョウタイ</t>
    </rPh>
    <phoneticPr fontId="2"/>
  </si>
  <si>
    <t>総数
（注1）</t>
    <rPh sb="0" eb="2">
      <t>ソウスウ</t>
    </rPh>
    <phoneticPr fontId="2"/>
  </si>
  <si>
    <t>労働力人口</t>
    <rPh sb="0" eb="3">
      <t>ロウドウリョク</t>
    </rPh>
    <rPh sb="3" eb="5">
      <t>ジンコウ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</si>
  <si>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</si>
  <si>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不詳</t>
  </si>
  <si>
    <t>総数</t>
    <rPh sb="0" eb="2">
      <t>ソウスウ</t>
    </rPh>
    <phoneticPr fontId="2"/>
  </si>
  <si>
    <t>就業者</t>
    <rPh sb="0" eb="3">
      <t>シュウギョウシャ</t>
    </rPh>
    <phoneticPr fontId="2"/>
  </si>
  <si>
    <t>完全
失業者</t>
    <phoneticPr fontId="2"/>
  </si>
  <si>
    <t>労働力率
（％）
（注2）</t>
    <rPh sb="0" eb="3">
      <t>ロウドウリョク</t>
    </rPh>
    <rPh sb="3" eb="4">
      <t>リツ</t>
    </rPh>
    <rPh sb="10" eb="11">
      <t>チュウ</t>
    </rPh>
    <phoneticPr fontId="2"/>
  </si>
  <si>
    <t>家事</t>
  </si>
  <si>
    <t>通学</t>
  </si>
  <si>
    <t>その他</t>
  </si>
  <si>
    <t>主に仕事</t>
    <phoneticPr fontId="2"/>
  </si>
  <si>
    <t>家事の
ほか仕事</t>
    <phoneticPr fontId="2"/>
  </si>
  <si>
    <t>通学の
かたわ
ら仕事</t>
    <phoneticPr fontId="2"/>
  </si>
  <si>
    <t>休業者</t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</si>
  <si>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</si>
  <si>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</si>
  <si>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</si>
  <si>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前橋市</t>
    <phoneticPr fontId="2"/>
  </si>
  <si>
    <t>高崎市</t>
    <phoneticPr fontId="2"/>
  </si>
  <si>
    <t>桐生市</t>
    <phoneticPr fontId="2"/>
  </si>
  <si>
    <t>伊勢崎市</t>
    <phoneticPr fontId="2"/>
  </si>
  <si>
    <t>太田市</t>
    <phoneticPr fontId="2"/>
  </si>
  <si>
    <t>沼田市</t>
    <phoneticPr fontId="2"/>
  </si>
  <si>
    <t>館林市</t>
    <phoneticPr fontId="2"/>
  </si>
  <si>
    <t>渋川市</t>
    <phoneticPr fontId="2"/>
  </si>
  <si>
    <t>藤岡市</t>
    <phoneticPr fontId="2"/>
  </si>
  <si>
    <t>富岡市</t>
    <phoneticPr fontId="2"/>
  </si>
  <si>
    <t>安中市</t>
    <phoneticPr fontId="2"/>
  </si>
  <si>
    <t>みどり市</t>
    <phoneticPr fontId="2"/>
  </si>
  <si>
    <t>北群馬郡</t>
    <rPh sb="0" eb="3">
      <t>キタグンマ</t>
    </rPh>
    <rPh sb="3" eb="4">
      <t>グン</t>
    </rPh>
    <phoneticPr fontId="2"/>
  </si>
  <si>
    <t>榛東村</t>
    <phoneticPr fontId="2"/>
  </si>
  <si>
    <t>吉岡町</t>
    <phoneticPr fontId="2"/>
  </si>
  <si>
    <t>多野郡</t>
    <rPh sb="0" eb="2">
      <t>タノ</t>
    </rPh>
    <rPh sb="2" eb="3">
      <t>グン</t>
    </rPh>
    <phoneticPr fontId="2"/>
  </si>
  <si>
    <t>上野村</t>
    <phoneticPr fontId="2"/>
  </si>
  <si>
    <t>-</t>
  </si>
  <si>
    <t>神流町</t>
    <phoneticPr fontId="2"/>
  </si>
  <si>
    <t>甘楽郡</t>
    <rPh sb="0" eb="3">
      <t>カンラグン</t>
    </rPh>
    <phoneticPr fontId="2"/>
  </si>
  <si>
    <t>下仁田町</t>
    <phoneticPr fontId="2"/>
  </si>
  <si>
    <t>南牧村</t>
    <phoneticPr fontId="2"/>
  </si>
  <si>
    <t>甘楽町</t>
    <phoneticPr fontId="2"/>
  </si>
  <si>
    <t>吾妻郡</t>
    <rPh sb="0" eb="3">
      <t>アガツマグン</t>
    </rPh>
    <phoneticPr fontId="2"/>
  </si>
  <si>
    <t>中之条町</t>
    <phoneticPr fontId="2"/>
  </si>
  <si>
    <t>長野原町</t>
    <phoneticPr fontId="2"/>
  </si>
  <si>
    <t>嬬恋村</t>
    <phoneticPr fontId="2"/>
  </si>
  <si>
    <t>草津町</t>
    <phoneticPr fontId="2"/>
  </si>
  <si>
    <t>高山村</t>
    <phoneticPr fontId="2"/>
  </si>
  <si>
    <t>東吾妻町</t>
    <phoneticPr fontId="2"/>
  </si>
  <si>
    <t>利根郡</t>
    <rPh sb="0" eb="3">
      <t>トネグン</t>
    </rPh>
    <phoneticPr fontId="2"/>
  </si>
  <si>
    <t>片品村</t>
    <phoneticPr fontId="2"/>
  </si>
  <si>
    <t>川場村</t>
    <phoneticPr fontId="2"/>
  </si>
  <si>
    <t>昭和村</t>
    <phoneticPr fontId="2"/>
  </si>
  <si>
    <t>みなかみ町</t>
    <phoneticPr fontId="2"/>
  </si>
  <si>
    <t>佐波郡</t>
    <rPh sb="0" eb="3">
      <t>サワグン</t>
    </rPh>
    <phoneticPr fontId="2"/>
  </si>
  <si>
    <t>玉村町</t>
    <phoneticPr fontId="2"/>
  </si>
  <si>
    <t>邑楽郡</t>
    <rPh sb="0" eb="3">
      <t>オウラグン</t>
    </rPh>
    <phoneticPr fontId="2"/>
  </si>
  <si>
    <t>板倉町</t>
    <phoneticPr fontId="2"/>
  </si>
  <si>
    <t>明和町</t>
    <phoneticPr fontId="2"/>
  </si>
  <si>
    <t>千代田町</t>
    <phoneticPr fontId="2"/>
  </si>
  <si>
    <t>大泉町</t>
    <phoneticPr fontId="2"/>
  </si>
  <si>
    <t>邑楽町</t>
    <phoneticPr fontId="2"/>
  </si>
  <si>
    <t>（注1）労働力状態「不詳」を含む。
（注2）労働力状態「不詳」を除く。</t>
    <rPh sb="1" eb="2">
      <t>チュウ</t>
    </rPh>
    <rPh sb="4" eb="7">
      <t>ロウドウリョク</t>
    </rPh>
    <rPh sb="7" eb="9">
      <t>ジョウタイ</t>
    </rPh>
    <rPh sb="10" eb="12">
      <t>フショウ</t>
    </rPh>
    <rPh sb="14" eb="15">
      <t>フク</t>
    </rPh>
    <rPh sb="32" eb="33">
      <t>ノゾ</t>
    </rPh>
    <phoneticPr fontId="2"/>
  </si>
  <si>
    <t>（注）産業３部門別の割合は、分母に「分類不能の産業」を含めないで計算した。</t>
    <rPh sb="1" eb="2">
      <t>チュウ</t>
    </rPh>
    <rPh sb="3" eb="5">
      <t>サンギョウ</t>
    </rPh>
    <rPh sb="6" eb="8">
      <t>ブモン</t>
    </rPh>
    <rPh sb="8" eb="9">
      <t>ベツ</t>
    </rPh>
    <rPh sb="10" eb="12">
      <t>ワリアイ</t>
    </rPh>
    <rPh sb="14" eb="16">
      <t>ブンボ</t>
    </rPh>
    <rPh sb="18" eb="20">
      <t>ブンルイ</t>
    </rPh>
    <rPh sb="20" eb="22">
      <t>フノウ</t>
    </rPh>
    <rPh sb="23" eb="25">
      <t>サンギョウ</t>
    </rPh>
    <rPh sb="27" eb="28">
      <t>フク</t>
    </rPh>
    <rPh sb="32" eb="34">
      <t>ケイサン</t>
    </rPh>
    <phoneticPr fontId="2"/>
  </si>
  <si>
    <t>第3次
産業
（Ｆ～Ｓ）</t>
    <phoneticPr fontId="2"/>
  </si>
  <si>
    <t>第2次
産業
（Ｃ～Ｅ）</t>
    <phoneticPr fontId="2"/>
  </si>
  <si>
    <t>第1次
産業
（Ａ～Ｂ）</t>
    <phoneticPr fontId="2"/>
  </si>
  <si>
    <t>分類不能の産業</t>
    <phoneticPr fontId="2"/>
  </si>
  <si>
    <t>　　公務
（他に分類されるものを除く）</t>
    <phoneticPr fontId="2"/>
  </si>
  <si>
    <t>サービス業
（他に分類されないもの）</t>
    <phoneticPr fontId="2"/>
  </si>
  <si>
    <t>複合サービス事業</t>
    <phoneticPr fontId="2"/>
  </si>
  <si>
    <t>医療，
福祉</t>
    <phoneticPr fontId="2"/>
  </si>
  <si>
    <t>教育，
学習支援業</t>
    <phoneticPr fontId="2"/>
  </si>
  <si>
    <t>生活関連サービス業，
娯楽業</t>
    <phoneticPr fontId="2"/>
  </si>
  <si>
    <t>宿泊業，
飲食サービス業</t>
    <phoneticPr fontId="2"/>
  </si>
  <si>
    <t>学術研究，
専門・技術サービス業</t>
    <phoneticPr fontId="2"/>
  </si>
  <si>
    <t>不動産業，
物品賃貸業</t>
    <phoneticPr fontId="2"/>
  </si>
  <si>
    <t>金融業，
保険業</t>
    <phoneticPr fontId="2"/>
  </si>
  <si>
    <t>卸売業，
小売業</t>
    <phoneticPr fontId="2"/>
  </si>
  <si>
    <t>運輸業，
郵便業</t>
    <phoneticPr fontId="2"/>
  </si>
  <si>
    <t>情報通信業</t>
    <phoneticPr fontId="2"/>
  </si>
  <si>
    <t>電気・ガス・
熱供給・
水道業</t>
    <phoneticPr fontId="2"/>
  </si>
  <si>
    <t>製造業</t>
    <phoneticPr fontId="2"/>
  </si>
  <si>
    <t>建設業</t>
    <phoneticPr fontId="2"/>
  </si>
  <si>
    <t>鉱業，
採石業，
砂利採取業</t>
    <phoneticPr fontId="2"/>
  </si>
  <si>
    <t>漁業</t>
    <phoneticPr fontId="2"/>
  </si>
  <si>
    <t xml:space="preserve">
うち農業</t>
    <phoneticPr fontId="2"/>
  </si>
  <si>
    <t>農業，林業</t>
    <phoneticPr fontId="2"/>
  </si>
  <si>
    <t>総数から分類不能の産業を差し引いた値</t>
    <rPh sb="0" eb="2">
      <t>ソウスウ</t>
    </rPh>
    <rPh sb="4" eb="6">
      <t>ブンルイ</t>
    </rPh>
    <rPh sb="6" eb="8">
      <t>フノウ</t>
    </rPh>
    <rPh sb="9" eb="11">
      <t>サンギョウ</t>
    </rPh>
    <rPh sb="12" eb="13">
      <t>サ</t>
    </rPh>
    <rPh sb="14" eb="15">
      <t>ヒ</t>
    </rPh>
    <rPh sb="17" eb="18">
      <t>アタイ</t>
    </rPh>
    <phoneticPr fontId="2"/>
  </si>
  <si>
    <t>第3次
産業割合
（％）</t>
    <rPh sb="6" eb="8">
      <t>ワリアイ</t>
    </rPh>
    <phoneticPr fontId="2"/>
  </si>
  <si>
    <t>第2次
産業割合
（％）</t>
    <rPh sb="6" eb="8">
      <t>ワリアイ</t>
    </rPh>
    <phoneticPr fontId="2"/>
  </si>
  <si>
    <t>第1次
産業割合
（％）</t>
    <rPh sb="6" eb="8">
      <t>ワリアイ</t>
    </rPh>
    <phoneticPr fontId="2"/>
  </si>
  <si>
    <t>（再掲）</t>
    <rPh sb="1" eb="3">
      <t>サイケイ</t>
    </rPh>
    <phoneticPr fontId="2"/>
  </si>
  <si>
    <t>Ｔ</t>
    <phoneticPr fontId="2"/>
  </si>
  <si>
    <t>Ｓ</t>
    <phoneticPr fontId="2"/>
  </si>
  <si>
    <t>Ｒ</t>
    <phoneticPr fontId="2"/>
  </si>
  <si>
    <t>Ｑ</t>
    <phoneticPr fontId="2"/>
  </si>
  <si>
    <t>Ｐ</t>
    <phoneticPr fontId="2"/>
  </si>
  <si>
    <t>Ｏ</t>
    <phoneticPr fontId="2"/>
  </si>
  <si>
    <t>Ｎ</t>
    <phoneticPr fontId="2"/>
  </si>
  <si>
    <t>Ｍ</t>
    <phoneticPr fontId="2"/>
  </si>
  <si>
    <t>Ｌ</t>
    <phoneticPr fontId="2"/>
  </si>
  <si>
    <t>Ｋ</t>
    <phoneticPr fontId="2"/>
  </si>
  <si>
    <t>Ｊ</t>
    <phoneticPr fontId="2"/>
  </si>
  <si>
    <t>Ｉ</t>
    <phoneticPr fontId="2"/>
  </si>
  <si>
    <t>Ｈ</t>
    <phoneticPr fontId="2"/>
  </si>
  <si>
    <t>Ｇ</t>
    <phoneticPr fontId="2"/>
  </si>
  <si>
    <t>Ｆ</t>
    <phoneticPr fontId="2"/>
  </si>
  <si>
    <t>Ｅ</t>
    <phoneticPr fontId="2"/>
  </si>
  <si>
    <t>Ｄ</t>
    <phoneticPr fontId="2"/>
  </si>
  <si>
    <t>Ｃ</t>
    <phoneticPr fontId="2"/>
  </si>
  <si>
    <t>Ｂ</t>
    <phoneticPr fontId="2"/>
  </si>
  <si>
    <t>Ａ</t>
    <phoneticPr fontId="2"/>
  </si>
  <si>
    <t>総数</t>
  </si>
  <si>
    <t>第２表　市町村別産業別就業者数</t>
    <rPh sb="0" eb="1">
      <t>ダイ</t>
    </rPh>
    <rPh sb="2" eb="3">
      <t>ヒョウ</t>
    </rPh>
    <rPh sb="4" eb="7">
      <t>シチョウソン</t>
    </rPh>
    <rPh sb="7" eb="8">
      <t>ベツ</t>
    </rPh>
    <rPh sb="8" eb="11">
      <t>サンギョウベツ</t>
    </rPh>
    <rPh sb="11" eb="14">
      <t>シュウギョウシャ</t>
    </rPh>
    <rPh sb="14" eb="15">
      <t>スウ</t>
    </rPh>
    <phoneticPr fontId="2"/>
  </si>
  <si>
    <t>（注１）労働力率：１５歳以上人口に占める割合。労働力状態「不詳」を除く。</t>
    <rPh sb="1" eb="2">
      <t>チュウ</t>
    </rPh>
    <rPh sb="4" eb="7">
      <t>ロウドウリョク</t>
    </rPh>
    <rPh sb="7" eb="8">
      <t>リツ</t>
    </rPh>
    <rPh sb="11" eb="12">
      <t>サイ</t>
    </rPh>
    <rPh sb="12" eb="14">
      <t>イジョウ</t>
    </rPh>
    <rPh sb="14" eb="16">
      <t>ジンコウ</t>
    </rPh>
    <rPh sb="17" eb="18">
      <t>シ</t>
    </rPh>
    <rPh sb="20" eb="22">
      <t>ワリアイ</t>
    </rPh>
    <rPh sb="23" eb="26">
      <t>ロウドウリョク</t>
    </rPh>
    <rPh sb="26" eb="28">
      <t>ジョウタイ</t>
    </rPh>
    <rPh sb="29" eb="31">
      <t>フショウ</t>
    </rPh>
    <rPh sb="33" eb="34">
      <t>ノゾ</t>
    </rPh>
    <phoneticPr fontId="2"/>
  </si>
  <si>
    <t>令和２年</t>
    <rPh sb="0" eb="2">
      <t>レイワ</t>
    </rPh>
    <rPh sb="3" eb="4">
      <t>ネン</t>
    </rPh>
    <phoneticPr fontId="1"/>
  </si>
  <si>
    <t>平成２７年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</si>
  <si>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</si>
  <si>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</si>
  <si>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</si>
  <si>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  ７年</t>
    <rPh sb="0" eb="2">
      <t>ヘイセイ</t>
    </rPh>
    <rPh sb="5" eb="6">
      <t>ネン</t>
    </rPh>
    <phoneticPr fontId="2"/>
  </si>
  <si>
    <t>平成  ２年</t>
    <rPh sb="0" eb="2">
      <t>ヘイセイ</t>
    </rPh>
    <rPh sb="5" eb="6">
      <t>ネン</t>
    </rPh>
    <phoneticPr fontId="2"/>
  </si>
  <si>
    <t>昭和６０年</t>
    <rPh sb="0" eb="2">
      <t>ショウワ</t>
    </rPh>
    <rPh sb="4" eb="5">
      <t>ネン</t>
    </rPh>
    <phoneticPr fontId="2"/>
  </si>
  <si>
    <t>昭和５５年</t>
    <rPh sb="0" eb="2">
      <t>ショウワ</t>
    </rPh>
    <rPh sb="4" eb="5">
      <t>ネン</t>
    </rPh>
    <phoneticPr fontId="2"/>
  </si>
  <si>
    <t>-</t>
    <phoneticPr fontId="2"/>
  </si>
  <si>
    <t>昭和５０年</t>
    <rPh sb="0" eb="2">
      <t>ショウワ</t>
    </rPh>
    <rPh sb="4" eb="5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</si>
  <si>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</si>
  <si>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</si>
  <si>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　　数</t>
    <rPh sb="0" eb="4">
      <t>ソウスウ</t>
    </rPh>
    <phoneticPr fontId="2"/>
  </si>
  <si>
    <t>（注１）</t>
    <rPh sb="1" eb="2">
      <t>チュウ</t>
    </rPh>
    <phoneticPr fontId="2"/>
  </si>
  <si>
    <t>ら仕事</t>
    <rPh sb="1" eb="3">
      <t>シゴト</t>
    </rPh>
    <phoneticPr fontId="2"/>
  </si>
  <si>
    <t>（％）</t>
    <phoneticPr fontId="2"/>
  </si>
  <si>
    <t>失業者</t>
    <rPh sb="0" eb="3">
      <t>シツギョウシャ</t>
    </rPh>
    <phoneticPr fontId="2"/>
  </si>
  <si>
    <t>かたわ</t>
    <phoneticPr fontId="2"/>
  </si>
  <si>
    <t>ほか仕事</t>
    <rPh sb="2" eb="4">
      <t>シゴト</t>
    </rPh>
    <phoneticPr fontId="2"/>
  </si>
  <si>
    <t>その他</t>
    <rPh sb="0" eb="3">
      <t>ソノタ</t>
    </rPh>
    <phoneticPr fontId="2"/>
  </si>
  <si>
    <t>通　学</t>
    <rPh sb="0" eb="3">
      <t>ツウガク</t>
    </rPh>
    <phoneticPr fontId="2"/>
  </si>
  <si>
    <t>家　事</t>
    <rPh sb="0" eb="3">
      <t>カジ</t>
    </rPh>
    <phoneticPr fontId="2"/>
  </si>
  <si>
    <t>総　数</t>
    <rPh sb="0" eb="3">
      <t>ソウスウ</t>
    </rPh>
    <phoneticPr fontId="2"/>
  </si>
  <si>
    <t>労働力率</t>
    <rPh sb="0" eb="3">
      <t>ロウドウリョク</t>
    </rPh>
    <rPh sb="3" eb="4">
      <t>リツ</t>
    </rPh>
    <phoneticPr fontId="2"/>
  </si>
  <si>
    <t>完　全</t>
    <rPh sb="0" eb="3">
      <t>カンゼン</t>
    </rPh>
    <phoneticPr fontId="2"/>
  </si>
  <si>
    <t>休業者</t>
    <rPh sb="0" eb="3">
      <t>キュウギョウシャ</t>
    </rPh>
    <phoneticPr fontId="2"/>
  </si>
  <si>
    <t>通学の</t>
    <rPh sb="0" eb="2">
      <t>ツウガク</t>
    </rPh>
    <phoneticPr fontId="2"/>
  </si>
  <si>
    <t>家事の</t>
    <rPh sb="0" eb="2">
      <t>カジ</t>
    </rPh>
    <phoneticPr fontId="2"/>
  </si>
  <si>
    <t>主に仕事</t>
    <rPh sb="0" eb="1">
      <t>オモ</t>
    </rPh>
    <rPh sb="2" eb="4">
      <t>シゴト</t>
    </rPh>
    <phoneticPr fontId="2"/>
  </si>
  <si>
    <t>　　　　　就　　　　　業　　　　　者</t>
    <rPh sb="5" eb="18">
      <t>シュウギョウシャ</t>
    </rPh>
    <phoneticPr fontId="2"/>
  </si>
  <si>
    <t>　　　　　非　　労　　働　　力　　人　　口</t>
    <rPh sb="5" eb="6">
      <t>ヒ</t>
    </rPh>
    <rPh sb="8" eb="15">
      <t>ロウドウリョク</t>
    </rPh>
    <rPh sb="17" eb="21">
      <t>ジンコウ</t>
    </rPh>
    <phoneticPr fontId="2"/>
  </si>
  <si>
    <t>　　労　　　　　働　　　　　力　　　　　人　　　　　口</t>
    <rPh sb="2" eb="15">
      <t>ロウドウリョク</t>
    </rPh>
    <rPh sb="20" eb="27">
      <t>ジンコウ</t>
    </rPh>
    <phoneticPr fontId="2"/>
  </si>
  <si>
    <t>第３表　群馬県の労働力状態の推移（昭和50年～令和２年）</t>
    <rPh sb="0" eb="1">
      <t>ダイ</t>
    </rPh>
    <rPh sb="2" eb="3">
      <t>ヒョウ</t>
    </rPh>
    <rPh sb="4" eb="7">
      <t>グンマケン</t>
    </rPh>
    <rPh sb="8" eb="11">
      <t>ロウドウリョク</t>
    </rPh>
    <rPh sb="11" eb="13">
      <t>ジョウタイ</t>
    </rPh>
    <rPh sb="14" eb="16">
      <t>スイイ</t>
    </rPh>
    <rPh sb="17" eb="19">
      <t>ショウワ</t>
    </rPh>
    <rPh sb="21" eb="22">
      <t>ネン</t>
    </rPh>
    <rPh sb="23" eb="25">
      <t>レイワ</t>
    </rPh>
    <rPh sb="26" eb="27">
      <t>ネン</t>
    </rPh>
    <phoneticPr fontId="2"/>
  </si>
  <si>
    <t>※「分類不能の産業」は一つの産業大分類ではあるが、第1次産業から第3次産業までのいずれにも当てはまらないため、産業大分類別割合は、分母に「分類不能の産業」を含め、また、産業3部門別の割合は、分母に含めないで計算した。</t>
    <rPh sb="11" eb="12">
      <t>ヒト</t>
    </rPh>
    <rPh sb="14" eb="16">
      <t>サンギョウ</t>
    </rPh>
    <rPh sb="16" eb="19">
      <t>ダイブンルイ</t>
    </rPh>
    <rPh sb="25" eb="26">
      <t>ダイ</t>
    </rPh>
    <rPh sb="27" eb="28">
      <t>ジ</t>
    </rPh>
    <rPh sb="28" eb="30">
      <t>サンギョウ</t>
    </rPh>
    <rPh sb="32" eb="33">
      <t>ダイ</t>
    </rPh>
    <rPh sb="34" eb="35">
      <t>ジ</t>
    </rPh>
    <rPh sb="35" eb="37">
      <t>サンギョウ</t>
    </rPh>
    <rPh sb="45" eb="46">
      <t>ア</t>
    </rPh>
    <rPh sb="84" eb="86">
      <t>サンギョウ</t>
    </rPh>
    <rPh sb="87" eb="89">
      <t>ブモン</t>
    </rPh>
    <rPh sb="89" eb="90">
      <t>ベツ</t>
    </rPh>
    <rPh sb="91" eb="93">
      <t>ワリアイ</t>
    </rPh>
    <rPh sb="95" eb="97">
      <t>ブンボ</t>
    </rPh>
    <rPh sb="98" eb="99">
      <t>フク</t>
    </rPh>
    <rPh sb="103" eb="105">
      <t>ケイサン</t>
    </rPh>
    <phoneticPr fontId="2"/>
  </si>
  <si>
    <t>公務（他に分類されるものを除く）</t>
    <phoneticPr fontId="2"/>
  </si>
  <si>
    <t>サービス業（他に分類されないもの）</t>
    <phoneticPr fontId="2"/>
  </si>
  <si>
    <t>医療，福祉</t>
    <phoneticPr fontId="2"/>
  </si>
  <si>
    <t>教育，学習支援業</t>
    <phoneticPr fontId="2"/>
  </si>
  <si>
    <t>生活関連サービス業，娯楽業</t>
    <phoneticPr fontId="2"/>
  </si>
  <si>
    <t>宿泊業，飲食サービス業</t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</si>
  <si>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</si>
  <si>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</si>
  <si>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金融業、保険業</t>
    <rPh sb="0" eb="3">
      <t>キンユウギョウ</t>
    </rPh>
    <rPh sb="4" eb="6">
      <t>ホケン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</si>
  <si>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</si>
  <si>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</si>
  <si>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情報通信業</t>
    <rPh sb="0" eb="2">
      <t>ジ</t>
    </rPh>
    <rPh sb="2" eb="5">
      <t>ツウシンギョウ</t>
    </rPh>
    <phoneticPr fontId="2"/>
  </si>
  <si>
    <t>電気・ｶﾞｽ・熱供給・水道業</t>
    <rPh sb="0" eb="2">
      <t>デンキ</t>
    </rPh>
    <rPh sb="7" eb="10">
      <t>ネツキョウキュウ</t>
    </rPh>
    <rPh sb="11" eb="14">
      <t>スイドウギョウ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</si>
  <si>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</si>
  <si>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</si>
  <si>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</si>
  <si>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</si>
  <si>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</si>
  <si>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漁業</t>
    <rPh sb="0" eb="2">
      <t>ギョギョウ</t>
    </rPh>
    <phoneticPr fontId="2"/>
  </si>
  <si>
    <t>農業、林業</t>
    <rPh sb="0" eb="2">
      <t>ノウギョウ</t>
    </rPh>
    <rPh sb="3" eb="5">
      <t>リンギョウ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</si>
  <si>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</si>
  <si>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（ポイント）</t>
    <phoneticPr fontId="2"/>
  </si>
  <si>
    <t>増減</t>
    <rPh sb="0" eb="2">
      <t>ゾウゲン</t>
    </rPh>
    <phoneticPr fontId="2"/>
  </si>
  <si>
    <t>就業者数
増減率（％）
（△は減少）</t>
    <rPh sb="0" eb="3">
      <t>シュウギョウシャ</t>
    </rPh>
    <rPh sb="3" eb="4">
      <t>スウ</t>
    </rPh>
    <phoneticPr fontId="2"/>
  </si>
  <si>
    <t>産業別割合（％）</t>
    <rPh sb="0" eb="3">
      <t>サンギョウベツ</t>
    </rPh>
    <rPh sb="3" eb="5">
      <t>ワリアイ</t>
    </rPh>
    <phoneticPr fontId="2"/>
  </si>
  <si>
    <t>就業者数</t>
    <rPh sb="0" eb="2">
      <t>シュウギョウ</t>
    </rPh>
    <rPh sb="2" eb="3">
      <t>シャ</t>
    </rPh>
    <rPh sb="3" eb="4">
      <t>スウ</t>
    </rPh>
    <phoneticPr fontId="2"/>
  </si>
  <si>
    <t>区　　　　　分</t>
    <rPh sb="0" eb="1">
      <t>ク</t>
    </rPh>
    <rPh sb="6" eb="7">
      <t>ブン</t>
    </rPh>
    <phoneticPr fontId="2"/>
  </si>
  <si>
    <t>第４表　群馬県の産業別就業者数の推移（平成27年～令和２年）</t>
    <rPh sb="0" eb="1">
      <t>ダイ</t>
    </rPh>
    <rPh sb="2" eb="3">
      <t>ヒョウ</t>
    </rPh>
    <rPh sb="4" eb="7">
      <t>グンマケン</t>
    </rPh>
    <rPh sb="8" eb="11">
      <t>サンギョウベツ</t>
    </rPh>
    <rPh sb="11" eb="14">
      <t>シュウギョウシャ</t>
    </rPh>
    <rPh sb="14" eb="15">
      <t>スウ</t>
    </rPh>
    <rPh sb="16" eb="18">
      <t>スイイ</t>
    </rPh>
    <rPh sb="19" eb="21">
      <t>ヘイセイ</t>
    </rPh>
    <rPh sb="23" eb="24">
      <t>ネン</t>
    </rPh>
    <rPh sb="24" eb="25">
      <t>アキトシ</t>
    </rPh>
    <rPh sb="25" eb="27">
      <t>レイワ</t>
    </rPh>
    <rPh sb="28" eb="29">
      <t>ネン</t>
    </rPh>
    <phoneticPr fontId="2"/>
  </si>
  <si>
    <t>～令和２年</t>
    <rPh sb="1" eb="3">
      <t>レイワ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</si>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</sst>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#,##0_ "/>
    <numFmt numFmtId="178" formatCode="#,##0.0_ "/>
    <numFmt numFmtId="179" formatCode="0.0_);[Red]\(0.0\)"/>
    <numFmt numFmtId="180" formatCode="#,##0_);[Red]\(#,##0\)"/>
    <numFmt numFmtId="181" formatCode="#,##0.0;&quot;△ &quot;#,##0.0"/>
    <numFmt numFmtId="182" formatCode="#,##0;&quot;△ &quot;#,##0"/>
    <numFmt numFmtId="183" formatCode="#,##0.0_ ;[Red]\-#,##0.0\ "/>
    <numFmt numFmtId="184" formatCode="#,##0_ ;[Red]\-#,##0\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2" tint="-0.49998474074526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2" tint="-0.499984740745262"/>
      <name val="ＭＳ Ｐ明朝"/>
      <family val="1"/>
      <charset val="128"/>
    </font>
    <font>
      <sz val="14"/>
      <color theme="2" tint="-0.49998474074526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0"/>
  </cellStyleXfs>
  <cellXfs count="319">
    <xf numFmtId="0" fontId="0" fillId="0" borderId="0" xfId="0">
      <alignment vertical="center"/>
    </xf>
    <xf numFmtId="177" fontId="4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4" fillId="0" borderId="0" xfId="0" applyNumberFormat="1" applyFont="1" applyFill="1" applyAlignment="1">
      <alignment horizontal="left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vertical="center" wrapText="1"/>
    </xf>
    <xf numFmtId="177" fontId="4" fillId="0" borderId="13" xfId="0" applyNumberFormat="1" applyFont="1" applyFill="1" applyBorder="1" applyAlignment="1">
      <alignment horizontal="distributed" vertical="center" wrapText="1"/>
    </xf>
    <xf numFmtId="177" fontId="4" fillId="0" borderId="12" xfId="0" applyNumberFormat="1" applyFont="1" applyFill="1" applyBorder="1" applyAlignment="1">
      <alignment vertical="center" wrapText="1"/>
    </xf>
    <xf numFmtId="177" fontId="4" fillId="0" borderId="13" xfId="0" applyNumberFormat="1" applyFont="1" applyFill="1" applyBorder="1" applyAlignment="1">
      <alignment vertical="center" wrapText="1"/>
    </xf>
    <xf numFmtId="178" fontId="4" fillId="0" borderId="14" xfId="0" applyNumberFormat="1" applyFont="1" applyFill="1" applyBorder="1" applyAlignment="1">
      <alignment vertical="center" wrapText="1"/>
    </xf>
    <xf numFmtId="177" fontId="4" fillId="0" borderId="15" xfId="0" applyNumberFormat="1" applyFont="1" applyFill="1" applyBorder="1" applyAlignment="1">
      <alignment vertical="center" wrapText="1"/>
    </xf>
    <xf numFmtId="177" fontId="4" fillId="0" borderId="16" xfId="0" applyNumberFormat="1" applyFont="1" applyBorder="1" applyAlignment="1">
      <alignment vertical="center" wrapText="1"/>
    </xf>
    <xf numFmtId="177" fontId="4" fillId="0" borderId="18" xfId="0" applyNumberFormat="1" applyFont="1" applyFill="1" applyBorder="1" applyAlignment="1">
      <alignment horizontal="distributed" vertical="center" wrapText="1"/>
    </xf>
    <xf numFmtId="177" fontId="4" fillId="0" borderId="17" xfId="0" applyNumberFormat="1" applyFont="1" applyFill="1" applyBorder="1" applyAlignment="1">
      <alignment vertical="center" wrapText="1"/>
    </xf>
    <xf numFmtId="177" fontId="4" fillId="0" borderId="18" xfId="0" applyNumberFormat="1" applyFont="1" applyFill="1" applyBorder="1" applyAlignment="1">
      <alignment vertical="center" wrapText="1"/>
    </xf>
    <xf numFmtId="178" fontId="4" fillId="0" borderId="19" xfId="0" applyNumberFormat="1" applyFont="1" applyFill="1" applyBorder="1" applyAlignment="1">
      <alignment vertical="center" wrapText="1"/>
    </xf>
    <xf numFmtId="177" fontId="4" fillId="0" borderId="20" xfId="0" applyNumberFormat="1" applyFont="1" applyFill="1" applyBorder="1" applyAlignment="1">
      <alignment vertical="center" wrapText="1"/>
    </xf>
    <xf numFmtId="177" fontId="4" fillId="0" borderId="18" xfId="0" applyNumberFormat="1" applyFont="1" applyBorder="1" applyAlignment="1">
      <alignment vertical="center" wrapText="1"/>
    </xf>
    <xf numFmtId="177" fontId="4" fillId="0" borderId="22" xfId="0" applyNumberFormat="1" applyFont="1" applyFill="1" applyBorder="1" applyAlignment="1">
      <alignment horizontal="distributed" vertical="center" wrapText="1"/>
    </xf>
    <xf numFmtId="177" fontId="4" fillId="0" borderId="21" xfId="0" applyNumberFormat="1" applyFont="1" applyFill="1" applyBorder="1" applyAlignment="1">
      <alignment vertical="center" wrapText="1"/>
    </xf>
    <xf numFmtId="177" fontId="4" fillId="0" borderId="22" xfId="0" applyNumberFormat="1" applyFont="1" applyFill="1" applyBorder="1" applyAlignment="1">
      <alignment vertical="center" wrapText="1"/>
    </xf>
    <xf numFmtId="177" fontId="4" fillId="0" borderId="24" xfId="0" applyNumberFormat="1" applyFont="1" applyFill="1" applyBorder="1" applyAlignment="1">
      <alignment vertical="center" wrapText="1"/>
    </xf>
    <xf numFmtId="177" fontId="4" fillId="0" borderId="25" xfId="0" applyNumberFormat="1" applyFont="1" applyBorder="1" applyAlignment="1">
      <alignment vertical="center" wrapText="1"/>
    </xf>
    <xf numFmtId="177" fontId="4" fillId="0" borderId="12" xfId="0" applyNumberFormat="1" applyFont="1" applyFill="1" applyBorder="1" applyAlignment="1">
      <alignment horizontal="distributed" vertical="center" wrapText="1"/>
    </xf>
    <xf numFmtId="177" fontId="4" fillId="0" borderId="17" xfId="0" applyNumberFormat="1" applyFont="1" applyFill="1" applyBorder="1" applyAlignment="1">
      <alignment horizontal="distributed" vertical="center" wrapText="1"/>
    </xf>
    <xf numFmtId="177" fontId="4" fillId="0" borderId="26" xfId="0" applyNumberFormat="1" applyFont="1" applyFill="1" applyBorder="1" applyAlignment="1">
      <alignment horizontal="distributed" vertical="center" wrapText="1"/>
    </xf>
    <xf numFmtId="177" fontId="4" fillId="0" borderId="25" xfId="0" applyNumberFormat="1" applyFont="1" applyFill="1" applyBorder="1" applyAlignment="1">
      <alignment horizontal="distributed" vertical="center" wrapText="1"/>
    </xf>
    <xf numFmtId="177" fontId="4" fillId="0" borderId="26" xfId="0" applyNumberFormat="1" applyFont="1" applyFill="1" applyBorder="1" applyAlignment="1">
      <alignment vertical="center" wrapText="1"/>
    </xf>
    <xf numFmtId="177" fontId="4" fillId="0" borderId="25" xfId="0" applyNumberFormat="1" applyFont="1" applyFill="1" applyBorder="1" applyAlignment="1">
      <alignment vertical="center" wrapText="1"/>
    </xf>
    <xf numFmtId="178" fontId="4" fillId="0" borderId="23" xfId="0" applyNumberFormat="1" applyFont="1" applyFill="1" applyBorder="1" applyAlignment="1">
      <alignment vertical="center" wrapText="1"/>
    </xf>
    <xf numFmtId="177" fontId="4" fillId="0" borderId="28" xfId="0" applyNumberFormat="1" applyFont="1" applyFill="1" applyBorder="1" applyAlignment="1">
      <alignment vertical="center" wrapText="1"/>
    </xf>
    <xf numFmtId="178" fontId="4" fillId="0" borderId="30" xfId="0" applyNumberFormat="1" applyFont="1" applyFill="1" applyBorder="1" applyAlignment="1">
      <alignment vertical="center" wrapText="1"/>
    </xf>
    <xf numFmtId="177" fontId="4" fillId="0" borderId="21" xfId="0" applyNumberFormat="1" applyFont="1" applyFill="1" applyBorder="1" applyAlignment="1">
      <alignment horizontal="distributed" vertical="center" wrapText="1"/>
    </xf>
    <xf numFmtId="177" fontId="4" fillId="0" borderId="16" xfId="0" applyNumberFormat="1" applyFont="1" applyFill="1" applyBorder="1" applyAlignment="1">
      <alignment horizontal="distributed" vertical="center" wrapText="1"/>
    </xf>
    <xf numFmtId="177" fontId="4" fillId="0" borderId="20" xfId="0" applyNumberFormat="1" applyFont="1" applyFill="1" applyBorder="1" applyAlignment="1">
      <alignment horizontal="right" vertical="center" wrapText="1"/>
    </xf>
    <xf numFmtId="177" fontId="4" fillId="0" borderId="25" xfId="0" applyNumberFormat="1" applyFont="1" applyFill="1" applyBorder="1" applyAlignment="1">
      <alignment horizontal="right" vertical="center" wrapText="1"/>
    </xf>
    <xf numFmtId="177" fontId="4" fillId="0" borderId="28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distributed" vertical="center" wrapText="1"/>
    </xf>
    <xf numFmtId="178" fontId="4" fillId="0" borderId="27" xfId="0" applyNumberFormat="1" applyFont="1" applyFill="1" applyBorder="1" applyAlignment="1">
      <alignment vertical="center" wrapText="1"/>
    </xf>
    <xf numFmtId="177" fontId="4" fillId="0" borderId="29" xfId="0" applyNumberFormat="1" applyFont="1" applyFill="1" applyBorder="1" applyAlignment="1">
      <alignment vertical="center" wrapText="1"/>
    </xf>
    <xf numFmtId="177" fontId="4" fillId="0" borderId="16" xfId="0" applyNumberFormat="1" applyFont="1" applyFill="1" applyBorder="1" applyAlignment="1">
      <alignment vertical="center" wrapText="1"/>
    </xf>
    <xf numFmtId="177" fontId="4" fillId="0" borderId="31" xfId="0" applyNumberFormat="1" applyFont="1" applyFill="1" applyBorder="1" applyAlignment="1">
      <alignment vertical="center" wrapText="1"/>
    </xf>
    <xf numFmtId="0" fontId="4" fillId="0" borderId="0" xfId="0" applyFont="1" applyAlignment="1"/>
    <xf numFmtId="179" fontId="4" fillId="0" borderId="0" xfId="0" applyNumberFormat="1" applyFont="1" applyAlignment="1"/>
    <xf numFmtId="177" fontId="4" fillId="0" borderId="0" xfId="0" applyNumberFormat="1" applyFont="1" applyAlignment="1"/>
    <xf numFmtId="177" fontId="4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Alignment="1">
      <alignment horizontal="distributed" vertical="center" wrapText="1"/>
    </xf>
    <xf numFmtId="176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/>
    </xf>
    <xf numFmtId="177" fontId="4" fillId="0" borderId="23" xfId="0" applyNumberFormat="1" applyFont="1" applyBorder="1" applyAlignment="1">
      <alignment horizontal="right" vertical="center" wrapText="1"/>
    </xf>
    <xf numFmtId="177" fontId="4" fillId="0" borderId="22" xfId="0" applyNumberFormat="1" applyFont="1" applyBorder="1" applyAlignment="1">
      <alignment horizontal="distributed" vertical="center" wrapText="1"/>
    </xf>
    <xf numFmtId="177" fontId="4" fillId="0" borderId="21" xfId="0" applyNumberFormat="1" applyFont="1" applyBorder="1" applyAlignment="1">
      <alignment horizontal="distributed" vertical="center" wrapText="1"/>
    </xf>
    <xf numFmtId="176" fontId="4" fillId="0" borderId="0" xfId="0" applyNumberFormat="1" applyFont="1" applyAlignment="1">
      <alignment horizontal="right" vertical="center" wrapText="1"/>
    </xf>
    <xf numFmtId="177" fontId="4" fillId="0" borderId="19" xfId="0" applyNumberFormat="1" applyFont="1" applyBorder="1" applyAlignment="1">
      <alignment horizontal="right" vertical="center" wrapText="1"/>
    </xf>
    <xf numFmtId="177" fontId="4" fillId="0" borderId="18" xfId="0" applyNumberFormat="1" applyFont="1" applyBorder="1" applyAlignment="1">
      <alignment horizontal="distributed" vertical="center" wrapText="1"/>
    </xf>
    <xf numFmtId="177" fontId="4" fillId="0" borderId="17" xfId="0" applyNumberFormat="1" applyFont="1" applyBorder="1" applyAlignment="1">
      <alignment horizontal="distributed" vertical="center" wrapText="1"/>
    </xf>
    <xf numFmtId="177" fontId="4" fillId="0" borderId="30" xfId="0" applyNumberFormat="1" applyFont="1" applyBorder="1" applyAlignment="1">
      <alignment horizontal="right" vertical="center" wrapText="1"/>
    </xf>
    <xf numFmtId="177" fontId="4" fillId="0" borderId="14" xfId="0" applyNumberFormat="1" applyFont="1" applyBorder="1" applyAlignment="1">
      <alignment horizontal="right" vertical="center" wrapText="1"/>
    </xf>
    <xf numFmtId="177" fontId="4" fillId="0" borderId="27" xfId="0" applyNumberFormat="1" applyFont="1" applyBorder="1" applyAlignment="1">
      <alignment horizontal="right" vertical="center" wrapText="1"/>
    </xf>
    <xf numFmtId="177" fontId="4" fillId="0" borderId="25" xfId="0" applyNumberFormat="1" applyFont="1" applyBorder="1" applyAlignment="1">
      <alignment horizontal="distributed" vertical="center" wrapText="1"/>
    </xf>
    <xf numFmtId="177" fontId="4" fillId="0" borderId="26" xfId="0" applyNumberFormat="1" applyFont="1" applyBorder="1" applyAlignment="1">
      <alignment horizontal="distributed" vertical="center" wrapText="1"/>
    </xf>
    <xf numFmtId="177" fontId="4" fillId="0" borderId="16" xfId="0" applyNumberFormat="1" applyFont="1" applyBorder="1" applyAlignment="1">
      <alignment horizontal="distributed" vertical="center" wrapText="1"/>
    </xf>
    <xf numFmtId="177" fontId="4" fillId="0" borderId="29" xfId="0" applyNumberFormat="1" applyFont="1" applyBorder="1" applyAlignment="1">
      <alignment horizontal="distributed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177" fontId="4" fillId="0" borderId="33" xfId="0" applyNumberFormat="1" applyFont="1" applyBorder="1" applyAlignment="1">
      <alignment horizontal="center" vertical="center" wrapText="1"/>
    </xf>
    <xf numFmtId="177" fontId="4" fillId="0" borderId="33" xfId="0" applyNumberFormat="1" applyFont="1" applyBorder="1" applyAlignment="1">
      <alignment horizontal="left" vertical="top" wrapText="1"/>
    </xf>
    <xf numFmtId="177" fontId="4" fillId="0" borderId="33" xfId="0" applyNumberFormat="1" applyFont="1" applyBorder="1" applyAlignment="1">
      <alignment horizontal="center" vertical="top" wrapText="1"/>
    </xf>
    <xf numFmtId="176" fontId="4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177" fontId="4" fillId="0" borderId="34" xfId="0" applyNumberFormat="1" applyFont="1" applyFill="1" applyBorder="1" applyAlignment="1">
      <alignment horizontal="center"/>
    </xf>
    <xf numFmtId="177" fontId="4" fillId="0" borderId="34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179" fontId="4" fillId="0" borderId="0" xfId="0" applyNumberFormat="1" applyFont="1" applyBorder="1" applyAlignment="1"/>
    <xf numFmtId="177" fontId="4" fillId="0" borderId="0" xfId="0" applyNumberFormat="1" applyFont="1" applyBorder="1" applyAlignment="1"/>
    <xf numFmtId="0" fontId="3" fillId="0" borderId="0" xfId="0" applyFont="1" applyAlignment="1">
      <alignment horizontal="left" vertical="center"/>
    </xf>
    <xf numFmtId="177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 wrapText="1"/>
    </xf>
    <xf numFmtId="177" fontId="4" fillId="0" borderId="0" xfId="0" applyNumberFormat="1" applyFont="1" applyFill="1" applyAlignme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81" fontId="4" fillId="0" borderId="9" xfId="0" applyNumberFormat="1" applyFont="1" applyFill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2" fontId="4" fillId="0" borderId="9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8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82" fontId="4" fillId="0" borderId="9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32" xfId="0" quotePrefix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4" xfId="0" quotePrefix="1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9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7" xfId="0" quotePrefix="1" applyFont="1" applyFill="1" applyBorder="1" applyAlignment="1">
      <alignment vertical="center"/>
    </xf>
    <xf numFmtId="0" fontId="4" fillId="0" borderId="35" xfId="0" quotePrefix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181" fontId="11" fillId="0" borderId="33" xfId="0" applyNumberFormat="1" applyFont="1" applyFill="1" applyBorder="1" applyAlignment="1">
      <alignment vertical="center"/>
    </xf>
    <xf numFmtId="181" fontId="11" fillId="0" borderId="36" xfId="0" applyNumberFormat="1" applyFont="1" applyFill="1" applyBorder="1" applyAlignment="1">
      <alignment vertical="center"/>
    </xf>
    <xf numFmtId="181" fontId="11" fillId="0" borderId="10" xfId="0" applyNumberFormat="1" applyFont="1" applyFill="1" applyBorder="1" applyAlignment="1">
      <alignment vertical="center"/>
    </xf>
    <xf numFmtId="177" fontId="12" fillId="0" borderId="36" xfId="0" applyNumberFormat="1" applyFont="1" applyBorder="1" applyAlignment="1">
      <alignment vertical="center"/>
    </xf>
    <xf numFmtId="182" fontId="12" fillId="0" borderId="36" xfId="0" applyNumberFormat="1" applyFont="1" applyBorder="1" applyAlignment="1">
      <alignment vertical="center"/>
    </xf>
    <xf numFmtId="182" fontId="12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10" xfId="0" quotePrefix="1" applyFont="1" applyBorder="1" applyAlignment="1">
      <alignment horizontal="left" vertical="center"/>
    </xf>
    <xf numFmtId="181" fontId="13" fillId="0" borderId="37" xfId="0" applyNumberFormat="1" applyFont="1" applyFill="1" applyBorder="1" applyAlignment="1">
      <alignment vertical="center"/>
    </xf>
    <xf numFmtId="181" fontId="13" fillId="0" borderId="8" xfId="0" applyNumberFormat="1" applyFont="1" applyFill="1" applyBorder="1" applyAlignment="1">
      <alignment vertical="center"/>
    </xf>
    <xf numFmtId="177" fontId="12" fillId="0" borderId="37" xfId="0" applyNumberFormat="1" applyFont="1" applyBorder="1" applyAlignment="1">
      <alignment vertical="center" wrapText="1"/>
    </xf>
    <xf numFmtId="182" fontId="12" fillId="0" borderId="37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177" fontId="12" fillId="0" borderId="37" xfId="0" applyNumberFormat="1" applyFont="1" applyBorder="1" applyAlignment="1">
      <alignment vertical="center"/>
    </xf>
    <xf numFmtId="182" fontId="12" fillId="0" borderId="37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181" fontId="11" fillId="0" borderId="37" xfId="0" applyNumberFormat="1" applyFont="1" applyFill="1" applyBorder="1" applyAlignment="1">
      <alignment vertical="center"/>
    </xf>
    <xf numFmtId="181" fontId="11" fillId="0" borderId="8" xfId="0" applyNumberFormat="1" applyFont="1" applyFill="1" applyBorder="1" applyAlignment="1">
      <alignment vertical="center"/>
    </xf>
    <xf numFmtId="177" fontId="11" fillId="0" borderId="37" xfId="0" applyNumberFormat="1" applyFont="1" applyFill="1" applyBorder="1" applyAlignment="1">
      <alignment vertical="center"/>
    </xf>
    <xf numFmtId="182" fontId="11" fillId="0" borderId="37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177" fontId="12" fillId="0" borderId="37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181" fontId="12" fillId="0" borderId="37" xfId="0" applyNumberFormat="1" applyFont="1" applyFill="1" applyBorder="1" applyAlignment="1">
      <alignment vertical="center"/>
    </xf>
    <xf numFmtId="181" fontId="12" fillId="0" borderId="8" xfId="0" applyNumberFormat="1" applyFont="1" applyFill="1" applyBorder="1" applyAlignment="1">
      <alignment vertical="center"/>
    </xf>
    <xf numFmtId="183" fontId="11" fillId="0" borderId="32" xfId="0" applyNumberFormat="1" applyFont="1" applyFill="1" applyBorder="1" applyAlignment="1">
      <alignment vertical="center"/>
    </xf>
    <xf numFmtId="184" fontId="12" fillId="0" borderId="9" xfId="0" applyNumberFormat="1" applyFont="1" applyFill="1" applyBorder="1" applyAlignment="1">
      <alignment vertical="center"/>
    </xf>
    <xf numFmtId="181" fontId="11" fillId="0" borderId="38" xfId="0" applyNumberFormat="1" applyFont="1" applyFill="1" applyBorder="1" applyAlignment="1">
      <alignment vertical="center"/>
    </xf>
    <xf numFmtId="181" fontId="11" fillId="0" borderId="2" xfId="0" applyNumberFormat="1" applyFont="1" applyFill="1" applyBorder="1" applyAlignment="1">
      <alignment vertical="center"/>
    </xf>
    <xf numFmtId="182" fontId="11" fillId="0" borderId="38" xfId="0" applyNumberFormat="1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9" xfId="0" quotePrefix="1" applyFont="1" applyFill="1" applyBorder="1" applyAlignment="1">
      <alignment horizontal="center" vertical="center"/>
    </xf>
    <xf numFmtId="0" fontId="10" fillId="0" borderId="32" xfId="0" quotePrefix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9" xfId="2" applyNumberFormat="1" applyFont="1" applyFill="1" applyBorder="1" applyAlignment="1">
      <alignment horizontal="center" vertical="center" wrapText="1"/>
    </xf>
    <xf numFmtId="49" fontId="10" fillId="0" borderId="32" xfId="2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vertical="center" wrapText="1"/>
    </xf>
    <xf numFmtId="183" fontId="11" fillId="0" borderId="3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178" fontId="11" fillId="0" borderId="39" xfId="0" applyNumberFormat="1" applyFont="1" applyFill="1" applyBorder="1" applyAlignment="1">
      <alignment vertical="center"/>
    </xf>
    <xf numFmtId="178" fontId="12" fillId="0" borderId="39" xfId="0" applyNumberFormat="1" applyFont="1" applyFill="1" applyBorder="1" applyAlignment="1">
      <alignment vertical="center"/>
    </xf>
    <xf numFmtId="178" fontId="13" fillId="0" borderId="39" xfId="0" applyNumberFormat="1" applyFont="1" applyFill="1" applyBorder="1" applyAlignment="1">
      <alignment vertical="center"/>
    </xf>
    <xf numFmtId="178" fontId="11" fillId="0" borderId="40" xfId="0" applyNumberFormat="1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178" fontId="11" fillId="0" borderId="32" xfId="0" applyNumberFormat="1" applyFont="1" applyFill="1" applyBorder="1" applyAlignment="1">
      <alignment vertical="center"/>
    </xf>
    <xf numFmtId="178" fontId="12" fillId="0" borderId="32" xfId="0" applyNumberFormat="1" applyFont="1" applyFill="1" applyBorder="1" applyAlignment="1">
      <alignment vertical="center"/>
    </xf>
    <xf numFmtId="178" fontId="13" fillId="0" borderId="32" xfId="0" applyNumberFormat="1" applyFont="1" applyFill="1" applyBorder="1" applyAlignment="1">
      <alignment vertical="center"/>
    </xf>
    <xf numFmtId="178" fontId="11" fillId="0" borderId="33" xfId="0" applyNumberFormat="1" applyFont="1" applyFill="1" applyBorder="1" applyAlignment="1">
      <alignment vertical="center"/>
    </xf>
    <xf numFmtId="178" fontId="14" fillId="0" borderId="39" xfId="0" applyNumberFormat="1" applyFont="1" applyFill="1" applyBorder="1" applyAlignment="1">
      <alignment vertical="center"/>
    </xf>
    <xf numFmtId="178" fontId="14" fillId="0" borderId="40" xfId="0" applyNumberFormat="1" applyFont="1" applyFill="1" applyBorder="1" applyAlignment="1">
      <alignment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179" fontId="4" fillId="0" borderId="25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182" fontId="12" fillId="0" borderId="36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 wrapText="1"/>
    </xf>
    <xf numFmtId="177" fontId="11" fillId="0" borderId="4" xfId="0" applyNumberFormat="1" applyFont="1" applyFill="1" applyBorder="1" applyAlignment="1">
      <alignment vertical="center"/>
    </xf>
    <xf numFmtId="178" fontId="11" fillId="0" borderId="34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distributed" vertical="center" wrapText="1"/>
    </xf>
    <xf numFmtId="177" fontId="4" fillId="0" borderId="17" xfId="0" applyNumberFormat="1" applyFont="1" applyFill="1" applyBorder="1" applyAlignment="1">
      <alignment horizontal="distributed" vertical="center" wrapText="1"/>
    </xf>
    <xf numFmtId="177" fontId="4" fillId="0" borderId="18" xfId="0" applyNumberFormat="1" applyFont="1" applyFill="1" applyBorder="1" applyAlignment="1">
      <alignment horizontal="distributed" vertical="center" wrapText="1"/>
    </xf>
    <xf numFmtId="177" fontId="4" fillId="0" borderId="21" xfId="0" applyNumberFormat="1" applyFont="1" applyFill="1" applyBorder="1" applyAlignment="1">
      <alignment horizontal="distributed" vertical="center" wrapText="1"/>
    </xf>
    <xf numFmtId="177" fontId="4" fillId="0" borderId="22" xfId="0" applyNumberFormat="1" applyFont="1" applyFill="1" applyBorder="1" applyAlignment="1">
      <alignment horizontal="distributed" vertical="center" wrapText="1"/>
    </xf>
    <xf numFmtId="177" fontId="4" fillId="0" borderId="29" xfId="0" applyNumberFormat="1" applyFont="1" applyFill="1" applyBorder="1" applyAlignment="1">
      <alignment horizontal="distributed" vertical="center" wrapText="1"/>
    </xf>
    <xf numFmtId="177" fontId="4" fillId="0" borderId="16" xfId="0" applyNumberFormat="1" applyFont="1" applyFill="1" applyBorder="1" applyAlignment="1">
      <alignment horizontal="distributed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left" vertical="center" wrapText="1"/>
    </xf>
    <xf numFmtId="177" fontId="4" fillId="0" borderId="12" xfId="0" applyNumberFormat="1" applyFont="1" applyBorder="1" applyAlignment="1">
      <alignment horizontal="distributed" vertical="center" wrapText="1"/>
    </xf>
    <xf numFmtId="177" fontId="4" fillId="0" borderId="13" xfId="0" applyNumberFormat="1" applyFont="1" applyBorder="1" applyAlignment="1">
      <alignment horizontal="distributed" vertical="center" wrapText="1"/>
    </xf>
    <xf numFmtId="177" fontId="4" fillId="0" borderId="29" xfId="0" applyNumberFormat="1" applyFont="1" applyBorder="1" applyAlignment="1">
      <alignment horizontal="distributed" vertical="center" wrapText="1"/>
    </xf>
    <xf numFmtId="177" fontId="4" fillId="0" borderId="16" xfId="0" applyNumberFormat="1" applyFont="1" applyBorder="1" applyAlignment="1">
      <alignment horizontal="distributed" vertical="center" wrapText="1"/>
    </xf>
    <xf numFmtId="177" fontId="4" fillId="0" borderId="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177" fontId="4" fillId="0" borderId="17" xfId="0" applyNumberFormat="1" applyFont="1" applyBorder="1" applyAlignment="1">
      <alignment horizontal="distributed" vertical="center" wrapText="1"/>
    </xf>
    <xf numFmtId="177" fontId="4" fillId="0" borderId="18" xfId="0" applyNumberFormat="1" applyFont="1" applyBorder="1" applyAlignment="1">
      <alignment horizontal="distributed" vertical="center" wrapText="1"/>
    </xf>
    <xf numFmtId="177" fontId="4" fillId="0" borderId="21" xfId="0" applyNumberFormat="1" applyFont="1" applyBorder="1" applyAlignment="1">
      <alignment horizontal="distributed" vertical="center" wrapText="1"/>
    </xf>
    <xf numFmtId="177" fontId="4" fillId="0" borderId="22" xfId="0" applyNumberFormat="1" applyFont="1" applyBorder="1" applyAlignment="1">
      <alignment horizontal="distributed" vertical="center" wrapText="1"/>
    </xf>
    <xf numFmtId="179" fontId="4" fillId="0" borderId="34" xfId="0" applyNumberFormat="1" applyFont="1" applyBorder="1" applyAlignment="1">
      <alignment horizontal="center" vertical="center" wrapText="1"/>
    </xf>
    <xf numFmtId="179" fontId="4" fillId="0" borderId="33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34" xfId="0" applyNumberFormat="1" applyFont="1" applyBorder="1" applyAlignment="1">
      <alignment horizontal="center" vertical="center" wrapText="1"/>
    </xf>
    <xf numFmtId="177" fontId="4" fillId="0" borderId="33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/>
    </xf>
    <xf numFmtId="177" fontId="4" fillId="0" borderId="35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 wrapText="1"/>
    </xf>
  </cellXfs>
  <cellStyles count="3">
    <cellStyle name="桁区切り" xfId="1" builtinId="6"/>
    <cellStyle name="標準" xfId="0" builtinId="0"/>
    <cellStyle name="標準_JB16_第４表群馬県の産業別就業者数の推移" xfId="2" xr:uid="{6A7FFEA6-E9BA-4380-8A6C-2BDFBF1A0A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="90" zoomScaleNormal="90" workbookViewId="0">
      <pane xSplit="5" ySplit="5" topLeftCell="F11" activePane="bottomRight" state="frozen"/>
      <selection activeCell="F26" sqref="F26"/>
      <selection pane="topRight" activeCell="F26" sqref="F26"/>
      <selection pane="bottomLeft" activeCell="F26" sqref="F26"/>
      <selection pane="bottomRight" activeCell="C3" sqref="C3:E5"/>
    </sheetView>
  </sheetViews>
  <sheetFormatPr defaultColWidth="9" defaultRowHeight="13.2" x14ac:dyDescent="0.2"/>
  <cols>
    <col min="1" max="1" width="1.88671875" style="1" customWidth="1"/>
    <col min="2" max="2" width="8.21875" style="2" hidden="1" customWidth="1"/>
    <col min="3" max="3" width="2.6640625" style="1" customWidth="1"/>
    <col min="4" max="4" width="10.88671875" style="3" bestFit="1" customWidth="1"/>
    <col min="5" max="5" width="1.33203125" style="1" customWidth="1"/>
    <col min="6" max="6" width="12.44140625" style="1" customWidth="1"/>
    <col min="7" max="7" width="11.21875" style="1" bestFit="1" customWidth="1"/>
    <col min="8" max="10" width="9.88671875" style="1" bestFit="1" customWidth="1"/>
    <col min="11" max="13" width="9.33203125" style="1" bestFit="1" customWidth="1"/>
    <col min="14" max="14" width="12.33203125" style="1" customWidth="1"/>
    <col min="15" max="16" width="9.88671875" style="1" bestFit="1" customWidth="1"/>
    <col min="17" max="17" width="9.33203125" style="1" bestFit="1" customWidth="1"/>
    <col min="18" max="18" width="9.88671875" style="1" bestFit="1" customWidth="1"/>
    <col min="19" max="19" width="9.33203125" style="1" bestFit="1" customWidth="1"/>
    <col min="20" max="16384" width="9" style="4"/>
  </cols>
  <sheetData>
    <row r="1" spans="1:19" ht="4.5" customHeight="1" x14ac:dyDescent="0.2"/>
    <row r="2" spans="1:19" ht="27" customHeight="1" x14ac:dyDescent="0.2">
      <c r="C2" s="256" t="s">
        <v>0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5"/>
      <c r="P2" s="5"/>
      <c r="Q2" s="5"/>
      <c r="R2" s="5"/>
    </row>
    <row r="3" spans="1:19" ht="15" customHeight="1" x14ac:dyDescent="0.2">
      <c r="C3" s="257"/>
      <c r="D3" s="258"/>
      <c r="E3" s="259"/>
      <c r="F3" s="266" t="s">
        <v>1</v>
      </c>
      <c r="G3" s="267" t="s">
        <v>2</v>
      </c>
      <c r="H3" s="267"/>
      <c r="I3" s="267"/>
      <c r="J3" s="267"/>
      <c r="K3" s="267"/>
      <c r="L3" s="267"/>
      <c r="M3" s="267"/>
      <c r="N3" s="267"/>
      <c r="O3" s="276" t="s">
        <v>3</v>
      </c>
      <c r="P3" s="267"/>
      <c r="Q3" s="267"/>
      <c r="R3" s="266"/>
      <c r="S3" s="267" t="s">
        <v>4</v>
      </c>
    </row>
    <row r="4" spans="1:19" ht="15" customHeight="1" x14ac:dyDescent="0.2">
      <c r="C4" s="260"/>
      <c r="D4" s="261"/>
      <c r="E4" s="262"/>
      <c r="F4" s="266"/>
      <c r="G4" s="267" t="s">
        <v>5</v>
      </c>
      <c r="H4" s="267" t="s">
        <v>6</v>
      </c>
      <c r="I4" s="267"/>
      <c r="J4" s="267"/>
      <c r="K4" s="267"/>
      <c r="L4" s="267"/>
      <c r="M4" s="267" t="s">
        <v>7</v>
      </c>
      <c r="N4" s="267" t="s">
        <v>8</v>
      </c>
      <c r="O4" s="276" t="s">
        <v>5</v>
      </c>
      <c r="P4" s="267" t="s">
        <v>9</v>
      </c>
      <c r="Q4" s="267" t="s">
        <v>10</v>
      </c>
      <c r="R4" s="266" t="s">
        <v>11</v>
      </c>
      <c r="S4" s="267"/>
    </row>
    <row r="5" spans="1:19" ht="39.6" x14ac:dyDescent="0.2">
      <c r="C5" s="263"/>
      <c r="D5" s="264"/>
      <c r="E5" s="265"/>
      <c r="F5" s="266"/>
      <c r="G5" s="267"/>
      <c r="H5" s="6" t="s">
        <v>5</v>
      </c>
      <c r="I5" s="6" t="s">
        <v>12</v>
      </c>
      <c r="J5" s="6" t="s">
        <v>13</v>
      </c>
      <c r="K5" s="6" t="s">
        <v>14</v>
      </c>
      <c r="L5" s="6" t="s">
        <v>15</v>
      </c>
      <c r="M5" s="267"/>
      <c r="N5" s="267"/>
      <c r="O5" s="276"/>
      <c r="P5" s="267"/>
      <c r="Q5" s="267"/>
      <c r="R5" s="266"/>
      <c r="S5" s="267"/>
    </row>
    <row r="6" spans="1:19" s="13" customFormat="1" ht="17.399999999999999" customHeight="1" x14ac:dyDescent="0.2">
      <c r="A6" s="3"/>
      <c r="B6" s="7"/>
      <c r="C6" s="268" t="s">
        <v>16</v>
      </c>
      <c r="D6" s="269"/>
      <c r="E6" s="8"/>
      <c r="F6" s="9">
        <v>1672960</v>
      </c>
      <c r="G6" s="9">
        <v>987514</v>
      </c>
      <c r="H6" s="10">
        <v>949945</v>
      </c>
      <c r="I6" s="10">
        <v>789640</v>
      </c>
      <c r="J6" s="10">
        <v>122904</v>
      </c>
      <c r="K6" s="10">
        <v>14318</v>
      </c>
      <c r="L6" s="10">
        <v>23083</v>
      </c>
      <c r="M6" s="10">
        <v>37569</v>
      </c>
      <c r="N6" s="11">
        <v>62.408969999999997</v>
      </c>
      <c r="O6" s="10">
        <v>594813</v>
      </c>
      <c r="P6" s="10">
        <v>204588</v>
      </c>
      <c r="Q6" s="10">
        <v>87224</v>
      </c>
      <c r="R6" s="10">
        <v>303001</v>
      </c>
      <c r="S6" s="12">
        <v>90633</v>
      </c>
    </row>
    <row r="7" spans="1:19" s="19" customFormat="1" ht="17.399999999999999" customHeight="1" x14ac:dyDescent="0.2">
      <c r="A7" s="3"/>
      <c r="B7" s="7"/>
      <c r="C7" s="270" t="s">
        <v>17</v>
      </c>
      <c r="D7" s="271"/>
      <c r="E7" s="14"/>
      <c r="F7" s="15">
        <v>1425647</v>
      </c>
      <c r="G7" s="15">
        <v>836496</v>
      </c>
      <c r="H7" s="16">
        <v>805003</v>
      </c>
      <c r="I7" s="16">
        <v>668345</v>
      </c>
      <c r="J7" s="16">
        <v>104067</v>
      </c>
      <c r="K7" s="16">
        <v>12776</v>
      </c>
      <c r="L7" s="16">
        <v>19815</v>
      </c>
      <c r="M7" s="16">
        <v>31493</v>
      </c>
      <c r="N7" s="17">
        <v>62.304325125112001</v>
      </c>
      <c r="O7" s="16">
        <v>506101</v>
      </c>
      <c r="P7" s="16">
        <v>174307</v>
      </c>
      <c r="Q7" s="16">
        <v>75306</v>
      </c>
      <c r="R7" s="16">
        <v>256488</v>
      </c>
      <c r="S7" s="18">
        <v>83050</v>
      </c>
    </row>
    <row r="8" spans="1:19" s="24" customFormat="1" ht="17.399999999999999" customHeight="1" x14ac:dyDescent="0.2">
      <c r="A8" s="3"/>
      <c r="B8" s="7"/>
      <c r="C8" s="272" t="s">
        <v>18</v>
      </c>
      <c r="D8" s="273"/>
      <c r="E8" s="20"/>
      <c r="F8" s="21">
        <v>247313</v>
      </c>
      <c r="G8" s="21">
        <v>151018</v>
      </c>
      <c r="H8" s="22">
        <v>144942</v>
      </c>
      <c r="I8" s="22">
        <v>121295</v>
      </c>
      <c r="J8" s="22">
        <v>18837</v>
      </c>
      <c r="K8" s="22">
        <v>1542</v>
      </c>
      <c r="L8" s="22">
        <v>3268</v>
      </c>
      <c r="M8" s="22">
        <v>6076</v>
      </c>
      <c r="N8" s="17">
        <v>62.995036082259205</v>
      </c>
      <c r="O8" s="22">
        <v>88712</v>
      </c>
      <c r="P8" s="22">
        <v>30281</v>
      </c>
      <c r="Q8" s="22">
        <v>11918</v>
      </c>
      <c r="R8" s="22">
        <v>46513</v>
      </c>
      <c r="S8" s="23">
        <v>7583</v>
      </c>
    </row>
    <row r="9" spans="1:19" ht="17.399999999999999" customHeight="1" x14ac:dyDescent="0.2">
      <c r="B9" s="2">
        <v>10201</v>
      </c>
      <c r="C9" s="25"/>
      <c r="D9" s="8" t="s">
        <v>19</v>
      </c>
      <c r="E9" s="8"/>
      <c r="F9" s="9">
        <v>275951</v>
      </c>
      <c r="G9" s="9">
        <v>163049</v>
      </c>
      <c r="H9" s="10">
        <v>157266</v>
      </c>
      <c r="I9" s="10">
        <v>129721</v>
      </c>
      <c r="J9" s="10">
        <v>20555</v>
      </c>
      <c r="K9" s="10">
        <v>3172</v>
      </c>
      <c r="L9" s="10">
        <v>3818</v>
      </c>
      <c r="M9" s="10">
        <v>5783</v>
      </c>
      <c r="N9" s="11">
        <v>61.231009999999998</v>
      </c>
      <c r="O9" s="10">
        <v>103236</v>
      </c>
      <c r="P9" s="10">
        <v>36218</v>
      </c>
      <c r="Q9" s="10">
        <v>15279</v>
      </c>
      <c r="R9" s="10">
        <v>51739</v>
      </c>
      <c r="S9" s="12">
        <v>9666</v>
      </c>
    </row>
    <row r="10" spans="1:19" ht="17.399999999999999" customHeight="1" x14ac:dyDescent="0.2">
      <c r="B10" s="2">
        <v>10202</v>
      </c>
      <c r="C10" s="26"/>
      <c r="D10" s="14" t="s">
        <v>20</v>
      </c>
      <c r="E10" s="14"/>
      <c r="F10" s="15">
        <v>320459</v>
      </c>
      <c r="G10" s="15">
        <v>187210</v>
      </c>
      <c r="H10" s="16">
        <v>180730</v>
      </c>
      <c r="I10" s="16">
        <v>148865</v>
      </c>
      <c r="J10" s="16">
        <v>23752</v>
      </c>
      <c r="K10" s="16">
        <v>3408</v>
      </c>
      <c r="L10" s="16">
        <v>4705</v>
      </c>
      <c r="M10" s="16">
        <v>6480</v>
      </c>
      <c r="N10" s="17">
        <v>62.325629999999997</v>
      </c>
      <c r="O10" s="16">
        <v>113164</v>
      </c>
      <c r="P10" s="16">
        <v>39893</v>
      </c>
      <c r="Q10" s="16">
        <v>17725</v>
      </c>
      <c r="R10" s="16">
        <v>55546</v>
      </c>
      <c r="S10" s="18">
        <v>20085</v>
      </c>
    </row>
    <row r="11" spans="1:19" ht="17.399999999999999" customHeight="1" x14ac:dyDescent="0.2">
      <c r="B11" s="2">
        <v>10203</v>
      </c>
      <c r="C11" s="26"/>
      <c r="D11" s="14" t="s">
        <v>21</v>
      </c>
      <c r="E11" s="14"/>
      <c r="F11" s="15">
        <v>95591</v>
      </c>
      <c r="G11" s="15">
        <v>52916</v>
      </c>
      <c r="H11" s="16">
        <v>50776</v>
      </c>
      <c r="I11" s="16">
        <v>41778</v>
      </c>
      <c r="J11" s="16">
        <v>6685</v>
      </c>
      <c r="K11" s="16">
        <v>962</v>
      </c>
      <c r="L11" s="16">
        <v>1351</v>
      </c>
      <c r="M11" s="16">
        <v>2140</v>
      </c>
      <c r="N11" s="17">
        <v>59.484920000000002</v>
      </c>
      <c r="O11" s="16">
        <v>36041</v>
      </c>
      <c r="P11" s="16">
        <v>11326</v>
      </c>
      <c r="Q11" s="16">
        <v>4754</v>
      </c>
      <c r="R11" s="16">
        <v>19961</v>
      </c>
      <c r="S11" s="18">
        <v>6634</v>
      </c>
    </row>
    <row r="12" spans="1:19" ht="17.399999999999999" customHeight="1" x14ac:dyDescent="0.2">
      <c r="B12" s="2">
        <v>10204</v>
      </c>
      <c r="C12" s="26"/>
      <c r="D12" s="14" t="s">
        <v>22</v>
      </c>
      <c r="E12" s="14"/>
      <c r="F12" s="15">
        <v>180772</v>
      </c>
      <c r="G12" s="15">
        <v>109421</v>
      </c>
      <c r="H12" s="16">
        <v>105040</v>
      </c>
      <c r="I12" s="16">
        <v>87881</v>
      </c>
      <c r="J12" s="16">
        <v>12740</v>
      </c>
      <c r="K12" s="16">
        <v>1691</v>
      </c>
      <c r="L12" s="16">
        <v>2728</v>
      </c>
      <c r="M12" s="16">
        <v>4381</v>
      </c>
      <c r="N12" s="17">
        <v>65.777180000000001</v>
      </c>
      <c r="O12" s="16">
        <v>56930</v>
      </c>
      <c r="P12" s="16">
        <v>19828</v>
      </c>
      <c r="Q12" s="16">
        <v>9845</v>
      </c>
      <c r="R12" s="16">
        <v>27257</v>
      </c>
      <c r="S12" s="18">
        <v>14421</v>
      </c>
    </row>
    <row r="13" spans="1:19" ht="17.399999999999999" customHeight="1" x14ac:dyDescent="0.2">
      <c r="B13" s="2">
        <v>10205</v>
      </c>
      <c r="C13" s="26"/>
      <c r="D13" s="14" t="s">
        <v>23</v>
      </c>
      <c r="E13" s="14"/>
      <c r="F13" s="15">
        <v>189843</v>
      </c>
      <c r="G13" s="15">
        <v>111008</v>
      </c>
      <c r="H13" s="16">
        <v>106996</v>
      </c>
      <c r="I13" s="16">
        <v>89847</v>
      </c>
      <c r="J13" s="16">
        <v>13276</v>
      </c>
      <c r="K13" s="16">
        <v>1270</v>
      </c>
      <c r="L13" s="16">
        <v>2603</v>
      </c>
      <c r="M13" s="16">
        <v>4012</v>
      </c>
      <c r="N13" s="17">
        <v>64.805160000000001</v>
      </c>
      <c r="O13" s="16">
        <v>60287</v>
      </c>
      <c r="P13" s="16">
        <v>21195</v>
      </c>
      <c r="Q13" s="16">
        <v>9772</v>
      </c>
      <c r="R13" s="16">
        <v>29320</v>
      </c>
      <c r="S13" s="18">
        <v>18548</v>
      </c>
    </row>
    <row r="14" spans="1:19" ht="17.399999999999999" customHeight="1" x14ac:dyDescent="0.2">
      <c r="B14" s="2">
        <v>10206</v>
      </c>
      <c r="C14" s="26"/>
      <c r="D14" s="14" t="s">
        <v>24</v>
      </c>
      <c r="E14" s="14"/>
      <c r="F14" s="15">
        <v>40155</v>
      </c>
      <c r="G14" s="15">
        <v>24023</v>
      </c>
      <c r="H14" s="16">
        <v>23160</v>
      </c>
      <c r="I14" s="16">
        <v>19414</v>
      </c>
      <c r="J14" s="16">
        <v>3055</v>
      </c>
      <c r="K14" s="16">
        <v>161</v>
      </c>
      <c r="L14" s="16">
        <v>530</v>
      </c>
      <c r="M14" s="16">
        <v>863</v>
      </c>
      <c r="N14" s="17">
        <v>62.713410000000003</v>
      </c>
      <c r="O14" s="16">
        <v>14283</v>
      </c>
      <c r="P14" s="16">
        <v>4722</v>
      </c>
      <c r="Q14" s="16">
        <v>1916</v>
      </c>
      <c r="R14" s="16">
        <v>7645</v>
      </c>
      <c r="S14" s="18">
        <v>1849</v>
      </c>
    </row>
    <row r="15" spans="1:19" ht="17.399999999999999" customHeight="1" x14ac:dyDescent="0.2">
      <c r="B15" s="2">
        <v>10207</v>
      </c>
      <c r="C15" s="26"/>
      <c r="D15" s="14" t="s">
        <v>25</v>
      </c>
      <c r="E15" s="14"/>
      <c r="F15" s="15">
        <v>66103</v>
      </c>
      <c r="G15" s="15">
        <v>39388</v>
      </c>
      <c r="H15" s="16">
        <v>37355</v>
      </c>
      <c r="I15" s="16">
        <v>31272</v>
      </c>
      <c r="J15" s="16">
        <v>4734</v>
      </c>
      <c r="K15" s="16">
        <v>532</v>
      </c>
      <c r="L15" s="16">
        <v>817</v>
      </c>
      <c r="M15" s="16">
        <v>2033</v>
      </c>
      <c r="N15" s="17">
        <v>62.115409999999997</v>
      </c>
      <c r="O15" s="16">
        <v>24023</v>
      </c>
      <c r="P15" s="16">
        <v>8223</v>
      </c>
      <c r="Q15" s="16">
        <v>3454</v>
      </c>
      <c r="R15" s="16">
        <v>12346</v>
      </c>
      <c r="S15" s="18">
        <v>2692</v>
      </c>
    </row>
    <row r="16" spans="1:19" ht="17.399999999999999" customHeight="1" x14ac:dyDescent="0.2">
      <c r="B16" s="2">
        <v>10208</v>
      </c>
      <c r="C16" s="26"/>
      <c r="D16" s="14" t="s">
        <v>26</v>
      </c>
      <c r="E16" s="14"/>
      <c r="F16" s="15">
        <v>66483</v>
      </c>
      <c r="G16" s="15">
        <v>38203</v>
      </c>
      <c r="H16" s="16">
        <v>36904</v>
      </c>
      <c r="I16" s="16">
        <v>30360</v>
      </c>
      <c r="J16" s="16">
        <v>5076</v>
      </c>
      <c r="K16" s="16">
        <v>385</v>
      </c>
      <c r="L16" s="16">
        <v>1083</v>
      </c>
      <c r="M16" s="16">
        <v>1299</v>
      </c>
      <c r="N16" s="17">
        <v>59.970489999999998</v>
      </c>
      <c r="O16" s="16">
        <v>25500</v>
      </c>
      <c r="P16" s="16">
        <v>8339</v>
      </c>
      <c r="Q16" s="16">
        <v>3076</v>
      </c>
      <c r="R16" s="16">
        <v>14085</v>
      </c>
      <c r="S16" s="18">
        <v>2780</v>
      </c>
    </row>
    <row r="17" spans="2:19" ht="17.399999999999999" customHeight="1" x14ac:dyDescent="0.2">
      <c r="B17" s="2">
        <v>10209</v>
      </c>
      <c r="C17" s="26"/>
      <c r="D17" s="14" t="s">
        <v>27</v>
      </c>
      <c r="E17" s="14"/>
      <c r="F17" s="15">
        <v>56019</v>
      </c>
      <c r="G17" s="15">
        <v>33012</v>
      </c>
      <c r="H17" s="16">
        <v>31579</v>
      </c>
      <c r="I17" s="16">
        <v>26512</v>
      </c>
      <c r="J17" s="16">
        <v>4060</v>
      </c>
      <c r="K17" s="16">
        <v>402</v>
      </c>
      <c r="L17" s="16">
        <v>605</v>
      </c>
      <c r="M17" s="16">
        <v>1433</v>
      </c>
      <c r="N17" s="17">
        <v>60.883040000000001</v>
      </c>
      <c r="O17" s="16">
        <v>21210</v>
      </c>
      <c r="P17" s="16">
        <v>7243</v>
      </c>
      <c r="Q17" s="16">
        <v>2898</v>
      </c>
      <c r="R17" s="16">
        <v>11069</v>
      </c>
      <c r="S17" s="18">
        <v>1797</v>
      </c>
    </row>
    <row r="18" spans="2:19" ht="17.399999999999999" customHeight="1" x14ac:dyDescent="0.2">
      <c r="B18" s="2">
        <v>10210</v>
      </c>
      <c r="C18" s="26"/>
      <c r="D18" s="14" t="s">
        <v>28</v>
      </c>
      <c r="E18" s="14"/>
      <c r="F18" s="15">
        <v>42096</v>
      </c>
      <c r="G18" s="15">
        <v>24594</v>
      </c>
      <c r="H18" s="16">
        <v>23567</v>
      </c>
      <c r="I18" s="16">
        <v>19807</v>
      </c>
      <c r="J18" s="16">
        <v>3115</v>
      </c>
      <c r="K18" s="16">
        <v>213</v>
      </c>
      <c r="L18" s="16">
        <v>432</v>
      </c>
      <c r="M18" s="16">
        <v>1027</v>
      </c>
      <c r="N18" s="17">
        <v>60.087960000000002</v>
      </c>
      <c r="O18" s="16">
        <v>16336</v>
      </c>
      <c r="P18" s="16">
        <v>5204</v>
      </c>
      <c r="Q18" s="16">
        <v>2027</v>
      </c>
      <c r="R18" s="16">
        <v>9105</v>
      </c>
      <c r="S18" s="18">
        <v>1166</v>
      </c>
    </row>
    <row r="19" spans="2:19" ht="17.399999999999999" customHeight="1" x14ac:dyDescent="0.2">
      <c r="B19" s="2">
        <v>10211</v>
      </c>
      <c r="C19" s="26"/>
      <c r="D19" s="14" t="s">
        <v>29</v>
      </c>
      <c r="E19" s="14"/>
      <c r="F19" s="15">
        <v>49089</v>
      </c>
      <c r="G19" s="15">
        <v>27772</v>
      </c>
      <c r="H19" s="16">
        <v>26721</v>
      </c>
      <c r="I19" s="16">
        <v>22130</v>
      </c>
      <c r="J19" s="16">
        <v>3762</v>
      </c>
      <c r="K19" s="16">
        <v>276</v>
      </c>
      <c r="L19" s="16">
        <v>553</v>
      </c>
      <c r="M19" s="16">
        <v>1051</v>
      </c>
      <c r="N19" s="17">
        <v>58.489530000000002</v>
      </c>
      <c r="O19" s="16">
        <v>19710</v>
      </c>
      <c r="P19" s="16">
        <v>7253</v>
      </c>
      <c r="Q19" s="16">
        <v>2129</v>
      </c>
      <c r="R19" s="16">
        <v>10328</v>
      </c>
      <c r="S19" s="18">
        <v>1607</v>
      </c>
    </row>
    <row r="20" spans="2:19" ht="17.399999999999999" customHeight="1" x14ac:dyDescent="0.2">
      <c r="B20" s="2">
        <v>10212</v>
      </c>
      <c r="C20" s="27"/>
      <c r="D20" s="28" t="s">
        <v>30</v>
      </c>
      <c r="E20" s="28"/>
      <c r="F20" s="29">
        <v>43086</v>
      </c>
      <c r="G20" s="29">
        <v>25900</v>
      </c>
      <c r="H20" s="30">
        <v>24909</v>
      </c>
      <c r="I20" s="30">
        <v>20758</v>
      </c>
      <c r="J20" s="30">
        <v>3257</v>
      </c>
      <c r="K20" s="30">
        <v>304</v>
      </c>
      <c r="L20" s="30">
        <v>590</v>
      </c>
      <c r="M20" s="30">
        <v>991</v>
      </c>
      <c r="N20" s="31">
        <v>62.740729999999999</v>
      </c>
      <c r="O20" s="30">
        <v>15381</v>
      </c>
      <c r="P20" s="30">
        <v>4863</v>
      </c>
      <c r="Q20" s="30">
        <v>2431</v>
      </c>
      <c r="R20" s="30">
        <v>8087</v>
      </c>
      <c r="S20" s="32">
        <v>1805</v>
      </c>
    </row>
    <row r="21" spans="2:19" ht="17.399999999999999" customHeight="1" x14ac:dyDescent="0.2">
      <c r="C21" s="268" t="s">
        <v>31</v>
      </c>
      <c r="D21" s="269"/>
      <c r="E21" s="8"/>
      <c r="F21" s="9">
        <v>30620</v>
      </c>
      <c r="G21" s="9">
        <v>18988</v>
      </c>
      <c r="H21" s="10">
        <v>18444</v>
      </c>
      <c r="I21" s="10">
        <v>15387</v>
      </c>
      <c r="J21" s="10">
        <v>2380</v>
      </c>
      <c r="K21" s="10">
        <v>221</v>
      </c>
      <c r="L21" s="10">
        <v>456</v>
      </c>
      <c r="M21" s="10">
        <v>544</v>
      </c>
      <c r="N21" s="33">
        <v>65.925977362683156</v>
      </c>
      <c r="O21" s="10">
        <v>9814</v>
      </c>
      <c r="P21" s="10">
        <v>3494</v>
      </c>
      <c r="Q21" s="10">
        <v>1607</v>
      </c>
      <c r="R21" s="10">
        <v>4713</v>
      </c>
      <c r="S21" s="12">
        <v>1818</v>
      </c>
    </row>
    <row r="22" spans="2:19" ht="17.399999999999999" customHeight="1" x14ac:dyDescent="0.2">
      <c r="B22" s="2">
        <v>10344</v>
      </c>
      <c r="C22" s="26"/>
      <c r="D22" s="14" t="s">
        <v>32</v>
      </c>
      <c r="E22" s="14"/>
      <c r="F22" s="15">
        <v>12273</v>
      </c>
      <c r="G22" s="15">
        <v>7947</v>
      </c>
      <c r="H22" s="16">
        <v>7697</v>
      </c>
      <c r="I22" s="16">
        <v>6497</v>
      </c>
      <c r="J22" s="16">
        <v>979</v>
      </c>
      <c r="K22" s="16">
        <v>84</v>
      </c>
      <c r="L22" s="16">
        <v>137</v>
      </c>
      <c r="M22" s="16">
        <v>250</v>
      </c>
      <c r="N22" s="17">
        <v>66.893940000000001</v>
      </c>
      <c r="O22" s="16">
        <v>3933</v>
      </c>
      <c r="P22" s="16">
        <v>1464</v>
      </c>
      <c r="Q22" s="16">
        <v>588</v>
      </c>
      <c r="R22" s="16">
        <v>1881</v>
      </c>
      <c r="S22" s="18">
        <v>393</v>
      </c>
    </row>
    <row r="23" spans="2:19" ht="17.399999999999999" customHeight="1" x14ac:dyDescent="0.2">
      <c r="B23" s="2">
        <v>10345</v>
      </c>
      <c r="C23" s="34"/>
      <c r="D23" s="20" t="s">
        <v>33</v>
      </c>
      <c r="E23" s="20"/>
      <c r="F23" s="21">
        <v>18347</v>
      </c>
      <c r="G23" s="21">
        <v>11041</v>
      </c>
      <c r="H23" s="22">
        <v>10747</v>
      </c>
      <c r="I23" s="22">
        <v>8890</v>
      </c>
      <c r="J23" s="22">
        <v>1401</v>
      </c>
      <c r="K23" s="22">
        <v>137</v>
      </c>
      <c r="L23" s="22">
        <v>319</v>
      </c>
      <c r="M23" s="22">
        <v>294</v>
      </c>
      <c r="N23" s="31">
        <v>65.246420000000001</v>
      </c>
      <c r="O23" s="22">
        <v>5881</v>
      </c>
      <c r="P23" s="22">
        <v>2030</v>
      </c>
      <c r="Q23" s="22">
        <v>1019</v>
      </c>
      <c r="R23" s="22">
        <v>2832</v>
      </c>
      <c r="S23" s="23">
        <v>1425</v>
      </c>
    </row>
    <row r="24" spans="2:19" ht="17.399999999999999" customHeight="1" x14ac:dyDescent="0.2">
      <c r="C24" s="274" t="s">
        <v>34</v>
      </c>
      <c r="D24" s="275"/>
      <c r="E24" s="35"/>
      <c r="F24" s="9">
        <v>2606</v>
      </c>
      <c r="G24" s="9">
        <v>1214</v>
      </c>
      <c r="H24" s="10">
        <v>1165</v>
      </c>
      <c r="I24" s="10">
        <v>1008</v>
      </c>
      <c r="J24" s="10">
        <v>133</v>
      </c>
      <c r="K24" s="10">
        <v>0</v>
      </c>
      <c r="L24" s="10">
        <v>24</v>
      </c>
      <c r="M24" s="10">
        <v>49</v>
      </c>
      <c r="N24" s="33">
        <v>46.584804297774369</v>
      </c>
      <c r="O24" s="10">
        <v>1392</v>
      </c>
      <c r="P24" s="10">
        <v>499</v>
      </c>
      <c r="Q24" s="10">
        <v>65</v>
      </c>
      <c r="R24" s="10">
        <v>828</v>
      </c>
      <c r="S24" s="12">
        <v>0</v>
      </c>
    </row>
    <row r="25" spans="2:19" ht="17.399999999999999" customHeight="1" x14ac:dyDescent="0.2">
      <c r="B25" s="2">
        <v>10366</v>
      </c>
      <c r="C25" s="26"/>
      <c r="D25" s="14" t="s">
        <v>35</v>
      </c>
      <c r="E25" s="14"/>
      <c r="F25" s="15">
        <v>1020</v>
      </c>
      <c r="G25" s="15">
        <v>558</v>
      </c>
      <c r="H25" s="16">
        <v>539</v>
      </c>
      <c r="I25" s="16">
        <v>469</v>
      </c>
      <c r="J25" s="16">
        <v>64</v>
      </c>
      <c r="K25" s="318" t="s">
        <v>36</v>
      </c>
      <c r="L25" s="16">
        <v>6</v>
      </c>
      <c r="M25" s="16">
        <v>19</v>
      </c>
      <c r="N25" s="17">
        <v>54.705880000000001</v>
      </c>
      <c r="O25" s="16">
        <v>462</v>
      </c>
      <c r="P25" s="16">
        <v>128</v>
      </c>
      <c r="Q25" s="16">
        <v>39</v>
      </c>
      <c r="R25" s="16">
        <v>295</v>
      </c>
      <c r="S25" s="36" t="s">
        <v>36</v>
      </c>
    </row>
    <row r="26" spans="2:19" ht="17.399999999999999" customHeight="1" x14ac:dyDescent="0.2">
      <c r="B26" s="2">
        <v>10367</v>
      </c>
      <c r="C26" s="27"/>
      <c r="D26" s="28" t="s">
        <v>37</v>
      </c>
      <c r="E26" s="28"/>
      <c r="F26" s="29">
        <v>1586</v>
      </c>
      <c r="G26" s="29">
        <v>656</v>
      </c>
      <c r="H26" s="30">
        <v>626</v>
      </c>
      <c r="I26" s="30">
        <v>539</v>
      </c>
      <c r="J26" s="30">
        <v>69</v>
      </c>
      <c r="K26" s="37" t="s">
        <v>36</v>
      </c>
      <c r="L26" s="30">
        <v>18</v>
      </c>
      <c r="M26" s="30">
        <v>30</v>
      </c>
      <c r="N26" s="31">
        <v>41.361919999999998</v>
      </c>
      <c r="O26" s="30">
        <v>930</v>
      </c>
      <c r="P26" s="30">
        <v>371</v>
      </c>
      <c r="Q26" s="30">
        <v>26</v>
      </c>
      <c r="R26" s="30">
        <v>533</v>
      </c>
      <c r="S26" s="38" t="s">
        <v>36</v>
      </c>
    </row>
    <row r="27" spans="2:19" ht="17.399999999999999" customHeight="1" x14ac:dyDescent="0.2">
      <c r="C27" s="268" t="s">
        <v>38</v>
      </c>
      <c r="D27" s="269"/>
      <c r="E27" s="39"/>
      <c r="F27" s="9">
        <v>18714</v>
      </c>
      <c r="G27" s="9">
        <v>10897</v>
      </c>
      <c r="H27" s="10">
        <v>10521</v>
      </c>
      <c r="I27" s="10">
        <v>8717</v>
      </c>
      <c r="J27" s="10">
        <v>1506</v>
      </c>
      <c r="K27" s="10">
        <v>82</v>
      </c>
      <c r="L27" s="10">
        <v>216</v>
      </c>
      <c r="M27" s="10">
        <v>376</v>
      </c>
      <c r="N27" s="33">
        <v>58.931372018819971</v>
      </c>
      <c r="O27" s="10">
        <v>7594</v>
      </c>
      <c r="P27" s="10">
        <v>2625</v>
      </c>
      <c r="Q27" s="10">
        <v>703</v>
      </c>
      <c r="R27" s="10">
        <v>4266</v>
      </c>
      <c r="S27" s="12">
        <v>223</v>
      </c>
    </row>
    <row r="28" spans="2:19" ht="17.399999999999999" customHeight="1" x14ac:dyDescent="0.2">
      <c r="B28" s="2">
        <v>10382</v>
      </c>
      <c r="C28" s="26"/>
      <c r="D28" s="14" t="s">
        <v>39</v>
      </c>
      <c r="E28" s="14"/>
      <c r="F28" s="15">
        <v>6224</v>
      </c>
      <c r="G28" s="15">
        <v>3351</v>
      </c>
      <c r="H28" s="16">
        <v>3218</v>
      </c>
      <c r="I28" s="16">
        <v>2692</v>
      </c>
      <c r="J28" s="16">
        <v>457</v>
      </c>
      <c r="K28" s="16">
        <v>5</v>
      </c>
      <c r="L28" s="16">
        <v>64</v>
      </c>
      <c r="M28" s="16">
        <v>133</v>
      </c>
      <c r="N28" s="17">
        <v>54.443539999999999</v>
      </c>
      <c r="O28" s="16">
        <v>2804</v>
      </c>
      <c r="P28" s="16">
        <v>954</v>
      </c>
      <c r="Q28" s="16">
        <v>183</v>
      </c>
      <c r="R28" s="16">
        <v>1667</v>
      </c>
      <c r="S28" s="18">
        <v>69</v>
      </c>
    </row>
    <row r="29" spans="2:19" ht="17.399999999999999" customHeight="1" x14ac:dyDescent="0.2">
      <c r="B29" s="2">
        <v>10383</v>
      </c>
      <c r="C29" s="26"/>
      <c r="D29" s="14" t="s">
        <v>40</v>
      </c>
      <c r="E29" s="14"/>
      <c r="F29" s="15">
        <v>1573</v>
      </c>
      <c r="G29" s="15">
        <v>655</v>
      </c>
      <c r="H29" s="16">
        <v>632</v>
      </c>
      <c r="I29" s="16">
        <v>543</v>
      </c>
      <c r="J29" s="16">
        <v>74</v>
      </c>
      <c r="K29" s="16">
        <v>2</v>
      </c>
      <c r="L29" s="16">
        <v>13</v>
      </c>
      <c r="M29" s="16">
        <v>23</v>
      </c>
      <c r="N29" s="17">
        <v>41.666670000000003</v>
      </c>
      <c r="O29" s="16">
        <v>917</v>
      </c>
      <c r="P29" s="16">
        <v>368</v>
      </c>
      <c r="Q29" s="16">
        <v>17</v>
      </c>
      <c r="R29" s="16">
        <v>532</v>
      </c>
      <c r="S29" s="36">
        <v>1</v>
      </c>
    </row>
    <row r="30" spans="2:19" ht="17.399999999999999" customHeight="1" x14ac:dyDescent="0.2">
      <c r="B30" s="2">
        <v>10384</v>
      </c>
      <c r="C30" s="34"/>
      <c r="D30" s="20" t="s">
        <v>41</v>
      </c>
      <c r="E30" s="20"/>
      <c r="F30" s="21">
        <v>10917</v>
      </c>
      <c r="G30" s="21">
        <v>6891</v>
      </c>
      <c r="H30" s="22">
        <v>6671</v>
      </c>
      <c r="I30" s="22">
        <v>5482</v>
      </c>
      <c r="J30" s="22">
        <v>975</v>
      </c>
      <c r="K30" s="22">
        <v>75</v>
      </c>
      <c r="L30" s="22">
        <v>139</v>
      </c>
      <c r="M30" s="22">
        <v>220</v>
      </c>
      <c r="N30" s="31">
        <v>64.018950000000004</v>
      </c>
      <c r="O30" s="22">
        <v>3873</v>
      </c>
      <c r="P30" s="22">
        <v>1303</v>
      </c>
      <c r="Q30" s="22">
        <v>503</v>
      </c>
      <c r="R30" s="22">
        <v>2067</v>
      </c>
      <c r="S30" s="23">
        <v>153</v>
      </c>
    </row>
    <row r="31" spans="2:19" ht="17.399999999999999" customHeight="1" x14ac:dyDescent="0.2">
      <c r="C31" s="274" t="s">
        <v>42</v>
      </c>
      <c r="D31" s="275"/>
      <c r="E31" s="40"/>
      <c r="F31" s="9">
        <v>46499</v>
      </c>
      <c r="G31" s="9">
        <v>28004</v>
      </c>
      <c r="H31" s="10">
        <v>27213</v>
      </c>
      <c r="I31" s="10">
        <v>22951</v>
      </c>
      <c r="J31" s="10">
        <v>3564</v>
      </c>
      <c r="K31" s="10">
        <v>125</v>
      </c>
      <c r="L31" s="10">
        <v>573</v>
      </c>
      <c r="M31" s="10">
        <v>791</v>
      </c>
      <c r="N31" s="33">
        <v>61.340985258361989</v>
      </c>
      <c r="O31" s="10">
        <v>17649</v>
      </c>
      <c r="P31" s="10">
        <v>5766</v>
      </c>
      <c r="Q31" s="10">
        <v>2001</v>
      </c>
      <c r="R31" s="10">
        <v>9882</v>
      </c>
      <c r="S31" s="12">
        <v>846</v>
      </c>
    </row>
    <row r="32" spans="2:19" ht="17.399999999999999" customHeight="1" x14ac:dyDescent="0.2">
      <c r="B32" s="2">
        <v>10421</v>
      </c>
      <c r="C32" s="26"/>
      <c r="D32" s="14" t="s">
        <v>43</v>
      </c>
      <c r="E32" s="14"/>
      <c r="F32" s="15">
        <v>13948</v>
      </c>
      <c r="G32" s="15">
        <v>7947</v>
      </c>
      <c r="H32" s="16">
        <v>7684</v>
      </c>
      <c r="I32" s="16">
        <v>6494</v>
      </c>
      <c r="J32" s="16">
        <v>993</v>
      </c>
      <c r="K32" s="16">
        <v>48</v>
      </c>
      <c r="L32" s="16">
        <v>149</v>
      </c>
      <c r="M32" s="16">
        <v>263</v>
      </c>
      <c r="N32" s="17">
        <v>57.674720000000001</v>
      </c>
      <c r="O32" s="16">
        <v>5832</v>
      </c>
      <c r="P32" s="16">
        <v>1871</v>
      </c>
      <c r="Q32" s="16">
        <v>610</v>
      </c>
      <c r="R32" s="16">
        <v>3351</v>
      </c>
      <c r="S32" s="18">
        <v>169</v>
      </c>
    </row>
    <row r="33" spans="2:19" ht="17.399999999999999" customHeight="1" x14ac:dyDescent="0.2">
      <c r="B33" s="2">
        <v>10424</v>
      </c>
      <c r="C33" s="26"/>
      <c r="D33" s="14" t="s">
        <v>44</v>
      </c>
      <c r="E33" s="14"/>
      <c r="F33" s="15">
        <v>4612</v>
      </c>
      <c r="G33" s="15">
        <v>2877</v>
      </c>
      <c r="H33" s="16">
        <v>2808</v>
      </c>
      <c r="I33" s="16">
        <v>2313</v>
      </c>
      <c r="J33" s="16">
        <v>417</v>
      </c>
      <c r="K33" s="16">
        <v>11</v>
      </c>
      <c r="L33" s="16">
        <v>67</v>
      </c>
      <c r="M33" s="16">
        <v>69</v>
      </c>
      <c r="N33" s="17">
        <v>65.016949999999994</v>
      </c>
      <c r="O33" s="16">
        <v>1548</v>
      </c>
      <c r="P33" s="16">
        <v>505</v>
      </c>
      <c r="Q33" s="16">
        <v>199</v>
      </c>
      <c r="R33" s="16">
        <v>844</v>
      </c>
      <c r="S33" s="18">
        <v>187</v>
      </c>
    </row>
    <row r="34" spans="2:19" ht="17.399999999999999" customHeight="1" x14ac:dyDescent="0.2">
      <c r="B34" s="2">
        <v>10425</v>
      </c>
      <c r="C34" s="26"/>
      <c r="D34" s="14" t="s">
        <v>45</v>
      </c>
      <c r="E34" s="14"/>
      <c r="F34" s="15">
        <v>7920</v>
      </c>
      <c r="G34" s="15">
        <v>5174</v>
      </c>
      <c r="H34" s="16">
        <v>5068</v>
      </c>
      <c r="I34" s="16">
        <v>4350</v>
      </c>
      <c r="J34" s="16">
        <v>634</v>
      </c>
      <c r="K34" s="16">
        <v>10</v>
      </c>
      <c r="L34" s="16">
        <v>74</v>
      </c>
      <c r="M34" s="16">
        <v>106</v>
      </c>
      <c r="N34" s="17">
        <v>66.615170000000006</v>
      </c>
      <c r="O34" s="16">
        <v>2593</v>
      </c>
      <c r="P34" s="16">
        <v>862</v>
      </c>
      <c r="Q34" s="16">
        <v>276</v>
      </c>
      <c r="R34" s="16">
        <v>1455</v>
      </c>
      <c r="S34" s="18">
        <v>153</v>
      </c>
    </row>
    <row r="35" spans="2:19" ht="17.399999999999999" customHeight="1" x14ac:dyDescent="0.2">
      <c r="B35" s="2">
        <v>10426</v>
      </c>
      <c r="C35" s="26"/>
      <c r="D35" s="14" t="s">
        <v>46</v>
      </c>
      <c r="E35" s="14"/>
      <c r="F35" s="15">
        <v>5230</v>
      </c>
      <c r="G35" s="15">
        <v>3400</v>
      </c>
      <c r="H35" s="16">
        <v>3323</v>
      </c>
      <c r="I35" s="16">
        <v>2868</v>
      </c>
      <c r="J35" s="16">
        <v>339</v>
      </c>
      <c r="K35" s="16">
        <v>8</v>
      </c>
      <c r="L35" s="16">
        <v>108</v>
      </c>
      <c r="M35" s="16">
        <v>77</v>
      </c>
      <c r="N35" s="17">
        <v>65.955380000000005</v>
      </c>
      <c r="O35" s="16">
        <v>1755</v>
      </c>
      <c r="P35" s="16">
        <v>536</v>
      </c>
      <c r="Q35" s="16">
        <v>143</v>
      </c>
      <c r="R35" s="16">
        <v>1076</v>
      </c>
      <c r="S35" s="18">
        <v>75</v>
      </c>
    </row>
    <row r="36" spans="2:19" ht="17.399999999999999" customHeight="1" x14ac:dyDescent="0.2">
      <c r="B36" s="2">
        <v>10428</v>
      </c>
      <c r="C36" s="26"/>
      <c r="D36" s="14" t="s">
        <v>47</v>
      </c>
      <c r="E36" s="14"/>
      <c r="F36" s="15">
        <v>3157</v>
      </c>
      <c r="G36" s="15">
        <v>1750</v>
      </c>
      <c r="H36" s="16">
        <v>1668</v>
      </c>
      <c r="I36" s="16">
        <v>1402</v>
      </c>
      <c r="J36" s="16">
        <v>224</v>
      </c>
      <c r="K36" s="16">
        <v>9</v>
      </c>
      <c r="L36" s="16">
        <v>33</v>
      </c>
      <c r="M36" s="16">
        <v>82</v>
      </c>
      <c r="N36" s="17">
        <v>55.467509999999997</v>
      </c>
      <c r="O36" s="16">
        <v>1405</v>
      </c>
      <c r="P36" s="16">
        <v>418</v>
      </c>
      <c r="Q36" s="16">
        <v>316</v>
      </c>
      <c r="R36" s="16">
        <v>671</v>
      </c>
      <c r="S36" s="18">
        <v>2</v>
      </c>
    </row>
    <row r="37" spans="2:19" ht="17.399999999999999" customHeight="1" x14ac:dyDescent="0.2">
      <c r="B37" s="2">
        <v>10429</v>
      </c>
      <c r="C37" s="27"/>
      <c r="D37" s="28" t="s">
        <v>48</v>
      </c>
      <c r="E37" s="28"/>
      <c r="F37" s="29">
        <v>11632</v>
      </c>
      <c r="G37" s="29">
        <v>6856</v>
      </c>
      <c r="H37" s="30">
        <v>6662</v>
      </c>
      <c r="I37" s="30">
        <v>5524</v>
      </c>
      <c r="J37" s="30">
        <v>957</v>
      </c>
      <c r="K37" s="30">
        <v>39</v>
      </c>
      <c r="L37" s="30">
        <v>142</v>
      </c>
      <c r="M37" s="30">
        <v>194</v>
      </c>
      <c r="N37" s="41">
        <v>60.288429999999998</v>
      </c>
      <c r="O37" s="30">
        <v>4516</v>
      </c>
      <c r="P37" s="30">
        <v>1574</v>
      </c>
      <c r="Q37" s="30">
        <v>457</v>
      </c>
      <c r="R37" s="30">
        <v>2485</v>
      </c>
      <c r="S37" s="32">
        <v>260</v>
      </c>
    </row>
    <row r="38" spans="2:19" ht="17.399999999999999" customHeight="1" x14ac:dyDescent="0.2">
      <c r="C38" s="268" t="s">
        <v>49</v>
      </c>
      <c r="D38" s="269"/>
      <c r="E38" s="39"/>
      <c r="F38" s="9">
        <v>28576</v>
      </c>
      <c r="G38" s="9">
        <v>17677</v>
      </c>
      <c r="H38" s="10">
        <v>17094</v>
      </c>
      <c r="I38" s="10">
        <v>14205</v>
      </c>
      <c r="J38" s="10">
        <v>2436</v>
      </c>
      <c r="K38" s="10">
        <v>75</v>
      </c>
      <c r="L38" s="10">
        <v>378</v>
      </c>
      <c r="M38" s="10">
        <v>583</v>
      </c>
      <c r="N38" s="11">
        <v>62.620000708491261</v>
      </c>
      <c r="O38" s="10">
        <v>10552</v>
      </c>
      <c r="P38" s="10">
        <v>3229</v>
      </c>
      <c r="Q38" s="10">
        <v>1307</v>
      </c>
      <c r="R38" s="10">
        <v>6016</v>
      </c>
      <c r="S38" s="12">
        <v>347</v>
      </c>
    </row>
    <row r="39" spans="2:19" ht="17.399999999999999" customHeight="1" x14ac:dyDescent="0.2">
      <c r="B39" s="2">
        <v>10443</v>
      </c>
      <c r="C39" s="26"/>
      <c r="D39" s="14" t="s">
        <v>50</v>
      </c>
      <c r="E39" s="14"/>
      <c r="F39" s="15">
        <v>3640</v>
      </c>
      <c r="G39" s="15">
        <v>2374</v>
      </c>
      <c r="H39" s="16">
        <v>2313</v>
      </c>
      <c r="I39" s="16">
        <v>1849</v>
      </c>
      <c r="J39" s="16">
        <v>387</v>
      </c>
      <c r="K39" s="16">
        <v>10</v>
      </c>
      <c r="L39" s="16">
        <v>67</v>
      </c>
      <c r="M39" s="16">
        <v>61</v>
      </c>
      <c r="N39" s="17">
        <v>65.852980000000002</v>
      </c>
      <c r="O39" s="16">
        <v>1231</v>
      </c>
      <c r="P39" s="16">
        <v>391</v>
      </c>
      <c r="Q39" s="16">
        <v>150</v>
      </c>
      <c r="R39" s="16">
        <v>690</v>
      </c>
      <c r="S39" s="18">
        <v>35</v>
      </c>
    </row>
    <row r="40" spans="2:19" ht="17.399999999999999" customHeight="1" x14ac:dyDescent="0.2">
      <c r="B40" s="2">
        <v>10444</v>
      </c>
      <c r="C40" s="26"/>
      <c r="D40" s="14" t="s">
        <v>51</v>
      </c>
      <c r="E40" s="14"/>
      <c r="F40" s="15">
        <v>3119</v>
      </c>
      <c r="G40" s="15">
        <v>1693</v>
      </c>
      <c r="H40" s="16">
        <v>1661</v>
      </c>
      <c r="I40" s="16">
        <v>1378</v>
      </c>
      <c r="J40" s="16">
        <v>252</v>
      </c>
      <c r="K40" s="16">
        <v>5</v>
      </c>
      <c r="L40" s="16">
        <v>26</v>
      </c>
      <c r="M40" s="16">
        <v>32</v>
      </c>
      <c r="N40" s="17">
        <v>54.896239999999999</v>
      </c>
      <c r="O40" s="16">
        <v>1391</v>
      </c>
      <c r="P40" s="16">
        <v>273</v>
      </c>
      <c r="Q40" s="16">
        <v>159</v>
      </c>
      <c r="R40" s="16">
        <v>959</v>
      </c>
      <c r="S40" s="36">
        <v>35</v>
      </c>
    </row>
    <row r="41" spans="2:19" ht="17.399999999999999" customHeight="1" x14ac:dyDescent="0.2">
      <c r="B41" s="2">
        <v>10448</v>
      </c>
      <c r="C41" s="26"/>
      <c r="D41" s="14" t="s">
        <v>52</v>
      </c>
      <c r="E41" s="14"/>
      <c r="F41" s="15">
        <v>6150</v>
      </c>
      <c r="G41" s="15">
        <v>4240</v>
      </c>
      <c r="H41" s="16">
        <v>4176</v>
      </c>
      <c r="I41" s="16">
        <v>3570</v>
      </c>
      <c r="J41" s="16">
        <v>513</v>
      </c>
      <c r="K41" s="16">
        <v>22</v>
      </c>
      <c r="L41" s="16">
        <v>71</v>
      </c>
      <c r="M41" s="16">
        <v>64</v>
      </c>
      <c r="N41" s="17">
        <v>69.966999999999999</v>
      </c>
      <c r="O41" s="16">
        <v>1820</v>
      </c>
      <c r="P41" s="16">
        <v>493</v>
      </c>
      <c r="Q41" s="16">
        <v>342</v>
      </c>
      <c r="R41" s="16">
        <v>985</v>
      </c>
      <c r="S41" s="18">
        <v>90</v>
      </c>
    </row>
    <row r="42" spans="2:19" ht="17.399999999999999" customHeight="1" x14ac:dyDescent="0.2">
      <c r="B42" s="2">
        <v>10449</v>
      </c>
      <c r="C42" s="34"/>
      <c r="D42" s="20" t="s">
        <v>53</v>
      </c>
      <c r="E42" s="20"/>
      <c r="F42" s="21">
        <v>15667</v>
      </c>
      <c r="G42" s="21">
        <v>9370</v>
      </c>
      <c r="H42" s="22">
        <v>8944</v>
      </c>
      <c r="I42" s="22">
        <v>7408</v>
      </c>
      <c r="J42" s="22">
        <v>1284</v>
      </c>
      <c r="K42" s="22">
        <v>38</v>
      </c>
      <c r="L42" s="22">
        <v>214</v>
      </c>
      <c r="M42" s="22">
        <v>426</v>
      </c>
      <c r="N42" s="31">
        <v>60.529719999999998</v>
      </c>
      <c r="O42" s="22">
        <v>6110</v>
      </c>
      <c r="P42" s="22">
        <v>2072</v>
      </c>
      <c r="Q42" s="22">
        <v>656</v>
      </c>
      <c r="R42" s="22">
        <v>3382</v>
      </c>
      <c r="S42" s="23">
        <v>187</v>
      </c>
    </row>
    <row r="43" spans="2:19" ht="17.399999999999999" customHeight="1" x14ac:dyDescent="0.2">
      <c r="C43" s="274" t="s">
        <v>54</v>
      </c>
      <c r="D43" s="275"/>
      <c r="E43" s="40"/>
      <c r="F43" s="42">
        <v>30105</v>
      </c>
      <c r="G43" s="42">
        <v>19357</v>
      </c>
      <c r="H43" s="43">
        <v>18611</v>
      </c>
      <c r="I43" s="43">
        <v>15370</v>
      </c>
      <c r="J43" s="43">
        <v>2442</v>
      </c>
      <c r="K43" s="43">
        <v>390</v>
      </c>
      <c r="L43" s="43">
        <v>409</v>
      </c>
      <c r="M43" s="43">
        <v>746</v>
      </c>
      <c r="N43" s="33">
        <v>65.406318634904551</v>
      </c>
      <c r="O43" s="43">
        <v>10238</v>
      </c>
      <c r="P43" s="43">
        <v>3650</v>
      </c>
      <c r="Q43" s="43">
        <v>1662</v>
      </c>
      <c r="R43" s="43">
        <v>4926</v>
      </c>
      <c r="S43" s="44">
        <v>510</v>
      </c>
    </row>
    <row r="44" spans="2:19" ht="17.399999999999999" customHeight="1" x14ac:dyDescent="0.2">
      <c r="B44" s="2">
        <v>10464</v>
      </c>
      <c r="C44" s="27"/>
      <c r="D44" s="28" t="s">
        <v>55</v>
      </c>
      <c r="E44" s="28"/>
      <c r="F44" s="29">
        <v>30105</v>
      </c>
      <c r="G44" s="29">
        <v>19357</v>
      </c>
      <c r="H44" s="30">
        <v>18611</v>
      </c>
      <c r="I44" s="30">
        <v>15370</v>
      </c>
      <c r="J44" s="30">
        <v>2442</v>
      </c>
      <c r="K44" s="30">
        <v>390</v>
      </c>
      <c r="L44" s="30">
        <v>409</v>
      </c>
      <c r="M44" s="30">
        <v>746</v>
      </c>
      <c r="N44" s="41">
        <v>65.406319999999994</v>
      </c>
      <c r="O44" s="30">
        <v>10238</v>
      </c>
      <c r="P44" s="30">
        <v>3650</v>
      </c>
      <c r="Q44" s="30">
        <v>1662</v>
      </c>
      <c r="R44" s="30">
        <v>4926</v>
      </c>
      <c r="S44" s="32">
        <v>510</v>
      </c>
    </row>
    <row r="45" spans="2:19" ht="17.399999999999999" customHeight="1" x14ac:dyDescent="0.2">
      <c r="C45" s="268" t="s">
        <v>56</v>
      </c>
      <c r="D45" s="269"/>
      <c r="E45" s="39"/>
      <c r="F45" s="9">
        <v>90193</v>
      </c>
      <c r="G45" s="9">
        <v>54881</v>
      </c>
      <c r="H45" s="10">
        <v>51894</v>
      </c>
      <c r="I45" s="10">
        <v>43657</v>
      </c>
      <c r="J45" s="10">
        <v>6376</v>
      </c>
      <c r="K45" s="10">
        <v>649</v>
      </c>
      <c r="L45" s="10">
        <v>1212</v>
      </c>
      <c r="M45" s="10">
        <v>2987</v>
      </c>
      <c r="N45" s="11">
        <v>63.553512286634081</v>
      </c>
      <c r="O45" s="10">
        <v>31473</v>
      </c>
      <c r="P45" s="10">
        <v>11018</v>
      </c>
      <c r="Q45" s="10">
        <v>4573</v>
      </c>
      <c r="R45" s="10">
        <v>15882</v>
      </c>
      <c r="S45" s="12">
        <v>3839</v>
      </c>
    </row>
    <row r="46" spans="2:19" ht="17.399999999999999" customHeight="1" x14ac:dyDescent="0.2">
      <c r="B46" s="2">
        <v>10521</v>
      </c>
      <c r="C46" s="26"/>
      <c r="D46" s="14" t="s">
        <v>57</v>
      </c>
      <c r="E46" s="14"/>
      <c r="F46" s="15">
        <v>12547</v>
      </c>
      <c r="G46" s="15">
        <v>7606</v>
      </c>
      <c r="H46" s="16">
        <v>7324</v>
      </c>
      <c r="I46" s="16">
        <v>5924</v>
      </c>
      <c r="J46" s="16">
        <v>1082</v>
      </c>
      <c r="K46" s="16">
        <v>152</v>
      </c>
      <c r="L46" s="16">
        <v>166</v>
      </c>
      <c r="M46" s="16">
        <v>282</v>
      </c>
      <c r="N46" s="17">
        <v>63.120330000000003</v>
      </c>
      <c r="O46" s="16">
        <v>4444</v>
      </c>
      <c r="P46" s="16">
        <v>1455</v>
      </c>
      <c r="Q46" s="16">
        <v>845</v>
      </c>
      <c r="R46" s="16">
        <v>2144</v>
      </c>
      <c r="S46" s="18">
        <v>497</v>
      </c>
    </row>
    <row r="47" spans="2:19" ht="17.399999999999999" customHeight="1" x14ac:dyDescent="0.2">
      <c r="B47" s="2">
        <v>10522</v>
      </c>
      <c r="C47" s="26"/>
      <c r="D47" s="14" t="s">
        <v>58</v>
      </c>
      <c r="E47" s="14"/>
      <c r="F47" s="15">
        <v>9518</v>
      </c>
      <c r="G47" s="15">
        <v>5784</v>
      </c>
      <c r="H47" s="16">
        <v>5547</v>
      </c>
      <c r="I47" s="16">
        <v>4661</v>
      </c>
      <c r="J47" s="16">
        <v>733</v>
      </c>
      <c r="K47" s="16">
        <v>60</v>
      </c>
      <c r="L47" s="16">
        <v>93</v>
      </c>
      <c r="M47" s="16">
        <v>237</v>
      </c>
      <c r="N47" s="17">
        <v>62.327590000000001</v>
      </c>
      <c r="O47" s="16">
        <v>3496</v>
      </c>
      <c r="P47" s="16">
        <v>1211</v>
      </c>
      <c r="Q47" s="16">
        <v>472</v>
      </c>
      <c r="R47" s="16">
        <v>1813</v>
      </c>
      <c r="S47" s="18">
        <v>238</v>
      </c>
    </row>
    <row r="48" spans="2:19" ht="17.399999999999999" customHeight="1" x14ac:dyDescent="0.2">
      <c r="B48" s="2">
        <v>10523</v>
      </c>
      <c r="C48" s="26"/>
      <c r="D48" s="14" t="s">
        <v>59</v>
      </c>
      <c r="E48" s="14"/>
      <c r="F48" s="15">
        <v>9589</v>
      </c>
      <c r="G48" s="15">
        <v>5683</v>
      </c>
      <c r="H48" s="16">
        <v>5490</v>
      </c>
      <c r="I48" s="16">
        <v>4576</v>
      </c>
      <c r="J48" s="16">
        <v>712</v>
      </c>
      <c r="K48" s="16">
        <v>70</v>
      </c>
      <c r="L48" s="16">
        <v>132</v>
      </c>
      <c r="M48" s="16">
        <v>193</v>
      </c>
      <c r="N48" s="17">
        <v>62.423110000000001</v>
      </c>
      <c r="O48" s="16">
        <v>3421</v>
      </c>
      <c r="P48" s="16">
        <v>1178</v>
      </c>
      <c r="Q48" s="16">
        <v>462</v>
      </c>
      <c r="R48" s="16">
        <v>1781</v>
      </c>
      <c r="S48" s="18">
        <v>485</v>
      </c>
    </row>
    <row r="49" spans="2:19" ht="17.399999999999999" customHeight="1" x14ac:dyDescent="0.2">
      <c r="B49" s="2">
        <v>10524</v>
      </c>
      <c r="C49" s="26"/>
      <c r="D49" s="14" t="s">
        <v>60</v>
      </c>
      <c r="E49" s="14"/>
      <c r="F49" s="15">
        <v>36039</v>
      </c>
      <c r="G49" s="15">
        <v>22484</v>
      </c>
      <c r="H49" s="16">
        <v>20762</v>
      </c>
      <c r="I49" s="16">
        <v>17928</v>
      </c>
      <c r="J49" s="16">
        <v>2121</v>
      </c>
      <c r="K49" s="16">
        <v>206</v>
      </c>
      <c r="L49" s="16">
        <v>507</v>
      </c>
      <c r="M49" s="16">
        <v>1722</v>
      </c>
      <c r="N49" s="17">
        <v>66.361680000000007</v>
      </c>
      <c r="O49" s="16">
        <v>11397</v>
      </c>
      <c r="P49" s="16">
        <v>4124</v>
      </c>
      <c r="Q49" s="16">
        <v>1636</v>
      </c>
      <c r="R49" s="16">
        <v>5637</v>
      </c>
      <c r="S49" s="18">
        <v>2158</v>
      </c>
    </row>
    <row r="50" spans="2:19" ht="17.399999999999999" customHeight="1" x14ac:dyDescent="0.2">
      <c r="B50" s="2">
        <v>10525</v>
      </c>
      <c r="C50" s="34"/>
      <c r="D50" s="20" t="s">
        <v>61</v>
      </c>
      <c r="E50" s="20"/>
      <c r="F50" s="21">
        <v>22500</v>
      </c>
      <c r="G50" s="21">
        <v>13324</v>
      </c>
      <c r="H50" s="22">
        <v>12771</v>
      </c>
      <c r="I50" s="22">
        <v>10568</v>
      </c>
      <c r="J50" s="22">
        <v>1728</v>
      </c>
      <c r="K50" s="22">
        <v>161</v>
      </c>
      <c r="L50" s="22">
        <v>314</v>
      </c>
      <c r="M50" s="22">
        <v>553</v>
      </c>
      <c r="N50" s="31">
        <v>60.45646</v>
      </c>
      <c r="O50" s="22">
        <v>8715</v>
      </c>
      <c r="P50" s="22">
        <v>3050</v>
      </c>
      <c r="Q50" s="22">
        <v>1158</v>
      </c>
      <c r="R50" s="22">
        <v>4507</v>
      </c>
      <c r="S50" s="23">
        <v>461</v>
      </c>
    </row>
    <row r="51" spans="2:19" ht="36" customHeight="1" x14ac:dyDescent="0.2">
      <c r="D51" s="277" t="s">
        <v>62</v>
      </c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</row>
  </sheetData>
  <mergeCells count="25">
    <mergeCell ref="C31:D31"/>
    <mergeCell ref="C38:D38"/>
    <mergeCell ref="C43:D43"/>
    <mergeCell ref="C45:D45"/>
    <mergeCell ref="D51:S51"/>
    <mergeCell ref="S3:S5"/>
    <mergeCell ref="G4:G5"/>
    <mergeCell ref="H4:L4"/>
    <mergeCell ref="M4:M5"/>
    <mergeCell ref="N4:N5"/>
    <mergeCell ref="O4:O5"/>
    <mergeCell ref="P4:P5"/>
    <mergeCell ref="Q4:Q5"/>
    <mergeCell ref="R4:R5"/>
    <mergeCell ref="O3:R3"/>
    <mergeCell ref="C2:N2"/>
    <mergeCell ref="C3:E5"/>
    <mergeCell ref="F3:F5"/>
    <mergeCell ref="G3:N3"/>
    <mergeCell ref="C27:D27"/>
    <mergeCell ref="C6:D6"/>
    <mergeCell ref="C7:D7"/>
    <mergeCell ref="C8:D8"/>
    <mergeCell ref="C21:D21"/>
    <mergeCell ref="C24:D24"/>
  </mergeCells>
  <phoneticPr fontId="1"/>
  <pageMargins left="0.70866141732283472" right="0.70866141732283472" top="0.74803149606299213" bottom="0.74803149606299213" header="0.31496062992125984" footer="0.31496062992125984"/>
  <pageSetup paperSize="9" scale="7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2F603-AAF8-46D1-B10B-74106268CE5A}">
  <dimension ref="B1:AH51"/>
  <sheetViews>
    <sheetView zoomScale="85" zoomScaleNormal="85" workbookViewId="0">
      <pane xSplit="5" ySplit="5" topLeftCell="F6" activePane="bottomRight" state="frozen"/>
      <selection activeCell="C3" sqref="C3:E5"/>
      <selection pane="topRight" activeCell="C3" sqref="C3:E5"/>
      <selection pane="bottomLeft" activeCell="C3" sqref="C3:E5"/>
      <selection pane="bottomRight" activeCell="C3" sqref="C3:E5"/>
    </sheetView>
  </sheetViews>
  <sheetFormatPr defaultColWidth="9" defaultRowHeight="13.2" x14ac:dyDescent="0.2"/>
  <cols>
    <col min="1" max="1" width="1.33203125" style="45" customWidth="1"/>
    <col min="2" max="2" width="7.109375" style="50" hidden="1" customWidth="1"/>
    <col min="3" max="3" width="2.6640625" style="49" customWidth="1"/>
    <col min="4" max="4" width="10.88671875" style="48" bestFit="1" customWidth="1"/>
    <col min="5" max="5" width="1.33203125" style="4" customWidth="1"/>
    <col min="6" max="30" width="11.6640625" style="47" customWidth="1"/>
    <col min="31" max="33" width="9" style="46"/>
    <col min="34" max="34" width="12.33203125" style="45" customWidth="1"/>
    <col min="35" max="16384" width="9" style="45"/>
  </cols>
  <sheetData>
    <row r="1" spans="2:34" ht="6.75" customHeight="1" x14ac:dyDescent="0.2">
      <c r="F1" s="82"/>
    </row>
    <row r="2" spans="2:34" s="76" customFormat="1" ht="16.2" x14ac:dyDescent="0.2">
      <c r="B2" s="81"/>
      <c r="C2" s="48"/>
      <c r="D2" s="79" t="s">
        <v>114</v>
      </c>
      <c r="E2" s="80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7"/>
      <c r="AF2" s="77"/>
      <c r="AG2" s="77"/>
    </row>
    <row r="3" spans="2:34" s="76" customFormat="1" ht="7.5" customHeight="1" x14ac:dyDescent="0.2">
      <c r="B3" s="81"/>
      <c r="C3" s="48"/>
      <c r="D3" s="48"/>
      <c r="E3" s="80"/>
      <c r="F3" s="79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7"/>
      <c r="AF3" s="77"/>
      <c r="AG3" s="77"/>
    </row>
    <row r="4" spans="2:34" s="72" customFormat="1" ht="13.5" customHeight="1" x14ac:dyDescent="0.2">
      <c r="B4" s="75"/>
      <c r="C4" s="293"/>
      <c r="D4" s="294"/>
      <c r="E4" s="295"/>
      <c r="F4" s="299" t="s">
        <v>113</v>
      </c>
      <c r="G4" s="74" t="s">
        <v>112</v>
      </c>
      <c r="H4" s="74"/>
      <c r="I4" s="74" t="s">
        <v>111</v>
      </c>
      <c r="J4" s="74" t="s">
        <v>110</v>
      </c>
      <c r="K4" s="73" t="s">
        <v>109</v>
      </c>
      <c r="L4" s="73" t="s">
        <v>108</v>
      </c>
      <c r="M4" s="73" t="s">
        <v>107</v>
      </c>
      <c r="N4" s="73" t="s">
        <v>106</v>
      </c>
      <c r="O4" s="73" t="s">
        <v>105</v>
      </c>
      <c r="P4" s="73" t="s">
        <v>104</v>
      </c>
      <c r="Q4" s="73" t="s">
        <v>103</v>
      </c>
      <c r="R4" s="73" t="s">
        <v>102</v>
      </c>
      <c r="S4" s="73" t="s">
        <v>101</v>
      </c>
      <c r="T4" s="73" t="s">
        <v>100</v>
      </c>
      <c r="U4" s="73" t="s">
        <v>99</v>
      </c>
      <c r="V4" s="73" t="s">
        <v>98</v>
      </c>
      <c r="W4" s="73" t="s">
        <v>97</v>
      </c>
      <c r="X4" s="73" t="s">
        <v>96</v>
      </c>
      <c r="Y4" s="73" t="s">
        <v>95</v>
      </c>
      <c r="Z4" s="73" t="s">
        <v>94</v>
      </c>
      <c r="AA4" s="73" t="s">
        <v>93</v>
      </c>
      <c r="AB4" s="301" t="s">
        <v>92</v>
      </c>
      <c r="AC4" s="302"/>
      <c r="AD4" s="303"/>
      <c r="AE4" s="289" t="s">
        <v>91</v>
      </c>
      <c r="AF4" s="289" t="s">
        <v>90</v>
      </c>
      <c r="AG4" s="291" t="s">
        <v>89</v>
      </c>
      <c r="AH4" s="283" t="s">
        <v>88</v>
      </c>
    </row>
    <row r="5" spans="2:34" s="67" customFormat="1" ht="52.8" x14ac:dyDescent="0.2">
      <c r="B5" s="71"/>
      <c r="C5" s="296"/>
      <c r="D5" s="297"/>
      <c r="E5" s="298"/>
      <c r="F5" s="300"/>
      <c r="G5" s="70" t="s">
        <v>87</v>
      </c>
      <c r="H5" s="70" t="s">
        <v>86</v>
      </c>
      <c r="I5" s="70" t="s">
        <v>85</v>
      </c>
      <c r="J5" s="70" t="s">
        <v>84</v>
      </c>
      <c r="K5" s="70" t="s">
        <v>83</v>
      </c>
      <c r="L5" s="70" t="s">
        <v>82</v>
      </c>
      <c r="M5" s="70" t="s">
        <v>81</v>
      </c>
      <c r="N5" s="70" t="s">
        <v>80</v>
      </c>
      <c r="O5" s="70" t="s">
        <v>79</v>
      </c>
      <c r="P5" s="70" t="s">
        <v>78</v>
      </c>
      <c r="Q5" s="70" t="s">
        <v>77</v>
      </c>
      <c r="R5" s="70" t="s">
        <v>76</v>
      </c>
      <c r="S5" s="70" t="s">
        <v>75</v>
      </c>
      <c r="T5" s="69" t="s">
        <v>74</v>
      </c>
      <c r="U5" s="69" t="s">
        <v>73</v>
      </c>
      <c r="V5" s="69" t="s">
        <v>72</v>
      </c>
      <c r="W5" s="70" t="s">
        <v>71</v>
      </c>
      <c r="X5" s="69" t="s">
        <v>70</v>
      </c>
      <c r="Y5" s="69" t="s">
        <v>69</v>
      </c>
      <c r="Z5" s="69" t="s">
        <v>68</v>
      </c>
      <c r="AA5" s="69" t="s">
        <v>67</v>
      </c>
      <c r="AB5" s="68" t="s">
        <v>66</v>
      </c>
      <c r="AC5" s="68" t="s">
        <v>65</v>
      </c>
      <c r="AD5" s="68" t="s">
        <v>64</v>
      </c>
      <c r="AE5" s="290"/>
      <c r="AF5" s="290"/>
      <c r="AG5" s="292"/>
      <c r="AH5" s="284"/>
    </row>
    <row r="6" spans="2:34" s="51" customFormat="1" ht="24.9" customHeight="1" x14ac:dyDescent="0.2">
      <c r="B6" s="66"/>
      <c r="C6" s="278" t="s">
        <v>16</v>
      </c>
      <c r="D6" s="279"/>
      <c r="E6" s="60"/>
      <c r="F6" s="216">
        <f>SUM(F7:F8)</f>
        <v>949945</v>
      </c>
      <c r="G6" s="216">
        <f>SUM(G7:G8)</f>
        <v>42386</v>
      </c>
      <c r="H6" s="216">
        <f t="shared" ref="H6:AD6" si="0">SUM(H7:H8)</f>
        <v>41153</v>
      </c>
      <c r="I6" s="216">
        <f t="shared" si="0"/>
        <v>98</v>
      </c>
      <c r="J6" s="216">
        <f t="shared" si="0"/>
        <v>214</v>
      </c>
      <c r="K6" s="216">
        <f t="shared" si="0"/>
        <v>66915</v>
      </c>
      <c r="L6" s="216">
        <f t="shared" si="0"/>
        <v>220798</v>
      </c>
      <c r="M6" s="216">
        <f t="shared" si="0"/>
        <v>3864</v>
      </c>
      <c r="N6" s="216">
        <f t="shared" si="0"/>
        <v>11940</v>
      </c>
      <c r="O6" s="216">
        <f t="shared" si="0"/>
        <v>48855</v>
      </c>
      <c r="P6" s="216">
        <f t="shared" si="0"/>
        <v>136521</v>
      </c>
      <c r="Q6" s="216">
        <f t="shared" si="0"/>
        <v>18454</v>
      </c>
      <c r="R6" s="216">
        <f t="shared" si="0"/>
        <v>12471</v>
      </c>
      <c r="S6" s="216">
        <f t="shared" si="0"/>
        <v>24816</v>
      </c>
      <c r="T6" s="216">
        <f t="shared" si="0"/>
        <v>48017</v>
      </c>
      <c r="U6" s="216">
        <f t="shared" si="0"/>
        <v>33098</v>
      </c>
      <c r="V6" s="216">
        <f t="shared" si="0"/>
        <v>44169</v>
      </c>
      <c r="W6" s="216">
        <f t="shared" si="0"/>
        <v>125923</v>
      </c>
      <c r="X6" s="216">
        <f t="shared" si="0"/>
        <v>7096</v>
      </c>
      <c r="Y6" s="216">
        <f t="shared" si="0"/>
        <v>49168</v>
      </c>
      <c r="Z6" s="216">
        <f t="shared" si="0"/>
        <v>28956</v>
      </c>
      <c r="AA6" s="216">
        <f t="shared" si="0"/>
        <v>26186</v>
      </c>
      <c r="AB6" s="217">
        <f t="shared" si="0"/>
        <v>42484</v>
      </c>
      <c r="AC6" s="217">
        <f t="shared" si="0"/>
        <v>287927</v>
      </c>
      <c r="AD6" s="218">
        <f t="shared" si="0"/>
        <v>593348</v>
      </c>
      <c r="AE6" s="219">
        <f t="shared" ref="AE6:AE44" si="1">$AB6/$AH6*100</f>
        <v>4.599035029699305</v>
      </c>
      <c r="AF6" s="220">
        <f t="shared" ref="AF6:AF50" si="2">$AC6/$AH6*100</f>
        <v>31.169060328505594</v>
      </c>
      <c r="AG6" s="221">
        <f t="shared" ref="AG6:AG50" si="3">$AD6/$AH6*100</f>
        <v>64.231904641795097</v>
      </c>
      <c r="AH6" s="222">
        <f t="shared" ref="AH6:AH50" si="4">F6-AA6</f>
        <v>923759</v>
      </c>
    </row>
    <row r="7" spans="2:34" s="51" customFormat="1" ht="24.9" customHeight="1" x14ac:dyDescent="0.2">
      <c r="B7" s="66"/>
      <c r="C7" s="285" t="s">
        <v>17</v>
      </c>
      <c r="D7" s="286"/>
      <c r="E7" s="56"/>
      <c r="F7" s="216">
        <f>SUM(F9:F20)</f>
        <v>805003</v>
      </c>
      <c r="G7" s="216">
        <f>SUM(G9:G20)</f>
        <v>29894</v>
      </c>
      <c r="H7" s="216">
        <f t="shared" ref="H7:AD7" si="5">SUM(H9:H20)</f>
        <v>29069</v>
      </c>
      <c r="I7" s="216">
        <f t="shared" si="5"/>
        <v>71</v>
      </c>
      <c r="J7" s="216">
        <f t="shared" si="5"/>
        <v>144</v>
      </c>
      <c r="K7" s="216">
        <f t="shared" si="5"/>
        <v>56730</v>
      </c>
      <c r="L7" s="216">
        <f t="shared" si="5"/>
        <v>186203</v>
      </c>
      <c r="M7" s="216">
        <f t="shared" si="5"/>
        <v>3361</v>
      </c>
      <c r="N7" s="216">
        <f t="shared" si="5"/>
        <v>10865</v>
      </c>
      <c r="O7" s="216">
        <f t="shared" si="5"/>
        <v>41066</v>
      </c>
      <c r="P7" s="216">
        <f t="shared" si="5"/>
        <v>118282</v>
      </c>
      <c r="Q7" s="216">
        <f t="shared" si="5"/>
        <v>16508</v>
      </c>
      <c r="R7" s="216">
        <f t="shared" si="5"/>
        <v>11030</v>
      </c>
      <c r="S7" s="216">
        <f t="shared" si="5"/>
        <v>22152</v>
      </c>
      <c r="T7" s="216">
        <f t="shared" si="5"/>
        <v>38033</v>
      </c>
      <c r="U7" s="216">
        <f t="shared" si="5"/>
        <v>28333</v>
      </c>
      <c r="V7" s="216">
        <f t="shared" si="5"/>
        <v>38726</v>
      </c>
      <c r="W7" s="216">
        <f t="shared" si="5"/>
        <v>108706</v>
      </c>
      <c r="X7" s="216">
        <f t="shared" si="5"/>
        <v>5533</v>
      </c>
      <c r="Y7" s="216">
        <f t="shared" si="5"/>
        <v>42164</v>
      </c>
      <c r="Z7" s="216">
        <f t="shared" si="5"/>
        <v>24059</v>
      </c>
      <c r="AA7" s="216">
        <f t="shared" si="5"/>
        <v>23143</v>
      </c>
      <c r="AB7" s="216">
        <f t="shared" si="5"/>
        <v>29965</v>
      </c>
      <c r="AC7" s="216">
        <f t="shared" si="5"/>
        <v>243077</v>
      </c>
      <c r="AD7" s="216">
        <f t="shared" si="5"/>
        <v>508818</v>
      </c>
      <c r="AE7" s="223">
        <f t="shared" si="1"/>
        <v>3.8325275624792163</v>
      </c>
      <c r="AF7" s="224">
        <f t="shared" si="2"/>
        <v>31.089581254956126</v>
      </c>
      <c r="AG7" s="225">
        <f t="shared" si="3"/>
        <v>65.077891182564656</v>
      </c>
      <c r="AH7" s="226">
        <f t="shared" si="4"/>
        <v>781860</v>
      </c>
    </row>
    <row r="8" spans="2:34" s="51" customFormat="1" ht="24.9" customHeight="1" x14ac:dyDescent="0.2">
      <c r="B8" s="66"/>
      <c r="C8" s="287" t="s">
        <v>18</v>
      </c>
      <c r="D8" s="288"/>
      <c r="E8" s="52"/>
      <c r="F8" s="227">
        <f>SUM(F21,F24,F27,F31,F38,F43,F45)</f>
        <v>144942</v>
      </c>
      <c r="G8" s="227">
        <f>SUM(G21,G24,G27,G31,G38,G43,G45)</f>
        <v>12492</v>
      </c>
      <c r="H8" s="227">
        <f t="shared" ref="H8:AD8" si="6">SUM(H21,H24,H27,H31,H38,H43,H45)</f>
        <v>12084</v>
      </c>
      <c r="I8" s="227">
        <f t="shared" si="6"/>
        <v>27</v>
      </c>
      <c r="J8" s="227">
        <f t="shared" si="6"/>
        <v>70</v>
      </c>
      <c r="K8" s="227">
        <f t="shared" si="6"/>
        <v>10185</v>
      </c>
      <c r="L8" s="227">
        <f t="shared" si="6"/>
        <v>34595</v>
      </c>
      <c r="M8" s="227">
        <f t="shared" si="6"/>
        <v>503</v>
      </c>
      <c r="N8" s="227">
        <f t="shared" si="6"/>
        <v>1075</v>
      </c>
      <c r="O8" s="227">
        <f t="shared" si="6"/>
        <v>7789</v>
      </c>
      <c r="P8" s="227">
        <f t="shared" si="6"/>
        <v>18239</v>
      </c>
      <c r="Q8" s="227">
        <f t="shared" si="6"/>
        <v>1946</v>
      </c>
      <c r="R8" s="227">
        <f t="shared" si="6"/>
        <v>1441</v>
      </c>
      <c r="S8" s="227">
        <f t="shared" si="6"/>
        <v>2664</v>
      </c>
      <c r="T8" s="227">
        <f t="shared" si="6"/>
        <v>9984</v>
      </c>
      <c r="U8" s="227">
        <f t="shared" si="6"/>
        <v>4765</v>
      </c>
      <c r="V8" s="227">
        <f t="shared" si="6"/>
        <v>5443</v>
      </c>
      <c r="W8" s="227">
        <f t="shared" si="6"/>
        <v>17217</v>
      </c>
      <c r="X8" s="227">
        <f t="shared" si="6"/>
        <v>1563</v>
      </c>
      <c r="Y8" s="227">
        <f t="shared" si="6"/>
        <v>7004</v>
      </c>
      <c r="Z8" s="227">
        <f t="shared" si="6"/>
        <v>4897</v>
      </c>
      <c r="AA8" s="227">
        <f t="shared" si="6"/>
        <v>3043</v>
      </c>
      <c r="AB8" s="227">
        <f t="shared" si="6"/>
        <v>12519</v>
      </c>
      <c r="AC8" s="227">
        <f t="shared" si="6"/>
        <v>44850</v>
      </c>
      <c r="AD8" s="228">
        <f t="shared" si="6"/>
        <v>84530</v>
      </c>
      <c r="AE8" s="229">
        <f t="shared" si="1"/>
        <v>8.8224723218627332</v>
      </c>
      <c r="AF8" s="230">
        <f t="shared" si="2"/>
        <v>31.606988068978641</v>
      </c>
      <c r="AG8" s="231">
        <f t="shared" si="3"/>
        <v>59.570539609158622</v>
      </c>
      <c r="AH8" s="232">
        <f t="shared" si="4"/>
        <v>141899</v>
      </c>
    </row>
    <row r="9" spans="2:34" s="51" customFormat="1" ht="24.9" customHeight="1" x14ac:dyDescent="0.2">
      <c r="B9" s="55">
        <v>10201</v>
      </c>
      <c r="C9" s="65"/>
      <c r="D9" s="64" t="s">
        <v>19</v>
      </c>
      <c r="E9" s="59"/>
      <c r="F9" s="233">
        <v>157266</v>
      </c>
      <c r="G9" s="233">
        <v>6358</v>
      </c>
      <c r="H9" s="233">
        <v>6106</v>
      </c>
      <c r="I9" s="233">
        <v>15</v>
      </c>
      <c r="J9" s="233">
        <v>14</v>
      </c>
      <c r="K9" s="233">
        <v>12372</v>
      </c>
      <c r="L9" s="233">
        <v>23249</v>
      </c>
      <c r="M9" s="233">
        <v>872</v>
      </c>
      <c r="N9" s="233">
        <v>2837</v>
      </c>
      <c r="O9" s="233">
        <v>7294</v>
      </c>
      <c r="P9" s="233">
        <v>24967</v>
      </c>
      <c r="Q9" s="233">
        <v>4163</v>
      </c>
      <c r="R9" s="233">
        <v>2602</v>
      </c>
      <c r="S9" s="233">
        <v>5435</v>
      </c>
      <c r="T9" s="233">
        <v>7305</v>
      </c>
      <c r="U9" s="233">
        <v>5622</v>
      </c>
      <c r="V9" s="233">
        <v>9417</v>
      </c>
      <c r="W9" s="233">
        <v>24467</v>
      </c>
      <c r="X9" s="233">
        <v>950</v>
      </c>
      <c r="Y9" s="233">
        <v>8774</v>
      </c>
      <c r="Z9" s="233">
        <v>6529</v>
      </c>
      <c r="AA9" s="233">
        <v>4024</v>
      </c>
      <c r="AB9" s="233">
        <v>6373</v>
      </c>
      <c r="AC9" s="233">
        <v>35635</v>
      </c>
      <c r="AD9" s="234">
        <v>111234</v>
      </c>
      <c r="AE9" s="219">
        <f t="shared" si="1"/>
        <v>4.1587815350882922</v>
      </c>
      <c r="AF9" s="220">
        <f t="shared" si="2"/>
        <v>23.254068727894442</v>
      </c>
      <c r="AG9" s="221">
        <f t="shared" si="3"/>
        <v>72.58714973701727</v>
      </c>
      <c r="AH9" s="222">
        <f t="shared" si="4"/>
        <v>153242</v>
      </c>
    </row>
    <row r="10" spans="2:34" s="51" customFormat="1" ht="24.9" customHeight="1" x14ac:dyDescent="0.2">
      <c r="B10" s="55">
        <v>10202</v>
      </c>
      <c r="C10" s="58"/>
      <c r="D10" s="57" t="s">
        <v>20</v>
      </c>
      <c r="E10" s="56"/>
      <c r="F10" s="216">
        <v>180730</v>
      </c>
      <c r="G10" s="216">
        <v>4259</v>
      </c>
      <c r="H10" s="216">
        <v>4155</v>
      </c>
      <c r="I10" s="216">
        <v>8</v>
      </c>
      <c r="J10" s="216">
        <v>14</v>
      </c>
      <c r="K10" s="216">
        <v>13272</v>
      </c>
      <c r="L10" s="216">
        <v>33997</v>
      </c>
      <c r="M10" s="216">
        <v>777</v>
      </c>
      <c r="N10" s="216">
        <v>3294</v>
      </c>
      <c r="O10" s="216">
        <v>8692</v>
      </c>
      <c r="P10" s="216">
        <v>29638</v>
      </c>
      <c r="Q10" s="216">
        <v>4636</v>
      </c>
      <c r="R10" s="216">
        <v>3279</v>
      </c>
      <c r="S10" s="216">
        <v>6256</v>
      </c>
      <c r="T10" s="216">
        <v>9065</v>
      </c>
      <c r="U10" s="216">
        <v>6520</v>
      </c>
      <c r="V10" s="216">
        <v>9765</v>
      </c>
      <c r="W10" s="216">
        <v>24634</v>
      </c>
      <c r="X10" s="216">
        <v>1054</v>
      </c>
      <c r="Y10" s="216">
        <v>10218</v>
      </c>
      <c r="Z10" s="216">
        <v>5953</v>
      </c>
      <c r="AA10" s="216">
        <v>5399</v>
      </c>
      <c r="AB10" s="216">
        <v>4267</v>
      </c>
      <c r="AC10" s="216">
        <v>47283</v>
      </c>
      <c r="AD10" s="235">
        <v>123781</v>
      </c>
      <c r="AE10" s="223">
        <f t="shared" si="1"/>
        <v>2.4336825775247961</v>
      </c>
      <c r="AF10" s="224">
        <f t="shared" si="2"/>
        <v>26.967849382025999</v>
      </c>
      <c r="AG10" s="225">
        <f t="shared" si="3"/>
        <v>70.598468040449205</v>
      </c>
      <c r="AH10" s="226">
        <f t="shared" si="4"/>
        <v>175331</v>
      </c>
    </row>
    <row r="11" spans="2:34" s="51" customFormat="1" ht="24.9" customHeight="1" x14ac:dyDescent="0.2">
      <c r="B11" s="55">
        <v>10203</v>
      </c>
      <c r="C11" s="58"/>
      <c r="D11" s="57" t="s">
        <v>21</v>
      </c>
      <c r="E11" s="56"/>
      <c r="F11" s="216">
        <v>50776</v>
      </c>
      <c r="G11" s="216">
        <v>1234</v>
      </c>
      <c r="H11" s="216">
        <v>1166</v>
      </c>
      <c r="I11" s="216">
        <v>5</v>
      </c>
      <c r="J11" s="216">
        <v>8</v>
      </c>
      <c r="K11" s="216">
        <v>3303</v>
      </c>
      <c r="L11" s="216">
        <v>13426</v>
      </c>
      <c r="M11" s="216">
        <v>224</v>
      </c>
      <c r="N11" s="216">
        <v>684</v>
      </c>
      <c r="O11" s="216">
        <v>2382</v>
      </c>
      <c r="P11" s="216">
        <v>7263</v>
      </c>
      <c r="Q11" s="216">
        <v>900</v>
      </c>
      <c r="R11" s="216">
        <v>569</v>
      </c>
      <c r="S11" s="216">
        <v>1162</v>
      </c>
      <c r="T11" s="216">
        <v>2489</v>
      </c>
      <c r="U11" s="216">
        <v>1924</v>
      </c>
      <c r="V11" s="216">
        <v>2373</v>
      </c>
      <c r="W11" s="216">
        <v>7369</v>
      </c>
      <c r="X11" s="216">
        <v>312</v>
      </c>
      <c r="Y11" s="216">
        <v>2441</v>
      </c>
      <c r="Z11" s="216">
        <v>1161</v>
      </c>
      <c r="AA11" s="216">
        <v>1547</v>
      </c>
      <c r="AB11" s="216">
        <v>1239</v>
      </c>
      <c r="AC11" s="216">
        <v>16737</v>
      </c>
      <c r="AD11" s="235">
        <v>31253</v>
      </c>
      <c r="AE11" s="223">
        <f t="shared" si="1"/>
        <v>2.5168091978305474</v>
      </c>
      <c r="AF11" s="224">
        <f t="shared" si="2"/>
        <v>33.998253062219426</v>
      </c>
      <c r="AG11" s="225">
        <f t="shared" si="3"/>
        <v>63.484937739950034</v>
      </c>
      <c r="AH11" s="226">
        <f t="shared" si="4"/>
        <v>49229</v>
      </c>
    </row>
    <row r="12" spans="2:34" s="51" customFormat="1" ht="24.9" customHeight="1" x14ac:dyDescent="0.2">
      <c r="B12" s="55">
        <v>10204</v>
      </c>
      <c r="C12" s="58"/>
      <c r="D12" s="57" t="s">
        <v>22</v>
      </c>
      <c r="E12" s="56"/>
      <c r="F12" s="216">
        <v>105040</v>
      </c>
      <c r="G12" s="216">
        <v>3540</v>
      </c>
      <c r="H12" s="216">
        <v>3526</v>
      </c>
      <c r="I12" s="216">
        <v>9</v>
      </c>
      <c r="J12" s="216">
        <v>5</v>
      </c>
      <c r="K12" s="216">
        <v>6443</v>
      </c>
      <c r="L12" s="216">
        <v>30002</v>
      </c>
      <c r="M12" s="216">
        <v>359</v>
      </c>
      <c r="N12" s="216">
        <v>1144</v>
      </c>
      <c r="O12" s="216">
        <v>6426</v>
      </c>
      <c r="P12" s="216">
        <v>14952</v>
      </c>
      <c r="Q12" s="216">
        <v>1720</v>
      </c>
      <c r="R12" s="216">
        <v>1258</v>
      </c>
      <c r="S12" s="216">
        <v>2389</v>
      </c>
      <c r="T12" s="216">
        <v>4301</v>
      </c>
      <c r="U12" s="216">
        <v>3406</v>
      </c>
      <c r="V12" s="216">
        <v>4119</v>
      </c>
      <c r="W12" s="216">
        <v>12710</v>
      </c>
      <c r="X12" s="216">
        <v>671</v>
      </c>
      <c r="Y12" s="216">
        <v>5297</v>
      </c>
      <c r="Z12" s="216">
        <v>2353</v>
      </c>
      <c r="AA12" s="216">
        <v>3936</v>
      </c>
      <c r="AB12" s="216">
        <v>3549</v>
      </c>
      <c r="AC12" s="216">
        <v>36450</v>
      </c>
      <c r="AD12" s="235">
        <v>61105</v>
      </c>
      <c r="AE12" s="223">
        <f t="shared" si="1"/>
        <v>3.51024687450546</v>
      </c>
      <c r="AF12" s="224">
        <f t="shared" si="2"/>
        <v>36.051986073745844</v>
      </c>
      <c r="AG12" s="225">
        <f t="shared" si="3"/>
        <v>60.437767051748693</v>
      </c>
      <c r="AH12" s="226">
        <f t="shared" si="4"/>
        <v>101104</v>
      </c>
    </row>
    <row r="13" spans="2:34" s="51" customFormat="1" ht="24.9" customHeight="1" x14ac:dyDescent="0.2">
      <c r="B13" s="55">
        <v>10205</v>
      </c>
      <c r="C13" s="58"/>
      <c r="D13" s="57" t="s">
        <v>23</v>
      </c>
      <c r="E13" s="56"/>
      <c r="F13" s="216">
        <v>106996</v>
      </c>
      <c r="G13" s="216">
        <v>3335</v>
      </c>
      <c r="H13" s="216">
        <v>3326</v>
      </c>
      <c r="I13" s="216">
        <v>5</v>
      </c>
      <c r="J13" s="216">
        <v>7</v>
      </c>
      <c r="K13" s="216">
        <v>5680</v>
      </c>
      <c r="L13" s="216">
        <v>34677</v>
      </c>
      <c r="M13" s="216">
        <v>309</v>
      </c>
      <c r="N13" s="216">
        <v>1108</v>
      </c>
      <c r="O13" s="216">
        <v>5924</v>
      </c>
      <c r="P13" s="216">
        <v>13937</v>
      </c>
      <c r="Q13" s="216">
        <v>1671</v>
      </c>
      <c r="R13" s="216">
        <v>1208</v>
      </c>
      <c r="S13" s="216">
        <v>2743</v>
      </c>
      <c r="T13" s="216">
        <v>4713</v>
      </c>
      <c r="U13" s="216">
        <v>3179</v>
      </c>
      <c r="V13" s="216">
        <v>4572</v>
      </c>
      <c r="W13" s="216">
        <v>12022</v>
      </c>
      <c r="X13" s="216">
        <v>539</v>
      </c>
      <c r="Y13" s="216">
        <v>5342</v>
      </c>
      <c r="Z13" s="216">
        <v>2209</v>
      </c>
      <c r="AA13" s="216">
        <v>3816</v>
      </c>
      <c r="AB13" s="216">
        <v>3340</v>
      </c>
      <c r="AC13" s="216">
        <v>40364</v>
      </c>
      <c r="AD13" s="235">
        <v>59476</v>
      </c>
      <c r="AE13" s="223">
        <f t="shared" si="1"/>
        <v>3.2370614460166705</v>
      </c>
      <c r="AF13" s="224">
        <f t="shared" si="2"/>
        <v>39.119984493118821</v>
      </c>
      <c r="AG13" s="225">
        <f t="shared" si="3"/>
        <v>57.642954060864504</v>
      </c>
      <c r="AH13" s="226">
        <f t="shared" si="4"/>
        <v>103180</v>
      </c>
    </row>
    <row r="14" spans="2:34" s="51" customFormat="1" ht="24.9" customHeight="1" x14ac:dyDescent="0.2">
      <c r="B14" s="55">
        <v>10206</v>
      </c>
      <c r="C14" s="58"/>
      <c r="D14" s="57" t="s">
        <v>24</v>
      </c>
      <c r="E14" s="56"/>
      <c r="F14" s="216">
        <v>23160</v>
      </c>
      <c r="G14" s="216">
        <v>2704</v>
      </c>
      <c r="H14" s="216">
        <v>2548</v>
      </c>
      <c r="I14" s="216">
        <v>6</v>
      </c>
      <c r="J14" s="216">
        <v>13</v>
      </c>
      <c r="K14" s="216">
        <v>2255</v>
      </c>
      <c r="L14" s="216">
        <v>3393</v>
      </c>
      <c r="M14" s="216">
        <v>132</v>
      </c>
      <c r="N14" s="216">
        <v>122</v>
      </c>
      <c r="O14" s="216">
        <v>828</v>
      </c>
      <c r="P14" s="216">
        <v>3111</v>
      </c>
      <c r="Q14" s="216">
        <v>427</v>
      </c>
      <c r="R14" s="216">
        <v>227</v>
      </c>
      <c r="S14" s="216">
        <v>333</v>
      </c>
      <c r="T14" s="216">
        <v>1439</v>
      </c>
      <c r="U14" s="216">
        <v>848</v>
      </c>
      <c r="V14" s="216">
        <v>992</v>
      </c>
      <c r="W14" s="216">
        <v>3522</v>
      </c>
      <c r="X14" s="216">
        <v>356</v>
      </c>
      <c r="Y14" s="216">
        <v>1113</v>
      </c>
      <c r="Z14" s="216">
        <v>780</v>
      </c>
      <c r="AA14" s="216">
        <v>559</v>
      </c>
      <c r="AB14" s="216">
        <v>2710</v>
      </c>
      <c r="AC14" s="216">
        <v>5661</v>
      </c>
      <c r="AD14" s="235">
        <v>14230</v>
      </c>
      <c r="AE14" s="223">
        <f t="shared" si="1"/>
        <v>11.990619884075926</v>
      </c>
      <c r="AF14" s="224">
        <f t="shared" si="2"/>
        <v>25.04756426706783</v>
      </c>
      <c r="AG14" s="225">
        <f t="shared" si="3"/>
        <v>62.961815848856247</v>
      </c>
      <c r="AH14" s="226">
        <f t="shared" si="4"/>
        <v>22601</v>
      </c>
    </row>
    <row r="15" spans="2:34" s="51" customFormat="1" ht="24.9" customHeight="1" x14ac:dyDescent="0.2">
      <c r="B15" s="55">
        <v>10207</v>
      </c>
      <c r="C15" s="58"/>
      <c r="D15" s="57" t="s">
        <v>25</v>
      </c>
      <c r="E15" s="56"/>
      <c r="F15" s="216">
        <v>37355</v>
      </c>
      <c r="G15" s="216">
        <v>1390</v>
      </c>
      <c r="H15" s="216">
        <v>1387</v>
      </c>
      <c r="I15" s="216">
        <v>7</v>
      </c>
      <c r="J15" s="216">
        <v>5</v>
      </c>
      <c r="K15" s="216">
        <v>2040</v>
      </c>
      <c r="L15" s="216">
        <v>11198</v>
      </c>
      <c r="M15" s="216">
        <v>92</v>
      </c>
      <c r="N15" s="216">
        <v>434</v>
      </c>
      <c r="O15" s="216">
        <v>2785</v>
      </c>
      <c r="P15" s="216">
        <v>5644</v>
      </c>
      <c r="Q15" s="216">
        <v>601</v>
      </c>
      <c r="R15" s="216">
        <v>442</v>
      </c>
      <c r="S15" s="216">
        <v>697</v>
      </c>
      <c r="T15" s="216">
        <v>1866</v>
      </c>
      <c r="U15" s="216">
        <v>1126</v>
      </c>
      <c r="V15" s="216">
        <v>1437</v>
      </c>
      <c r="W15" s="216">
        <v>4191</v>
      </c>
      <c r="X15" s="216">
        <v>328</v>
      </c>
      <c r="Y15" s="216">
        <v>1814</v>
      </c>
      <c r="Z15" s="216">
        <v>951</v>
      </c>
      <c r="AA15" s="216">
        <v>307</v>
      </c>
      <c r="AB15" s="216">
        <v>1397</v>
      </c>
      <c r="AC15" s="216">
        <v>13243</v>
      </c>
      <c r="AD15" s="235">
        <v>22408</v>
      </c>
      <c r="AE15" s="223">
        <f t="shared" si="1"/>
        <v>3.7707838479809976</v>
      </c>
      <c r="AF15" s="224">
        <f t="shared" si="2"/>
        <v>35.745519326279421</v>
      </c>
      <c r="AG15" s="225">
        <f t="shared" si="3"/>
        <v>60.483696825739585</v>
      </c>
      <c r="AH15" s="226">
        <f t="shared" si="4"/>
        <v>37048</v>
      </c>
    </row>
    <row r="16" spans="2:34" s="51" customFormat="1" ht="24.9" customHeight="1" x14ac:dyDescent="0.2">
      <c r="B16" s="55">
        <v>10208</v>
      </c>
      <c r="C16" s="58"/>
      <c r="D16" s="57" t="s">
        <v>26</v>
      </c>
      <c r="E16" s="56"/>
      <c r="F16" s="216">
        <v>36904</v>
      </c>
      <c r="G16" s="216">
        <v>2033</v>
      </c>
      <c r="H16" s="216">
        <v>1961</v>
      </c>
      <c r="I16" s="216">
        <v>8</v>
      </c>
      <c r="J16" s="216">
        <v>20</v>
      </c>
      <c r="K16" s="216">
        <v>3651</v>
      </c>
      <c r="L16" s="216">
        <v>6180</v>
      </c>
      <c r="M16" s="216">
        <v>261</v>
      </c>
      <c r="N16" s="216">
        <v>282</v>
      </c>
      <c r="O16" s="216">
        <v>1330</v>
      </c>
      <c r="P16" s="216">
        <v>4995</v>
      </c>
      <c r="Q16" s="216">
        <v>650</v>
      </c>
      <c r="R16" s="216">
        <v>445</v>
      </c>
      <c r="S16" s="216">
        <v>884</v>
      </c>
      <c r="T16" s="216">
        <v>2472</v>
      </c>
      <c r="U16" s="216">
        <v>1462</v>
      </c>
      <c r="V16" s="216">
        <v>1599</v>
      </c>
      <c r="W16" s="216">
        <v>5510</v>
      </c>
      <c r="X16" s="216">
        <v>358</v>
      </c>
      <c r="Y16" s="216">
        <v>1918</v>
      </c>
      <c r="Z16" s="216">
        <v>1162</v>
      </c>
      <c r="AA16" s="216">
        <v>1684</v>
      </c>
      <c r="AB16" s="216">
        <v>2041</v>
      </c>
      <c r="AC16" s="216">
        <v>9851</v>
      </c>
      <c r="AD16" s="235">
        <v>23328</v>
      </c>
      <c r="AE16" s="223">
        <f t="shared" si="1"/>
        <v>5.7950028392958552</v>
      </c>
      <c r="AF16" s="224">
        <f t="shared" si="2"/>
        <v>27.969903463940941</v>
      </c>
      <c r="AG16" s="225">
        <f t="shared" si="3"/>
        <v>66.235093696763201</v>
      </c>
      <c r="AH16" s="226">
        <f t="shared" si="4"/>
        <v>35220</v>
      </c>
    </row>
    <row r="17" spans="2:34" s="51" customFormat="1" ht="24.9" customHeight="1" x14ac:dyDescent="0.2">
      <c r="B17" s="55">
        <v>10209</v>
      </c>
      <c r="C17" s="58"/>
      <c r="D17" s="57" t="s">
        <v>27</v>
      </c>
      <c r="E17" s="56"/>
      <c r="F17" s="216">
        <v>31579</v>
      </c>
      <c r="G17" s="216">
        <v>1301</v>
      </c>
      <c r="H17" s="216">
        <v>1272</v>
      </c>
      <c r="I17" s="216">
        <v>4</v>
      </c>
      <c r="J17" s="216">
        <v>27</v>
      </c>
      <c r="K17" s="216">
        <v>2538</v>
      </c>
      <c r="L17" s="216">
        <v>8462</v>
      </c>
      <c r="M17" s="216">
        <v>80</v>
      </c>
      <c r="N17" s="216">
        <v>313</v>
      </c>
      <c r="O17" s="216">
        <v>1841</v>
      </c>
      <c r="P17" s="216">
        <v>4313</v>
      </c>
      <c r="Q17" s="216">
        <v>508</v>
      </c>
      <c r="R17" s="216">
        <v>395</v>
      </c>
      <c r="S17" s="216">
        <v>673</v>
      </c>
      <c r="T17" s="216">
        <v>1272</v>
      </c>
      <c r="U17" s="216">
        <v>1331</v>
      </c>
      <c r="V17" s="216">
        <v>1309</v>
      </c>
      <c r="W17" s="216">
        <v>4082</v>
      </c>
      <c r="X17" s="216">
        <v>247</v>
      </c>
      <c r="Y17" s="216">
        <v>1474</v>
      </c>
      <c r="Z17" s="216">
        <v>935</v>
      </c>
      <c r="AA17" s="216">
        <v>474</v>
      </c>
      <c r="AB17" s="216">
        <v>1305</v>
      </c>
      <c r="AC17" s="216">
        <v>11027</v>
      </c>
      <c r="AD17" s="235">
        <v>18773</v>
      </c>
      <c r="AE17" s="223">
        <f t="shared" si="1"/>
        <v>4.1954669667256068</v>
      </c>
      <c r="AF17" s="224">
        <f t="shared" si="2"/>
        <v>35.450892139527404</v>
      </c>
      <c r="AG17" s="225">
        <f t="shared" si="3"/>
        <v>60.353640893746984</v>
      </c>
      <c r="AH17" s="226">
        <f t="shared" si="4"/>
        <v>31105</v>
      </c>
    </row>
    <row r="18" spans="2:34" s="51" customFormat="1" ht="24.9" customHeight="1" x14ac:dyDescent="0.2">
      <c r="B18" s="55">
        <v>10210</v>
      </c>
      <c r="C18" s="58"/>
      <c r="D18" s="57" t="s">
        <v>28</v>
      </c>
      <c r="E18" s="56"/>
      <c r="F18" s="216">
        <v>23567</v>
      </c>
      <c r="G18" s="216">
        <v>1531</v>
      </c>
      <c r="H18" s="216">
        <v>1494</v>
      </c>
      <c r="I18" s="216" t="s">
        <v>36</v>
      </c>
      <c r="J18" s="216">
        <v>3</v>
      </c>
      <c r="K18" s="216">
        <v>1662</v>
      </c>
      <c r="L18" s="216">
        <v>7678</v>
      </c>
      <c r="M18" s="216">
        <v>79</v>
      </c>
      <c r="N18" s="216">
        <v>143</v>
      </c>
      <c r="O18" s="216">
        <v>807</v>
      </c>
      <c r="P18" s="216">
        <v>2584</v>
      </c>
      <c r="Q18" s="216">
        <v>433</v>
      </c>
      <c r="R18" s="216">
        <v>161</v>
      </c>
      <c r="S18" s="216">
        <v>446</v>
      </c>
      <c r="T18" s="216">
        <v>871</v>
      </c>
      <c r="U18" s="216">
        <v>871</v>
      </c>
      <c r="V18" s="216">
        <v>981</v>
      </c>
      <c r="W18" s="216">
        <v>3154</v>
      </c>
      <c r="X18" s="216">
        <v>274</v>
      </c>
      <c r="Y18" s="216">
        <v>1013</v>
      </c>
      <c r="Z18" s="216">
        <v>705</v>
      </c>
      <c r="AA18" s="216">
        <v>171</v>
      </c>
      <c r="AB18" s="216">
        <v>1531</v>
      </c>
      <c r="AC18" s="216">
        <v>9343</v>
      </c>
      <c r="AD18" s="235">
        <v>12522</v>
      </c>
      <c r="AE18" s="223">
        <f t="shared" si="1"/>
        <v>6.5438536501966151</v>
      </c>
      <c r="AF18" s="224">
        <f t="shared" si="2"/>
        <v>39.934176782355955</v>
      </c>
      <c r="AG18" s="225">
        <f t="shared" si="3"/>
        <v>53.521969567447428</v>
      </c>
      <c r="AH18" s="226">
        <f t="shared" si="4"/>
        <v>23396</v>
      </c>
    </row>
    <row r="19" spans="2:34" s="51" customFormat="1" ht="24.9" customHeight="1" x14ac:dyDescent="0.2">
      <c r="B19" s="55">
        <v>10211</v>
      </c>
      <c r="C19" s="58"/>
      <c r="D19" s="57" t="s">
        <v>29</v>
      </c>
      <c r="E19" s="56"/>
      <c r="F19" s="216">
        <v>26721</v>
      </c>
      <c r="G19" s="216">
        <v>1090</v>
      </c>
      <c r="H19" s="216">
        <v>1052</v>
      </c>
      <c r="I19" s="216" t="s">
        <v>36</v>
      </c>
      <c r="J19" s="216">
        <v>21</v>
      </c>
      <c r="K19" s="216">
        <v>1770</v>
      </c>
      <c r="L19" s="216">
        <v>7197</v>
      </c>
      <c r="M19" s="216">
        <v>101</v>
      </c>
      <c r="N19" s="216">
        <v>207</v>
      </c>
      <c r="O19" s="216">
        <v>1257</v>
      </c>
      <c r="P19" s="216">
        <v>3422</v>
      </c>
      <c r="Q19" s="216">
        <v>413</v>
      </c>
      <c r="R19" s="216">
        <v>200</v>
      </c>
      <c r="S19" s="216">
        <v>639</v>
      </c>
      <c r="T19" s="216">
        <v>1186</v>
      </c>
      <c r="U19" s="216">
        <v>1102</v>
      </c>
      <c r="V19" s="216">
        <v>1179</v>
      </c>
      <c r="W19" s="216">
        <v>3589</v>
      </c>
      <c r="X19" s="216">
        <v>253</v>
      </c>
      <c r="Y19" s="216">
        <v>1558</v>
      </c>
      <c r="Z19" s="216">
        <v>744</v>
      </c>
      <c r="AA19" s="216">
        <v>793</v>
      </c>
      <c r="AB19" s="216">
        <v>1090</v>
      </c>
      <c r="AC19" s="216">
        <v>8988</v>
      </c>
      <c r="AD19" s="235">
        <v>15850</v>
      </c>
      <c r="AE19" s="223">
        <f t="shared" si="1"/>
        <v>4.2039493983338474</v>
      </c>
      <c r="AF19" s="224">
        <f t="shared" si="2"/>
        <v>34.665226781857449</v>
      </c>
      <c r="AG19" s="225">
        <f t="shared" si="3"/>
        <v>61.130823819808697</v>
      </c>
      <c r="AH19" s="226">
        <f t="shared" si="4"/>
        <v>25928</v>
      </c>
    </row>
    <row r="20" spans="2:34" s="51" customFormat="1" ht="24.9" customHeight="1" x14ac:dyDescent="0.2">
      <c r="B20" s="55">
        <v>10212</v>
      </c>
      <c r="C20" s="63"/>
      <c r="D20" s="62" t="s">
        <v>30</v>
      </c>
      <c r="E20" s="61"/>
      <c r="F20" s="236">
        <v>24909</v>
      </c>
      <c r="G20" s="236">
        <v>1119</v>
      </c>
      <c r="H20" s="236">
        <v>1076</v>
      </c>
      <c r="I20" s="236">
        <v>4</v>
      </c>
      <c r="J20" s="236">
        <v>7</v>
      </c>
      <c r="K20" s="236">
        <v>1744</v>
      </c>
      <c r="L20" s="236">
        <v>6744</v>
      </c>
      <c r="M20" s="236">
        <v>75</v>
      </c>
      <c r="N20" s="236">
        <v>297</v>
      </c>
      <c r="O20" s="236">
        <v>1500</v>
      </c>
      <c r="P20" s="236">
        <v>3456</v>
      </c>
      <c r="Q20" s="236">
        <v>386</v>
      </c>
      <c r="R20" s="236">
        <v>244</v>
      </c>
      <c r="S20" s="236">
        <v>495</v>
      </c>
      <c r="T20" s="236">
        <v>1054</v>
      </c>
      <c r="U20" s="236">
        <v>942</v>
      </c>
      <c r="V20" s="236">
        <v>983</v>
      </c>
      <c r="W20" s="236">
        <v>3456</v>
      </c>
      <c r="X20" s="236">
        <v>191</v>
      </c>
      <c r="Y20" s="236">
        <v>1202</v>
      </c>
      <c r="Z20" s="236">
        <v>577</v>
      </c>
      <c r="AA20" s="236">
        <v>433</v>
      </c>
      <c r="AB20" s="236">
        <v>1123</v>
      </c>
      <c r="AC20" s="236">
        <v>8495</v>
      </c>
      <c r="AD20" s="237">
        <v>14858</v>
      </c>
      <c r="AE20" s="238">
        <f t="shared" si="1"/>
        <v>4.5881680013074027</v>
      </c>
      <c r="AF20" s="239">
        <f t="shared" si="2"/>
        <v>34.70746854061121</v>
      </c>
      <c r="AG20" s="240">
        <f t="shared" si="3"/>
        <v>60.704363458081389</v>
      </c>
      <c r="AH20" s="232">
        <f t="shared" si="4"/>
        <v>24476</v>
      </c>
    </row>
    <row r="21" spans="2:34" s="51" customFormat="1" ht="24.9" customHeight="1" x14ac:dyDescent="0.2">
      <c r="B21" s="55"/>
      <c r="C21" s="278" t="s">
        <v>31</v>
      </c>
      <c r="D21" s="279"/>
      <c r="E21" s="60"/>
      <c r="F21" s="217">
        <f t="shared" ref="F21:AD21" si="7">SUM(F22:F23)</f>
        <v>18444</v>
      </c>
      <c r="G21" s="217">
        <f t="shared" si="7"/>
        <v>751</v>
      </c>
      <c r="H21" s="217">
        <f t="shared" si="7"/>
        <v>732</v>
      </c>
      <c r="I21" s="217">
        <f t="shared" si="7"/>
        <v>0</v>
      </c>
      <c r="J21" s="217">
        <f t="shared" si="7"/>
        <v>11</v>
      </c>
      <c r="K21" s="217">
        <f t="shared" si="7"/>
        <v>1587</v>
      </c>
      <c r="L21" s="217">
        <f t="shared" si="7"/>
        <v>3182</v>
      </c>
      <c r="M21" s="217">
        <f t="shared" si="7"/>
        <v>97</v>
      </c>
      <c r="N21" s="217">
        <f t="shared" si="7"/>
        <v>203</v>
      </c>
      <c r="O21" s="217">
        <f t="shared" si="7"/>
        <v>770</v>
      </c>
      <c r="P21" s="217">
        <f t="shared" si="7"/>
        <v>2810</v>
      </c>
      <c r="Q21" s="217">
        <f t="shared" si="7"/>
        <v>350</v>
      </c>
      <c r="R21" s="217">
        <f t="shared" si="7"/>
        <v>226</v>
      </c>
      <c r="S21" s="217">
        <f t="shared" si="7"/>
        <v>448</v>
      </c>
      <c r="T21" s="217">
        <f t="shared" si="7"/>
        <v>834</v>
      </c>
      <c r="U21" s="217">
        <f t="shared" si="7"/>
        <v>638</v>
      </c>
      <c r="V21" s="217">
        <f t="shared" si="7"/>
        <v>885</v>
      </c>
      <c r="W21" s="217">
        <f t="shared" si="7"/>
        <v>2961</v>
      </c>
      <c r="X21" s="217">
        <f t="shared" si="7"/>
        <v>118</v>
      </c>
      <c r="Y21" s="217">
        <f t="shared" si="7"/>
        <v>872</v>
      </c>
      <c r="Z21" s="217">
        <f t="shared" si="7"/>
        <v>1348</v>
      </c>
      <c r="AA21" s="217">
        <f t="shared" si="7"/>
        <v>353</v>
      </c>
      <c r="AB21" s="217">
        <f t="shared" si="7"/>
        <v>751</v>
      </c>
      <c r="AC21" s="217">
        <f t="shared" si="7"/>
        <v>4780</v>
      </c>
      <c r="AD21" s="218">
        <f t="shared" si="7"/>
        <v>12560</v>
      </c>
      <c r="AE21" s="241">
        <f t="shared" si="1"/>
        <v>4.1512354209275326</v>
      </c>
      <c r="AF21" s="242">
        <f t="shared" si="2"/>
        <v>26.421977779006134</v>
      </c>
      <c r="AG21" s="243">
        <f t="shared" si="3"/>
        <v>69.426786800066338</v>
      </c>
      <c r="AH21" s="222">
        <f t="shared" si="4"/>
        <v>18091</v>
      </c>
    </row>
    <row r="22" spans="2:34" s="51" customFormat="1" ht="24.9" customHeight="1" x14ac:dyDescent="0.2">
      <c r="B22" s="55">
        <v>10344</v>
      </c>
      <c r="C22" s="58"/>
      <c r="D22" s="57" t="s">
        <v>32</v>
      </c>
      <c r="E22" s="56"/>
      <c r="F22" s="216">
        <v>7697</v>
      </c>
      <c r="G22" s="216">
        <v>389</v>
      </c>
      <c r="H22" s="216">
        <v>376</v>
      </c>
      <c r="I22" s="216" t="s">
        <v>36</v>
      </c>
      <c r="J22" s="216">
        <v>3</v>
      </c>
      <c r="K22" s="216">
        <v>716</v>
      </c>
      <c r="L22" s="216">
        <v>1367</v>
      </c>
      <c r="M22" s="216">
        <v>36</v>
      </c>
      <c r="N22" s="216">
        <v>68</v>
      </c>
      <c r="O22" s="216">
        <v>320</v>
      </c>
      <c r="P22" s="216">
        <v>1145</v>
      </c>
      <c r="Q22" s="216">
        <v>116</v>
      </c>
      <c r="R22" s="216">
        <v>74</v>
      </c>
      <c r="S22" s="216">
        <v>155</v>
      </c>
      <c r="T22" s="216">
        <v>314</v>
      </c>
      <c r="U22" s="216">
        <v>257</v>
      </c>
      <c r="V22" s="216">
        <v>314</v>
      </c>
      <c r="W22" s="216">
        <v>1065</v>
      </c>
      <c r="X22" s="216">
        <v>52</v>
      </c>
      <c r="Y22" s="216">
        <v>334</v>
      </c>
      <c r="Z22" s="216">
        <v>857</v>
      </c>
      <c r="AA22" s="216">
        <v>115</v>
      </c>
      <c r="AB22" s="216">
        <v>389</v>
      </c>
      <c r="AC22" s="216">
        <v>2086</v>
      </c>
      <c r="AD22" s="235">
        <v>5107</v>
      </c>
      <c r="AE22" s="223">
        <f t="shared" si="1"/>
        <v>5.1305724083355315</v>
      </c>
      <c r="AF22" s="224">
        <f t="shared" si="2"/>
        <v>27.512529675547349</v>
      </c>
      <c r="AG22" s="225">
        <f t="shared" si="3"/>
        <v>67.35689791611712</v>
      </c>
      <c r="AH22" s="226">
        <f t="shared" si="4"/>
        <v>7582</v>
      </c>
    </row>
    <row r="23" spans="2:34" s="51" customFormat="1" ht="24.9" customHeight="1" x14ac:dyDescent="0.2">
      <c r="B23" s="55">
        <v>10345</v>
      </c>
      <c r="C23" s="54"/>
      <c r="D23" s="53" t="s">
        <v>33</v>
      </c>
      <c r="E23" s="52"/>
      <c r="F23" s="227">
        <v>10747</v>
      </c>
      <c r="G23" s="227">
        <v>362</v>
      </c>
      <c r="H23" s="227">
        <v>356</v>
      </c>
      <c r="I23" s="227" t="s">
        <v>36</v>
      </c>
      <c r="J23" s="227">
        <v>8</v>
      </c>
      <c r="K23" s="227">
        <v>871</v>
      </c>
      <c r="L23" s="227">
        <v>1815</v>
      </c>
      <c r="M23" s="227">
        <v>61</v>
      </c>
      <c r="N23" s="227">
        <v>135</v>
      </c>
      <c r="O23" s="227">
        <v>450</v>
      </c>
      <c r="P23" s="227">
        <v>1665</v>
      </c>
      <c r="Q23" s="227">
        <v>234</v>
      </c>
      <c r="R23" s="227">
        <v>152</v>
      </c>
      <c r="S23" s="227">
        <v>293</v>
      </c>
      <c r="T23" s="227">
        <v>520</v>
      </c>
      <c r="U23" s="227">
        <v>381</v>
      </c>
      <c r="V23" s="227">
        <v>571</v>
      </c>
      <c r="W23" s="227">
        <v>1896</v>
      </c>
      <c r="X23" s="227">
        <v>66</v>
      </c>
      <c r="Y23" s="227">
        <v>538</v>
      </c>
      <c r="Z23" s="227">
        <v>491</v>
      </c>
      <c r="AA23" s="227">
        <v>238</v>
      </c>
      <c r="AB23" s="227">
        <v>362</v>
      </c>
      <c r="AC23" s="227">
        <v>2694</v>
      </c>
      <c r="AD23" s="228">
        <v>7453</v>
      </c>
      <c r="AE23" s="229">
        <f t="shared" si="1"/>
        <v>3.4446664763536012</v>
      </c>
      <c r="AF23" s="230">
        <f t="shared" si="2"/>
        <v>25.635169854410506</v>
      </c>
      <c r="AG23" s="231">
        <f t="shared" si="3"/>
        <v>70.92016366923589</v>
      </c>
      <c r="AH23" s="232">
        <f t="shared" si="4"/>
        <v>10509</v>
      </c>
    </row>
    <row r="24" spans="2:34" s="51" customFormat="1" ht="24.9" customHeight="1" x14ac:dyDescent="0.2">
      <c r="B24" s="55"/>
      <c r="C24" s="278" t="s">
        <v>34</v>
      </c>
      <c r="D24" s="279"/>
      <c r="E24" s="60"/>
      <c r="F24" s="217">
        <f t="shared" ref="F24:AD24" si="8">SUM(F25:F26)</f>
        <v>1165</v>
      </c>
      <c r="G24" s="217">
        <f t="shared" si="8"/>
        <v>168</v>
      </c>
      <c r="H24" s="217">
        <f t="shared" si="8"/>
        <v>98</v>
      </c>
      <c r="I24" s="217">
        <f t="shared" si="8"/>
        <v>1</v>
      </c>
      <c r="J24" s="217">
        <f t="shared" si="8"/>
        <v>13</v>
      </c>
      <c r="K24" s="217">
        <f t="shared" si="8"/>
        <v>140</v>
      </c>
      <c r="L24" s="217">
        <f t="shared" si="8"/>
        <v>119</v>
      </c>
      <c r="M24" s="217">
        <f t="shared" si="8"/>
        <v>2</v>
      </c>
      <c r="N24" s="217">
        <f t="shared" si="8"/>
        <v>7</v>
      </c>
      <c r="O24" s="217">
        <f t="shared" si="8"/>
        <v>31</v>
      </c>
      <c r="P24" s="217">
        <f t="shared" si="8"/>
        <v>120</v>
      </c>
      <c r="Q24" s="217">
        <f t="shared" si="8"/>
        <v>4</v>
      </c>
      <c r="R24" s="217">
        <f t="shared" si="8"/>
        <v>4</v>
      </c>
      <c r="S24" s="217">
        <f t="shared" si="8"/>
        <v>9</v>
      </c>
      <c r="T24" s="217">
        <f t="shared" si="8"/>
        <v>91</v>
      </c>
      <c r="U24" s="217">
        <f t="shared" si="8"/>
        <v>35</v>
      </c>
      <c r="V24" s="217">
        <f t="shared" si="8"/>
        <v>76</v>
      </c>
      <c r="W24" s="217">
        <f t="shared" si="8"/>
        <v>157</v>
      </c>
      <c r="X24" s="217">
        <f t="shared" si="8"/>
        <v>30</v>
      </c>
      <c r="Y24" s="217">
        <f t="shared" si="8"/>
        <v>63</v>
      </c>
      <c r="Z24" s="217">
        <f t="shared" si="8"/>
        <v>94</v>
      </c>
      <c r="AA24" s="217">
        <f t="shared" si="8"/>
        <v>1</v>
      </c>
      <c r="AB24" s="217">
        <f t="shared" si="8"/>
        <v>169</v>
      </c>
      <c r="AC24" s="217">
        <f t="shared" si="8"/>
        <v>272</v>
      </c>
      <c r="AD24" s="218">
        <f t="shared" si="8"/>
        <v>723</v>
      </c>
      <c r="AE24" s="219">
        <f t="shared" si="1"/>
        <v>14.518900343642613</v>
      </c>
      <c r="AF24" s="220">
        <f t="shared" si="2"/>
        <v>23.367697594501717</v>
      </c>
      <c r="AG24" s="221">
        <f t="shared" si="3"/>
        <v>62.113402061855673</v>
      </c>
      <c r="AH24" s="222">
        <f t="shared" si="4"/>
        <v>1164</v>
      </c>
    </row>
    <row r="25" spans="2:34" s="51" customFormat="1" ht="24.9" customHeight="1" x14ac:dyDescent="0.2">
      <c r="B25" s="55">
        <v>10366</v>
      </c>
      <c r="C25" s="58"/>
      <c r="D25" s="57" t="s">
        <v>35</v>
      </c>
      <c r="E25" s="56"/>
      <c r="F25" s="216">
        <v>539</v>
      </c>
      <c r="G25" s="216">
        <v>114</v>
      </c>
      <c r="H25" s="216">
        <v>66</v>
      </c>
      <c r="I25" s="216" t="s">
        <v>36</v>
      </c>
      <c r="J25" s="216" t="s">
        <v>36</v>
      </c>
      <c r="K25" s="216">
        <v>37</v>
      </c>
      <c r="L25" s="216">
        <v>69</v>
      </c>
      <c r="M25" s="216">
        <v>1</v>
      </c>
      <c r="N25" s="216">
        <v>5</v>
      </c>
      <c r="O25" s="216">
        <v>17</v>
      </c>
      <c r="P25" s="216">
        <v>42</v>
      </c>
      <c r="Q25" s="216" t="s">
        <v>36</v>
      </c>
      <c r="R25" s="216" t="s">
        <v>36</v>
      </c>
      <c r="S25" s="216">
        <v>2</v>
      </c>
      <c r="T25" s="216">
        <v>50</v>
      </c>
      <c r="U25" s="216">
        <v>18</v>
      </c>
      <c r="V25" s="216">
        <v>34</v>
      </c>
      <c r="W25" s="216">
        <v>72</v>
      </c>
      <c r="X25" s="216">
        <v>15</v>
      </c>
      <c r="Y25" s="216">
        <v>23</v>
      </c>
      <c r="Z25" s="216">
        <v>40</v>
      </c>
      <c r="AA25" s="216" t="s">
        <v>36</v>
      </c>
      <c r="AB25" s="216">
        <v>114</v>
      </c>
      <c r="AC25" s="216">
        <v>106</v>
      </c>
      <c r="AD25" s="235">
        <v>319</v>
      </c>
      <c r="AE25" s="223">
        <f t="shared" si="1"/>
        <v>21.150278293135436</v>
      </c>
      <c r="AF25" s="224">
        <f t="shared" si="2"/>
        <v>19.666048237476808</v>
      </c>
      <c r="AG25" s="225">
        <f t="shared" si="3"/>
        <v>59.183673469387756</v>
      </c>
      <c r="AH25" s="226">
        <f>F25-0</f>
        <v>539</v>
      </c>
    </row>
    <row r="26" spans="2:34" s="51" customFormat="1" ht="24.9" customHeight="1" x14ac:dyDescent="0.2">
      <c r="B26" s="55">
        <v>10367</v>
      </c>
      <c r="C26" s="54"/>
      <c r="D26" s="53" t="s">
        <v>37</v>
      </c>
      <c r="E26" s="52"/>
      <c r="F26" s="227">
        <v>626</v>
      </c>
      <c r="G26" s="227">
        <v>54</v>
      </c>
      <c r="H26" s="227">
        <v>32</v>
      </c>
      <c r="I26" s="227">
        <v>1</v>
      </c>
      <c r="J26" s="227">
        <v>13</v>
      </c>
      <c r="K26" s="227">
        <v>103</v>
      </c>
      <c r="L26" s="227">
        <v>50</v>
      </c>
      <c r="M26" s="227">
        <v>1</v>
      </c>
      <c r="N26" s="227">
        <v>2</v>
      </c>
      <c r="O26" s="227">
        <v>14</v>
      </c>
      <c r="P26" s="227">
        <v>78</v>
      </c>
      <c r="Q26" s="227">
        <v>4</v>
      </c>
      <c r="R26" s="227">
        <v>4</v>
      </c>
      <c r="S26" s="227">
        <v>7</v>
      </c>
      <c r="T26" s="227">
        <v>41</v>
      </c>
      <c r="U26" s="227">
        <v>17</v>
      </c>
      <c r="V26" s="227">
        <v>42</v>
      </c>
      <c r="W26" s="227">
        <v>85</v>
      </c>
      <c r="X26" s="227">
        <v>15</v>
      </c>
      <c r="Y26" s="227">
        <v>40</v>
      </c>
      <c r="Z26" s="227">
        <v>54</v>
      </c>
      <c r="AA26" s="227">
        <v>1</v>
      </c>
      <c r="AB26" s="227">
        <v>55</v>
      </c>
      <c r="AC26" s="227">
        <v>166</v>
      </c>
      <c r="AD26" s="228">
        <v>404</v>
      </c>
      <c r="AE26" s="238">
        <f t="shared" si="1"/>
        <v>8.7999999999999989</v>
      </c>
      <c r="AF26" s="239">
        <f t="shared" si="2"/>
        <v>26.56</v>
      </c>
      <c r="AG26" s="240">
        <f t="shared" si="3"/>
        <v>64.64</v>
      </c>
      <c r="AH26" s="232">
        <f t="shared" si="4"/>
        <v>625</v>
      </c>
    </row>
    <row r="27" spans="2:34" s="51" customFormat="1" ht="24.9" customHeight="1" x14ac:dyDescent="0.2">
      <c r="B27" s="55"/>
      <c r="C27" s="278" t="s">
        <v>38</v>
      </c>
      <c r="D27" s="279"/>
      <c r="E27" s="60"/>
      <c r="F27" s="217">
        <f t="shared" ref="F27:AD27" si="9">SUM(F28:F30)</f>
        <v>10521</v>
      </c>
      <c r="G27" s="217">
        <f t="shared" si="9"/>
        <v>983</v>
      </c>
      <c r="H27" s="217">
        <f t="shared" si="9"/>
        <v>937</v>
      </c>
      <c r="I27" s="217">
        <f t="shared" si="9"/>
        <v>0</v>
      </c>
      <c r="J27" s="217">
        <f t="shared" si="9"/>
        <v>2</v>
      </c>
      <c r="K27" s="217">
        <f t="shared" si="9"/>
        <v>875</v>
      </c>
      <c r="L27" s="217">
        <f t="shared" si="9"/>
        <v>2979</v>
      </c>
      <c r="M27" s="217">
        <f t="shared" si="9"/>
        <v>27</v>
      </c>
      <c r="N27" s="217">
        <f t="shared" si="9"/>
        <v>55</v>
      </c>
      <c r="O27" s="217">
        <f t="shared" si="9"/>
        <v>389</v>
      </c>
      <c r="P27" s="217">
        <f t="shared" si="9"/>
        <v>1212</v>
      </c>
      <c r="Q27" s="217">
        <f t="shared" si="9"/>
        <v>151</v>
      </c>
      <c r="R27" s="217">
        <f t="shared" si="9"/>
        <v>58</v>
      </c>
      <c r="S27" s="217">
        <f t="shared" si="9"/>
        <v>153</v>
      </c>
      <c r="T27" s="217">
        <f t="shared" si="9"/>
        <v>386</v>
      </c>
      <c r="U27" s="217">
        <f t="shared" si="9"/>
        <v>350</v>
      </c>
      <c r="V27" s="217">
        <f t="shared" si="9"/>
        <v>372</v>
      </c>
      <c r="W27" s="217">
        <f t="shared" si="9"/>
        <v>1275</v>
      </c>
      <c r="X27" s="217">
        <f t="shared" si="9"/>
        <v>114</v>
      </c>
      <c r="Y27" s="217">
        <f t="shared" si="9"/>
        <v>477</v>
      </c>
      <c r="Z27" s="217">
        <f t="shared" si="9"/>
        <v>310</v>
      </c>
      <c r="AA27" s="217">
        <f t="shared" si="9"/>
        <v>353</v>
      </c>
      <c r="AB27" s="217">
        <f t="shared" si="9"/>
        <v>983</v>
      </c>
      <c r="AC27" s="217">
        <f t="shared" si="9"/>
        <v>3856</v>
      </c>
      <c r="AD27" s="218">
        <f t="shared" si="9"/>
        <v>5329</v>
      </c>
      <c r="AE27" s="241">
        <f t="shared" si="1"/>
        <v>9.6675845790715975</v>
      </c>
      <c r="AF27" s="242">
        <f t="shared" si="2"/>
        <v>37.922895357985837</v>
      </c>
      <c r="AG27" s="243">
        <f t="shared" si="3"/>
        <v>52.409520062942562</v>
      </c>
      <c r="AH27" s="222">
        <f t="shared" si="4"/>
        <v>10168</v>
      </c>
    </row>
    <row r="28" spans="2:34" s="51" customFormat="1" ht="24.9" customHeight="1" x14ac:dyDescent="0.2">
      <c r="B28" s="55">
        <v>10382</v>
      </c>
      <c r="C28" s="58"/>
      <c r="D28" s="57" t="s">
        <v>39</v>
      </c>
      <c r="E28" s="56"/>
      <c r="F28" s="216">
        <v>3218</v>
      </c>
      <c r="G28" s="216">
        <v>356</v>
      </c>
      <c r="H28" s="216">
        <v>331</v>
      </c>
      <c r="I28" s="216" t="s">
        <v>36</v>
      </c>
      <c r="J28" s="216">
        <v>1</v>
      </c>
      <c r="K28" s="216">
        <v>307</v>
      </c>
      <c r="L28" s="216">
        <v>852</v>
      </c>
      <c r="M28" s="216">
        <v>12</v>
      </c>
      <c r="N28" s="216">
        <v>8</v>
      </c>
      <c r="O28" s="216">
        <v>105</v>
      </c>
      <c r="P28" s="216">
        <v>393</v>
      </c>
      <c r="Q28" s="216">
        <v>36</v>
      </c>
      <c r="R28" s="216">
        <v>12</v>
      </c>
      <c r="S28" s="216">
        <v>51</v>
      </c>
      <c r="T28" s="216">
        <v>152</v>
      </c>
      <c r="U28" s="216">
        <v>120</v>
      </c>
      <c r="V28" s="216">
        <v>90</v>
      </c>
      <c r="W28" s="216">
        <v>375</v>
      </c>
      <c r="X28" s="216">
        <v>30</v>
      </c>
      <c r="Y28" s="216">
        <v>147</v>
      </c>
      <c r="Z28" s="216">
        <v>89</v>
      </c>
      <c r="AA28" s="216">
        <v>82</v>
      </c>
      <c r="AB28" s="216">
        <v>356</v>
      </c>
      <c r="AC28" s="216">
        <v>1160</v>
      </c>
      <c r="AD28" s="235">
        <v>1620</v>
      </c>
      <c r="AE28" s="223">
        <f t="shared" si="1"/>
        <v>11.352040816326531</v>
      </c>
      <c r="AF28" s="224">
        <f t="shared" si="2"/>
        <v>36.989795918367349</v>
      </c>
      <c r="AG28" s="225">
        <f t="shared" si="3"/>
        <v>51.658163265306122</v>
      </c>
      <c r="AH28" s="226">
        <f t="shared" si="4"/>
        <v>3136</v>
      </c>
    </row>
    <row r="29" spans="2:34" s="51" customFormat="1" ht="24.9" customHeight="1" x14ac:dyDescent="0.2">
      <c r="B29" s="55">
        <v>10383</v>
      </c>
      <c r="C29" s="58"/>
      <c r="D29" s="57" t="s">
        <v>40</v>
      </c>
      <c r="E29" s="56"/>
      <c r="F29" s="216">
        <v>632</v>
      </c>
      <c r="G29" s="216">
        <v>65</v>
      </c>
      <c r="H29" s="216">
        <v>51</v>
      </c>
      <c r="I29" s="216" t="s">
        <v>36</v>
      </c>
      <c r="J29" s="216" t="s">
        <v>36</v>
      </c>
      <c r="K29" s="216">
        <v>50</v>
      </c>
      <c r="L29" s="216">
        <v>138</v>
      </c>
      <c r="M29" s="216">
        <v>1</v>
      </c>
      <c r="N29" s="216">
        <v>3</v>
      </c>
      <c r="O29" s="216">
        <v>30</v>
      </c>
      <c r="P29" s="216">
        <v>72</v>
      </c>
      <c r="Q29" s="216">
        <v>6</v>
      </c>
      <c r="R29" s="216">
        <v>2</v>
      </c>
      <c r="S29" s="216">
        <v>8</v>
      </c>
      <c r="T29" s="216">
        <v>29</v>
      </c>
      <c r="U29" s="216">
        <v>25</v>
      </c>
      <c r="V29" s="216">
        <v>11</v>
      </c>
      <c r="W29" s="216">
        <v>109</v>
      </c>
      <c r="X29" s="216">
        <v>8</v>
      </c>
      <c r="Y29" s="216">
        <v>26</v>
      </c>
      <c r="Z29" s="216">
        <v>42</v>
      </c>
      <c r="AA29" s="216">
        <v>7</v>
      </c>
      <c r="AB29" s="216">
        <v>65</v>
      </c>
      <c r="AC29" s="216">
        <v>188</v>
      </c>
      <c r="AD29" s="235">
        <v>372</v>
      </c>
      <c r="AE29" s="223">
        <f t="shared" si="1"/>
        <v>10.4</v>
      </c>
      <c r="AF29" s="224">
        <f t="shared" si="2"/>
        <v>30.080000000000002</v>
      </c>
      <c r="AG29" s="225">
        <f t="shared" si="3"/>
        <v>59.519999999999996</v>
      </c>
      <c r="AH29" s="226">
        <f t="shared" si="4"/>
        <v>625</v>
      </c>
    </row>
    <row r="30" spans="2:34" s="51" customFormat="1" ht="24.9" customHeight="1" x14ac:dyDescent="0.2">
      <c r="B30" s="55">
        <v>10384</v>
      </c>
      <c r="C30" s="54"/>
      <c r="D30" s="53" t="s">
        <v>41</v>
      </c>
      <c r="E30" s="52"/>
      <c r="F30" s="227">
        <v>6671</v>
      </c>
      <c r="G30" s="227">
        <v>562</v>
      </c>
      <c r="H30" s="227">
        <v>555</v>
      </c>
      <c r="I30" s="227" t="s">
        <v>36</v>
      </c>
      <c r="J30" s="227">
        <v>1</v>
      </c>
      <c r="K30" s="227">
        <v>518</v>
      </c>
      <c r="L30" s="227">
        <v>1989</v>
      </c>
      <c r="M30" s="227">
        <v>14</v>
      </c>
      <c r="N30" s="227">
        <v>44</v>
      </c>
      <c r="O30" s="227">
        <v>254</v>
      </c>
      <c r="P30" s="227">
        <v>747</v>
      </c>
      <c r="Q30" s="227">
        <v>109</v>
      </c>
      <c r="R30" s="227">
        <v>44</v>
      </c>
      <c r="S30" s="227">
        <v>94</v>
      </c>
      <c r="T30" s="227">
        <v>205</v>
      </c>
      <c r="U30" s="227">
        <v>205</v>
      </c>
      <c r="V30" s="227">
        <v>271</v>
      </c>
      <c r="W30" s="227">
        <v>791</v>
      </c>
      <c r="X30" s="227">
        <v>76</v>
      </c>
      <c r="Y30" s="227">
        <v>304</v>
      </c>
      <c r="Z30" s="227">
        <v>179</v>
      </c>
      <c r="AA30" s="227">
        <v>264</v>
      </c>
      <c r="AB30" s="227">
        <v>562</v>
      </c>
      <c r="AC30" s="227">
        <v>2508</v>
      </c>
      <c r="AD30" s="228">
        <v>3337</v>
      </c>
      <c r="AE30" s="229">
        <f t="shared" si="1"/>
        <v>8.7716560012486351</v>
      </c>
      <c r="AF30" s="230">
        <f t="shared" si="2"/>
        <v>39.144685500234118</v>
      </c>
      <c r="AG30" s="231">
        <f t="shared" si="3"/>
        <v>52.083658498517252</v>
      </c>
      <c r="AH30" s="232">
        <f t="shared" si="4"/>
        <v>6407</v>
      </c>
    </row>
    <row r="31" spans="2:34" s="51" customFormat="1" ht="24.9" customHeight="1" x14ac:dyDescent="0.2">
      <c r="B31" s="55"/>
      <c r="C31" s="278" t="s">
        <v>42</v>
      </c>
      <c r="D31" s="279"/>
      <c r="E31" s="60"/>
      <c r="F31" s="217">
        <f t="shared" ref="F31:AD31" si="10">SUM(F32:F37)</f>
        <v>27213</v>
      </c>
      <c r="G31" s="217">
        <f t="shared" si="10"/>
        <v>4024</v>
      </c>
      <c r="H31" s="217">
        <f t="shared" si="10"/>
        <v>3864</v>
      </c>
      <c r="I31" s="217">
        <f t="shared" si="10"/>
        <v>14</v>
      </c>
      <c r="J31" s="217">
        <f t="shared" si="10"/>
        <v>22</v>
      </c>
      <c r="K31" s="217">
        <f t="shared" si="10"/>
        <v>2217</v>
      </c>
      <c r="L31" s="217">
        <f t="shared" si="10"/>
        <v>2671</v>
      </c>
      <c r="M31" s="217">
        <f t="shared" si="10"/>
        <v>129</v>
      </c>
      <c r="N31" s="217">
        <f t="shared" si="10"/>
        <v>73</v>
      </c>
      <c r="O31" s="217">
        <f t="shared" si="10"/>
        <v>983</v>
      </c>
      <c r="P31" s="217">
        <f t="shared" si="10"/>
        <v>3056</v>
      </c>
      <c r="Q31" s="217">
        <f t="shared" si="10"/>
        <v>280</v>
      </c>
      <c r="R31" s="217">
        <f t="shared" si="10"/>
        <v>370</v>
      </c>
      <c r="S31" s="217">
        <f t="shared" si="10"/>
        <v>523</v>
      </c>
      <c r="T31" s="217">
        <f t="shared" si="10"/>
        <v>3813</v>
      </c>
      <c r="U31" s="217">
        <f t="shared" si="10"/>
        <v>1205</v>
      </c>
      <c r="V31" s="217">
        <f t="shared" si="10"/>
        <v>1036</v>
      </c>
      <c r="W31" s="217">
        <f t="shared" si="10"/>
        <v>3462</v>
      </c>
      <c r="X31" s="217">
        <f t="shared" si="10"/>
        <v>555</v>
      </c>
      <c r="Y31" s="217">
        <f t="shared" si="10"/>
        <v>1243</v>
      </c>
      <c r="Z31" s="217">
        <f t="shared" si="10"/>
        <v>1085</v>
      </c>
      <c r="AA31" s="217">
        <f t="shared" si="10"/>
        <v>452</v>
      </c>
      <c r="AB31" s="217">
        <f t="shared" si="10"/>
        <v>4038</v>
      </c>
      <c r="AC31" s="217">
        <f t="shared" si="10"/>
        <v>4910</v>
      </c>
      <c r="AD31" s="218">
        <f t="shared" si="10"/>
        <v>17813</v>
      </c>
      <c r="AE31" s="219">
        <f t="shared" si="1"/>
        <v>15.089122230110982</v>
      </c>
      <c r="AF31" s="220">
        <f t="shared" si="2"/>
        <v>18.347595381338515</v>
      </c>
      <c r="AG31" s="221">
        <f t="shared" si="3"/>
        <v>66.563282388550505</v>
      </c>
      <c r="AH31" s="222">
        <f t="shared" si="4"/>
        <v>26761</v>
      </c>
    </row>
    <row r="32" spans="2:34" s="51" customFormat="1" ht="24.9" customHeight="1" x14ac:dyDescent="0.2">
      <c r="B32" s="55">
        <v>10421</v>
      </c>
      <c r="C32" s="58"/>
      <c r="D32" s="57" t="s">
        <v>43</v>
      </c>
      <c r="E32" s="56"/>
      <c r="F32" s="216">
        <v>7684</v>
      </c>
      <c r="G32" s="216">
        <v>743</v>
      </c>
      <c r="H32" s="216">
        <v>676</v>
      </c>
      <c r="I32" s="216" t="s">
        <v>36</v>
      </c>
      <c r="J32" s="216">
        <v>6</v>
      </c>
      <c r="K32" s="216">
        <v>602</v>
      </c>
      <c r="L32" s="216">
        <v>1030</v>
      </c>
      <c r="M32" s="216">
        <v>38</v>
      </c>
      <c r="N32" s="216">
        <v>16</v>
      </c>
      <c r="O32" s="216">
        <v>288</v>
      </c>
      <c r="P32" s="216">
        <v>964</v>
      </c>
      <c r="Q32" s="216">
        <v>94</v>
      </c>
      <c r="R32" s="216">
        <v>65</v>
      </c>
      <c r="S32" s="216">
        <v>185</v>
      </c>
      <c r="T32" s="216">
        <v>806</v>
      </c>
      <c r="U32" s="216">
        <v>293</v>
      </c>
      <c r="V32" s="216">
        <v>376</v>
      </c>
      <c r="W32" s="216">
        <v>1286</v>
      </c>
      <c r="X32" s="216">
        <v>152</v>
      </c>
      <c r="Y32" s="216">
        <v>332</v>
      </c>
      <c r="Z32" s="216">
        <v>358</v>
      </c>
      <c r="AA32" s="216">
        <v>50</v>
      </c>
      <c r="AB32" s="216">
        <v>743</v>
      </c>
      <c r="AC32" s="216">
        <v>1638</v>
      </c>
      <c r="AD32" s="235">
        <v>5253</v>
      </c>
      <c r="AE32" s="223">
        <f t="shared" si="1"/>
        <v>9.7327744301807702</v>
      </c>
      <c r="AF32" s="224">
        <f t="shared" si="2"/>
        <v>21.456641341367565</v>
      </c>
      <c r="AG32" s="225">
        <f t="shared" si="3"/>
        <v>68.81058422845166</v>
      </c>
      <c r="AH32" s="226">
        <f t="shared" si="4"/>
        <v>7634</v>
      </c>
    </row>
    <row r="33" spans="2:34" s="51" customFormat="1" ht="24.9" customHeight="1" x14ac:dyDescent="0.2">
      <c r="B33" s="55">
        <v>10424</v>
      </c>
      <c r="C33" s="58"/>
      <c r="D33" s="57" t="s">
        <v>44</v>
      </c>
      <c r="E33" s="56"/>
      <c r="F33" s="216">
        <v>2808</v>
      </c>
      <c r="G33" s="216">
        <v>446</v>
      </c>
      <c r="H33" s="216">
        <v>432</v>
      </c>
      <c r="I33" s="216" t="s">
        <v>36</v>
      </c>
      <c r="J33" s="216">
        <v>2</v>
      </c>
      <c r="K33" s="216">
        <v>275</v>
      </c>
      <c r="L33" s="216">
        <v>91</v>
      </c>
      <c r="M33" s="216">
        <v>17</v>
      </c>
      <c r="N33" s="216">
        <v>6</v>
      </c>
      <c r="O33" s="216">
        <v>100</v>
      </c>
      <c r="P33" s="216">
        <v>319</v>
      </c>
      <c r="Q33" s="216">
        <v>25</v>
      </c>
      <c r="R33" s="216">
        <v>64</v>
      </c>
      <c r="S33" s="216">
        <v>64</v>
      </c>
      <c r="T33" s="216">
        <v>360</v>
      </c>
      <c r="U33" s="216">
        <v>135</v>
      </c>
      <c r="V33" s="216">
        <v>125</v>
      </c>
      <c r="W33" s="216">
        <v>298</v>
      </c>
      <c r="X33" s="216">
        <v>57</v>
      </c>
      <c r="Y33" s="216">
        <v>168</v>
      </c>
      <c r="Z33" s="216">
        <v>141</v>
      </c>
      <c r="AA33" s="216">
        <v>115</v>
      </c>
      <c r="AB33" s="216">
        <v>446</v>
      </c>
      <c r="AC33" s="216">
        <v>368</v>
      </c>
      <c r="AD33" s="235">
        <v>1879</v>
      </c>
      <c r="AE33" s="223">
        <f t="shared" si="1"/>
        <v>16.561455625696251</v>
      </c>
      <c r="AF33" s="224">
        <f t="shared" si="2"/>
        <v>13.665057556628296</v>
      </c>
      <c r="AG33" s="225">
        <f t="shared" si="3"/>
        <v>69.773486817675462</v>
      </c>
      <c r="AH33" s="226">
        <f t="shared" si="4"/>
        <v>2693</v>
      </c>
    </row>
    <row r="34" spans="2:34" s="51" customFormat="1" ht="24.9" customHeight="1" x14ac:dyDescent="0.2">
      <c r="B34" s="55">
        <v>10425</v>
      </c>
      <c r="C34" s="58"/>
      <c r="D34" s="57" t="s">
        <v>45</v>
      </c>
      <c r="E34" s="56"/>
      <c r="F34" s="216">
        <v>5068</v>
      </c>
      <c r="G34" s="216">
        <v>1621</v>
      </c>
      <c r="H34" s="216">
        <v>1603</v>
      </c>
      <c r="I34" s="216">
        <v>6</v>
      </c>
      <c r="J34" s="216">
        <v>8</v>
      </c>
      <c r="K34" s="216">
        <v>401</v>
      </c>
      <c r="L34" s="216">
        <v>134</v>
      </c>
      <c r="M34" s="216">
        <v>18</v>
      </c>
      <c r="N34" s="216">
        <v>15</v>
      </c>
      <c r="O34" s="216">
        <v>199</v>
      </c>
      <c r="P34" s="216">
        <v>426</v>
      </c>
      <c r="Q34" s="216">
        <v>31</v>
      </c>
      <c r="R34" s="216">
        <v>106</v>
      </c>
      <c r="S34" s="216">
        <v>87</v>
      </c>
      <c r="T34" s="216">
        <v>712</v>
      </c>
      <c r="U34" s="216">
        <v>221</v>
      </c>
      <c r="V34" s="216">
        <v>135</v>
      </c>
      <c r="W34" s="216">
        <v>349</v>
      </c>
      <c r="X34" s="216">
        <v>169</v>
      </c>
      <c r="Y34" s="216">
        <v>216</v>
      </c>
      <c r="Z34" s="216">
        <v>158</v>
      </c>
      <c r="AA34" s="216">
        <v>56</v>
      </c>
      <c r="AB34" s="216">
        <v>1627</v>
      </c>
      <c r="AC34" s="216">
        <v>543</v>
      </c>
      <c r="AD34" s="235">
        <v>2842</v>
      </c>
      <c r="AE34" s="223">
        <f t="shared" si="1"/>
        <v>32.462090981644053</v>
      </c>
      <c r="AF34" s="224">
        <f t="shared" si="2"/>
        <v>10.833998403830806</v>
      </c>
      <c r="AG34" s="225">
        <f t="shared" si="3"/>
        <v>56.703910614525142</v>
      </c>
      <c r="AH34" s="226">
        <f t="shared" si="4"/>
        <v>5012</v>
      </c>
    </row>
    <row r="35" spans="2:34" s="51" customFormat="1" ht="24.9" customHeight="1" x14ac:dyDescent="0.2">
      <c r="B35" s="55">
        <v>10426</v>
      </c>
      <c r="C35" s="58"/>
      <c r="D35" s="57" t="s">
        <v>46</v>
      </c>
      <c r="E35" s="56"/>
      <c r="F35" s="216">
        <v>3323</v>
      </c>
      <c r="G35" s="216">
        <v>36</v>
      </c>
      <c r="H35" s="216">
        <v>34</v>
      </c>
      <c r="I35" s="216" t="s">
        <v>36</v>
      </c>
      <c r="J35" s="216">
        <v>2</v>
      </c>
      <c r="K35" s="216">
        <v>187</v>
      </c>
      <c r="L35" s="216">
        <v>56</v>
      </c>
      <c r="M35" s="216">
        <v>13</v>
      </c>
      <c r="N35" s="216">
        <v>5</v>
      </c>
      <c r="O35" s="216">
        <v>81</v>
      </c>
      <c r="P35" s="216">
        <v>378</v>
      </c>
      <c r="Q35" s="216">
        <v>30</v>
      </c>
      <c r="R35" s="216">
        <v>76</v>
      </c>
      <c r="S35" s="216">
        <v>25</v>
      </c>
      <c r="T35" s="216">
        <v>1509</v>
      </c>
      <c r="U35" s="216">
        <v>182</v>
      </c>
      <c r="V35" s="216">
        <v>63</v>
      </c>
      <c r="W35" s="216">
        <v>299</v>
      </c>
      <c r="X35" s="216">
        <v>17</v>
      </c>
      <c r="Y35" s="216">
        <v>172</v>
      </c>
      <c r="Z35" s="216">
        <v>102</v>
      </c>
      <c r="AA35" s="216">
        <v>90</v>
      </c>
      <c r="AB35" s="216">
        <v>36</v>
      </c>
      <c r="AC35" s="216">
        <v>245</v>
      </c>
      <c r="AD35" s="235">
        <v>2952</v>
      </c>
      <c r="AE35" s="223">
        <f t="shared" si="1"/>
        <v>1.1135168574079801</v>
      </c>
      <c r="AF35" s="224">
        <f t="shared" si="2"/>
        <v>7.5781008351376427</v>
      </c>
      <c r="AG35" s="225">
        <f t="shared" si="3"/>
        <v>91.308382307454366</v>
      </c>
      <c r="AH35" s="226">
        <f t="shared" si="4"/>
        <v>3233</v>
      </c>
    </row>
    <row r="36" spans="2:34" s="51" customFormat="1" ht="24.9" customHeight="1" x14ac:dyDescent="0.2">
      <c r="B36" s="55">
        <v>10428</v>
      </c>
      <c r="C36" s="58"/>
      <c r="D36" s="57" t="s">
        <v>47</v>
      </c>
      <c r="E36" s="56"/>
      <c r="F36" s="216">
        <v>1668</v>
      </c>
      <c r="G36" s="216">
        <v>216</v>
      </c>
      <c r="H36" s="216">
        <v>191</v>
      </c>
      <c r="I36" s="216" t="s">
        <v>36</v>
      </c>
      <c r="J36" s="216" t="s">
        <v>36</v>
      </c>
      <c r="K36" s="216">
        <v>166</v>
      </c>
      <c r="L36" s="216">
        <v>278</v>
      </c>
      <c r="M36" s="216">
        <v>5</v>
      </c>
      <c r="N36" s="216">
        <v>5</v>
      </c>
      <c r="O36" s="216">
        <v>95</v>
      </c>
      <c r="P36" s="216">
        <v>180</v>
      </c>
      <c r="Q36" s="216">
        <v>20</v>
      </c>
      <c r="R36" s="216">
        <v>13</v>
      </c>
      <c r="S36" s="216">
        <v>30</v>
      </c>
      <c r="T36" s="216">
        <v>74</v>
      </c>
      <c r="U36" s="216">
        <v>113</v>
      </c>
      <c r="V36" s="216">
        <v>45</v>
      </c>
      <c r="W36" s="216">
        <v>265</v>
      </c>
      <c r="X36" s="216">
        <v>25</v>
      </c>
      <c r="Y36" s="216">
        <v>66</v>
      </c>
      <c r="Z36" s="216">
        <v>71</v>
      </c>
      <c r="AA36" s="216">
        <v>1</v>
      </c>
      <c r="AB36" s="216">
        <v>216</v>
      </c>
      <c r="AC36" s="216">
        <v>444</v>
      </c>
      <c r="AD36" s="235">
        <v>1007</v>
      </c>
      <c r="AE36" s="223">
        <f t="shared" si="1"/>
        <v>12.95740851829634</v>
      </c>
      <c r="AF36" s="224">
        <f t="shared" si="2"/>
        <v>26.63467306538692</v>
      </c>
      <c r="AG36" s="225">
        <f t="shared" si="3"/>
        <v>60.40791841631674</v>
      </c>
      <c r="AH36" s="226">
        <f t="shared" si="4"/>
        <v>1667</v>
      </c>
    </row>
    <row r="37" spans="2:34" s="51" customFormat="1" ht="24.9" customHeight="1" x14ac:dyDescent="0.2">
      <c r="B37" s="55">
        <v>10429</v>
      </c>
      <c r="C37" s="54"/>
      <c r="D37" s="53" t="s">
        <v>48</v>
      </c>
      <c r="E37" s="52"/>
      <c r="F37" s="227">
        <v>6662</v>
      </c>
      <c r="G37" s="227">
        <v>962</v>
      </c>
      <c r="H37" s="227">
        <v>928</v>
      </c>
      <c r="I37" s="227">
        <v>8</v>
      </c>
      <c r="J37" s="227">
        <v>4</v>
      </c>
      <c r="K37" s="227">
        <v>586</v>
      </c>
      <c r="L37" s="227">
        <v>1082</v>
      </c>
      <c r="M37" s="227">
        <v>38</v>
      </c>
      <c r="N37" s="227">
        <v>26</v>
      </c>
      <c r="O37" s="227">
        <v>220</v>
      </c>
      <c r="P37" s="227">
        <v>789</v>
      </c>
      <c r="Q37" s="227">
        <v>80</v>
      </c>
      <c r="R37" s="227">
        <v>46</v>
      </c>
      <c r="S37" s="227">
        <v>132</v>
      </c>
      <c r="T37" s="227">
        <v>352</v>
      </c>
      <c r="U37" s="227">
        <v>261</v>
      </c>
      <c r="V37" s="227">
        <v>292</v>
      </c>
      <c r="W37" s="227">
        <v>965</v>
      </c>
      <c r="X37" s="227">
        <v>135</v>
      </c>
      <c r="Y37" s="227">
        <v>289</v>
      </c>
      <c r="Z37" s="227">
        <v>255</v>
      </c>
      <c r="AA37" s="227">
        <v>140</v>
      </c>
      <c r="AB37" s="227">
        <v>970</v>
      </c>
      <c r="AC37" s="227">
        <v>1672</v>
      </c>
      <c r="AD37" s="228">
        <v>3880</v>
      </c>
      <c r="AE37" s="238">
        <f t="shared" si="1"/>
        <v>14.872738423796381</v>
      </c>
      <c r="AF37" s="239">
        <f t="shared" si="2"/>
        <v>25.636307881018094</v>
      </c>
      <c r="AG37" s="240">
        <f t="shared" si="3"/>
        <v>59.490953695185524</v>
      </c>
      <c r="AH37" s="232">
        <f t="shared" si="4"/>
        <v>6522</v>
      </c>
    </row>
    <row r="38" spans="2:34" s="51" customFormat="1" ht="24.9" customHeight="1" x14ac:dyDescent="0.2">
      <c r="B38" s="55"/>
      <c r="C38" s="280" t="s">
        <v>49</v>
      </c>
      <c r="D38" s="281"/>
      <c r="E38" s="59"/>
      <c r="F38" s="233">
        <f t="shared" ref="F38:AD38" si="11">SUM(F39:F42)</f>
        <v>17094</v>
      </c>
      <c r="G38" s="233">
        <f t="shared" si="11"/>
        <v>3651</v>
      </c>
      <c r="H38" s="233">
        <f t="shared" si="11"/>
        <v>3545</v>
      </c>
      <c r="I38" s="233">
        <f t="shared" si="11"/>
        <v>12</v>
      </c>
      <c r="J38" s="233">
        <f t="shared" si="11"/>
        <v>12</v>
      </c>
      <c r="K38" s="233">
        <f t="shared" si="11"/>
        <v>1374</v>
      </c>
      <c r="L38" s="233">
        <f t="shared" si="11"/>
        <v>1908</v>
      </c>
      <c r="M38" s="233">
        <f t="shared" si="11"/>
        <v>70</v>
      </c>
      <c r="N38" s="233">
        <f t="shared" si="11"/>
        <v>74</v>
      </c>
      <c r="O38" s="233">
        <f t="shared" si="11"/>
        <v>604</v>
      </c>
      <c r="P38" s="233">
        <f t="shared" si="11"/>
        <v>1788</v>
      </c>
      <c r="Q38" s="233">
        <f t="shared" si="11"/>
        <v>183</v>
      </c>
      <c r="R38" s="233">
        <f t="shared" si="11"/>
        <v>92</v>
      </c>
      <c r="S38" s="233">
        <f t="shared" si="11"/>
        <v>213</v>
      </c>
      <c r="T38" s="233">
        <f t="shared" si="11"/>
        <v>2059</v>
      </c>
      <c r="U38" s="233">
        <f t="shared" si="11"/>
        <v>736</v>
      </c>
      <c r="V38" s="233">
        <f t="shared" si="11"/>
        <v>548</v>
      </c>
      <c r="W38" s="233">
        <f t="shared" si="11"/>
        <v>2001</v>
      </c>
      <c r="X38" s="233">
        <f t="shared" si="11"/>
        <v>247</v>
      </c>
      <c r="Y38" s="233">
        <f t="shared" si="11"/>
        <v>714</v>
      </c>
      <c r="Z38" s="233">
        <f t="shared" si="11"/>
        <v>559</v>
      </c>
      <c r="AA38" s="233">
        <f t="shared" si="11"/>
        <v>249</v>
      </c>
      <c r="AB38" s="233">
        <f t="shared" si="11"/>
        <v>3663</v>
      </c>
      <c r="AC38" s="233">
        <f t="shared" si="11"/>
        <v>3294</v>
      </c>
      <c r="AD38" s="234">
        <f t="shared" si="11"/>
        <v>9888</v>
      </c>
      <c r="AE38" s="241">
        <f t="shared" si="1"/>
        <v>21.745325022261799</v>
      </c>
      <c r="AF38" s="242">
        <f t="shared" si="2"/>
        <v>19.554764024933213</v>
      </c>
      <c r="AG38" s="243">
        <f t="shared" si="3"/>
        <v>58.699910952804991</v>
      </c>
      <c r="AH38" s="222">
        <f t="shared" si="4"/>
        <v>16845</v>
      </c>
    </row>
    <row r="39" spans="2:34" s="51" customFormat="1" ht="24.9" customHeight="1" x14ac:dyDescent="0.2">
      <c r="B39" s="55">
        <v>10443</v>
      </c>
      <c r="C39" s="58"/>
      <c r="D39" s="57" t="s">
        <v>50</v>
      </c>
      <c r="E39" s="56"/>
      <c r="F39" s="216">
        <v>2313</v>
      </c>
      <c r="G39" s="216">
        <v>483</v>
      </c>
      <c r="H39" s="216">
        <v>452</v>
      </c>
      <c r="I39" s="216">
        <v>4</v>
      </c>
      <c r="J39" s="216">
        <v>8</v>
      </c>
      <c r="K39" s="216">
        <v>234</v>
      </c>
      <c r="L39" s="216">
        <v>202</v>
      </c>
      <c r="M39" s="216">
        <v>2</v>
      </c>
      <c r="N39" s="216">
        <v>5</v>
      </c>
      <c r="O39" s="216">
        <v>135</v>
      </c>
      <c r="P39" s="216">
        <v>167</v>
      </c>
      <c r="Q39" s="216">
        <v>8</v>
      </c>
      <c r="R39" s="216">
        <v>9</v>
      </c>
      <c r="S39" s="216">
        <v>16</v>
      </c>
      <c r="T39" s="216">
        <v>484</v>
      </c>
      <c r="U39" s="216">
        <v>146</v>
      </c>
      <c r="V39" s="216">
        <v>44</v>
      </c>
      <c r="W39" s="216">
        <v>176</v>
      </c>
      <c r="X39" s="216">
        <v>37</v>
      </c>
      <c r="Y39" s="216">
        <v>67</v>
      </c>
      <c r="Z39" s="216">
        <v>83</v>
      </c>
      <c r="AA39" s="216">
        <v>3</v>
      </c>
      <c r="AB39" s="216">
        <v>487</v>
      </c>
      <c r="AC39" s="216">
        <v>444</v>
      </c>
      <c r="AD39" s="235">
        <v>1379</v>
      </c>
      <c r="AE39" s="223">
        <f t="shared" si="1"/>
        <v>21.082251082251084</v>
      </c>
      <c r="AF39" s="224">
        <f t="shared" si="2"/>
        <v>19.220779220779221</v>
      </c>
      <c r="AG39" s="225">
        <f t="shared" si="3"/>
        <v>59.696969696969695</v>
      </c>
      <c r="AH39" s="226">
        <f t="shared" si="4"/>
        <v>2310</v>
      </c>
    </row>
    <row r="40" spans="2:34" s="51" customFormat="1" ht="24.9" customHeight="1" x14ac:dyDescent="0.2">
      <c r="B40" s="55">
        <v>10444</v>
      </c>
      <c r="C40" s="58"/>
      <c r="D40" s="57" t="s">
        <v>51</v>
      </c>
      <c r="E40" s="56"/>
      <c r="F40" s="216">
        <v>1661</v>
      </c>
      <c r="G40" s="216">
        <v>424</v>
      </c>
      <c r="H40" s="216">
        <v>404</v>
      </c>
      <c r="I40" s="216">
        <v>3</v>
      </c>
      <c r="J40" s="216" t="s">
        <v>36</v>
      </c>
      <c r="K40" s="216">
        <v>128</v>
      </c>
      <c r="L40" s="216">
        <v>200</v>
      </c>
      <c r="M40" s="216">
        <v>3</v>
      </c>
      <c r="N40" s="216">
        <v>6</v>
      </c>
      <c r="O40" s="216">
        <v>40</v>
      </c>
      <c r="P40" s="216">
        <v>170</v>
      </c>
      <c r="Q40" s="216">
        <v>19</v>
      </c>
      <c r="R40" s="216">
        <v>6</v>
      </c>
      <c r="S40" s="216">
        <v>14</v>
      </c>
      <c r="T40" s="216">
        <v>96</v>
      </c>
      <c r="U40" s="216">
        <v>54</v>
      </c>
      <c r="V40" s="216">
        <v>59</v>
      </c>
      <c r="W40" s="216">
        <v>232</v>
      </c>
      <c r="X40" s="216">
        <v>25</v>
      </c>
      <c r="Y40" s="216">
        <v>75</v>
      </c>
      <c r="Z40" s="216">
        <v>73</v>
      </c>
      <c r="AA40" s="216">
        <v>34</v>
      </c>
      <c r="AB40" s="216">
        <v>427</v>
      </c>
      <c r="AC40" s="216">
        <v>328</v>
      </c>
      <c r="AD40" s="235">
        <v>872</v>
      </c>
      <c r="AE40" s="223">
        <f t="shared" si="1"/>
        <v>26.244622003687766</v>
      </c>
      <c r="AF40" s="224">
        <f t="shared" si="2"/>
        <v>20.159803318992008</v>
      </c>
      <c r="AG40" s="225">
        <f t="shared" si="3"/>
        <v>53.595574677320222</v>
      </c>
      <c r="AH40" s="226">
        <f t="shared" si="4"/>
        <v>1627</v>
      </c>
    </row>
    <row r="41" spans="2:34" s="51" customFormat="1" ht="24.9" customHeight="1" x14ac:dyDescent="0.2">
      <c r="B41" s="55">
        <v>10448</v>
      </c>
      <c r="C41" s="58"/>
      <c r="D41" s="57" t="s">
        <v>52</v>
      </c>
      <c r="E41" s="56"/>
      <c r="F41" s="216">
        <v>4176</v>
      </c>
      <c r="G41" s="216">
        <v>1819</v>
      </c>
      <c r="H41" s="216">
        <v>1810</v>
      </c>
      <c r="I41" s="216" t="s">
        <v>36</v>
      </c>
      <c r="J41" s="216">
        <v>2</v>
      </c>
      <c r="K41" s="216">
        <v>266</v>
      </c>
      <c r="L41" s="216">
        <v>402</v>
      </c>
      <c r="M41" s="216">
        <v>12</v>
      </c>
      <c r="N41" s="216">
        <v>11</v>
      </c>
      <c r="O41" s="216">
        <v>105</v>
      </c>
      <c r="P41" s="216">
        <v>330</v>
      </c>
      <c r="Q41" s="216">
        <v>47</v>
      </c>
      <c r="R41" s="216">
        <v>13</v>
      </c>
      <c r="S41" s="216">
        <v>37</v>
      </c>
      <c r="T41" s="216">
        <v>108</v>
      </c>
      <c r="U41" s="216">
        <v>94</v>
      </c>
      <c r="V41" s="216">
        <v>94</v>
      </c>
      <c r="W41" s="216">
        <v>456</v>
      </c>
      <c r="X41" s="216">
        <v>41</v>
      </c>
      <c r="Y41" s="216">
        <v>136</v>
      </c>
      <c r="Z41" s="216">
        <v>116</v>
      </c>
      <c r="AA41" s="216">
        <v>87</v>
      </c>
      <c r="AB41" s="216">
        <v>1819</v>
      </c>
      <c r="AC41" s="216">
        <v>670</v>
      </c>
      <c r="AD41" s="235">
        <v>1600</v>
      </c>
      <c r="AE41" s="223">
        <f t="shared" si="1"/>
        <v>44.485204206407438</v>
      </c>
      <c r="AF41" s="224">
        <f t="shared" si="2"/>
        <v>16.385424309122033</v>
      </c>
      <c r="AG41" s="225">
        <f t="shared" si="3"/>
        <v>39.129371484470532</v>
      </c>
      <c r="AH41" s="226">
        <f t="shared" si="4"/>
        <v>4089</v>
      </c>
    </row>
    <row r="42" spans="2:34" s="51" customFormat="1" ht="24.9" customHeight="1" x14ac:dyDescent="0.2">
      <c r="B42" s="55">
        <v>10449</v>
      </c>
      <c r="C42" s="63"/>
      <c r="D42" s="62" t="s">
        <v>53</v>
      </c>
      <c r="E42" s="61"/>
      <c r="F42" s="236">
        <v>8944</v>
      </c>
      <c r="G42" s="236">
        <v>925</v>
      </c>
      <c r="H42" s="236">
        <v>879</v>
      </c>
      <c r="I42" s="236">
        <v>5</v>
      </c>
      <c r="J42" s="236">
        <v>2</v>
      </c>
      <c r="K42" s="236">
        <v>746</v>
      </c>
      <c r="L42" s="236">
        <v>1104</v>
      </c>
      <c r="M42" s="236">
        <v>53</v>
      </c>
      <c r="N42" s="236">
        <v>52</v>
      </c>
      <c r="O42" s="236">
        <v>324</v>
      </c>
      <c r="P42" s="236">
        <v>1121</v>
      </c>
      <c r="Q42" s="236">
        <v>109</v>
      </c>
      <c r="R42" s="236">
        <v>64</v>
      </c>
      <c r="S42" s="236">
        <v>146</v>
      </c>
      <c r="T42" s="236">
        <v>1371</v>
      </c>
      <c r="U42" s="236">
        <v>442</v>
      </c>
      <c r="V42" s="236">
        <v>351</v>
      </c>
      <c r="W42" s="236">
        <v>1137</v>
      </c>
      <c r="X42" s="236">
        <v>144</v>
      </c>
      <c r="Y42" s="236">
        <v>436</v>
      </c>
      <c r="Z42" s="236">
        <v>287</v>
      </c>
      <c r="AA42" s="236">
        <v>125</v>
      </c>
      <c r="AB42" s="236">
        <v>930</v>
      </c>
      <c r="AC42" s="236">
        <v>1852</v>
      </c>
      <c r="AD42" s="237">
        <v>6037</v>
      </c>
      <c r="AE42" s="229">
        <f t="shared" si="1"/>
        <v>10.545413312166913</v>
      </c>
      <c r="AF42" s="230">
        <f t="shared" si="2"/>
        <v>21.000113391540992</v>
      </c>
      <c r="AG42" s="231">
        <f t="shared" si="3"/>
        <v>68.454473296292093</v>
      </c>
      <c r="AH42" s="232">
        <f t="shared" si="4"/>
        <v>8819</v>
      </c>
    </row>
    <row r="43" spans="2:34" s="51" customFormat="1" ht="24.9" customHeight="1" x14ac:dyDescent="0.2">
      <c r="B43" s="55"/>
      <c r="C43" s="278" t="s">
        <v>54</v>
      </c>
      <c r="D43" s="279"/>
      <c r="E43" s="60"/>
      <c r="F43" s="217">
        <f>F44</f>
        <v>18611</v>
      </c>
      <c r="G43" s="217">
        <f>G44</f>
        <v>509</v>
      </c>
      <c r="H43" s="217">
        <f>H44</f>
        <v>505</v>
      </c>
      <c r="I43" s="217" t="s">
        <v>36</v>
      </c>
      <c r="J43" s="217">
        <f t="shared" ref="J43:AD43" si="12">J44</f>
        <v>4</v>
      </c>
      <c r="K43" s="217">
        <f t="shared" si="12"/>
        <v>1325</v>
      </c>
      <c r="L43" s="217">
        <f t="shared" si="12"/>
        <v>4672</v>
      </c>
      <c r="M43" s="217">
        <f t="shared" si="12"/>
        <v>55</v>
      </c>
      <c r="N43" s="217">
        <f t="shared" si="12"/>
        <v>249</v>
      </c>
      <c r="O43" s="217">
        <f t="shared" si="12"/>
        <v>1534</v>
      </c>
      <c r="P43" s="217">
        <f t="shared" si="12"/>
        <v>2959</v>
      </c>
      <c r="Q43" s="217">
        <f t="shared" si="12"/>
        <v>340</v>
      </c>
      <c r="R43" s="217">
        <f t="shared" si="12"/>
        <v>226</v>
      </c>
      <c r="S43" s="217">
        <f t="shared" si="12"/>
        <v>488</v>
      </c>
      <c r="T43" s="217">
        <f t="shared" si="12"/>
        <v>745</v>
      </c>
      <c r="U43" s="217">
        <f t="shared" si="12"/>
        <v>545</v>
      </c>
      <c r="V43" s="217">
        <f t="shared" si="12"/>
        <v>749</v>
      </c>
      <c r="W43" s="217">
        <f t="shared" si="12"/>
        <v>2336</v>
      </c>
      <c r="X43" s="217">
        <f t="shared" si="12"/>
        <v>92</v>
      </c>
      <c r="Y43" s="217">
        <f t="shared" si="12"/>
        <v>960</v>
      </c>
      <c r="Z43" s="217">
        <f t="shared" si="12"/>
        <v>437</v>
      </c>
      <c r="AA43" s="217">
        <f t="shared" si="12"/>
        <v>386</v>
      </c>
      <c r="AB43" s="217">
        <f t="shared" si="12"/>
        <v>509</v>
      </c>
      <c r="AC43" s="217">
        <f t="shared" si="12"/>
        <v>6001</v>
      </c>
      <c r="AD43" s="218">
        <f t="shared" si="12"/>
        <v>11715</v>
      </c>
      <c r="AE43" s="219">
        <f t="shared" si="1"/>
        <v>2.792866941015089</v>
      </c>
      <c r="AF43" s="220">
        <f t="shared" si="2"/>
        <v>32.927297668038406</v>
      </c>
      <c r="AG43" s="221">
        <f t="shared" si="3"/>
        <v>64.279835390946502</v>
      </c>
      <c r="AH43" s="222">
        <f t="shared" si="4"/>
        <v>18225</v>
      </c>
    </row>
    <row r="44" spans="2:34" s="51" customFormat="1" ht="24.9" customHeight="1" x14ac:dyDescent="0.2">
      <c r="B44" s="55">
        <v>10464</v>
      </c>
      <c r="C44" s="54"/>
      <c r="D44" s="53" t="s">
        <v>55</v>
      </c>
      <c r="E44" s="52"/>
      <c r="F44" s="227">
        <v>18611</v>
      </c>
      <c r="G44" s="227">
        <v>509</v>
      </c>
      <c r="H44" s="227">
        <v>505</v>
      </c>
      <c r="I44" s="227" t="s">
        <v>36</v>
      </c>
      <c r="J44" s="227">
        <v>4</v>
      </c>
      <c r="K44" s="227">
        <v>1325</v>
      </c>
      <c r="L44" s="227">
        <v>4672</v>
      </c>
      <c r="M44" s="227">
        <v>55</v>
      </c>
      <c r="N44" s="227">
        <v>249</v>
      </c>
      <c r="O44" s="227">
        <v>1534</v>
      </c>
      <c r="P44" s="227">
        <v>2959</v>
      </c>
      <c r="Q44" s="227">
        <v>340</v>
      </c>
      <c r="R44" s="227">
        <v>226</v>
      </c>
      <c r="S44" s="227">
        <v>488</v>
      </c>
      <c r="T44" s="227">
        <v>745</v>
      </c>
      <c r="U44" s="227">
        <v>545</v>
      </c>
      <c r="V44" s="227">
        <v>749</v>
      </c>
      <c r="W44" s="227">
        <v>2336</v>
      </c>
      <c r="X44" s="227">
        <v>92</v>
      </c>
      <c r="Y44" s="227">
        <v>960</v>
      </c>
      <c r="Z44" s="227">
        <v>437</v>
      </c>
      <c r="AA44" s="227">
        <v>386</v>
      </c>
      <c r="AB44" s="227">
        <v>509</v>
      </c>
      <c r="AC44" s="227">
        <v>6001</v>
      </c>
      <c r="AD44" s="228">
        <v>11715</v>
      </c>
      <c r="AE44" s="238">
        <f t="shared" si="1"/>
        <v>2.792866941015089</v>
      </c>
      <c r="AF44" s="239">
        <f t="shared" si="2"/>
        <v>32.927297668038406</v>
      </c>
      <c r="AG44" s="240">
        <f t="shared" si="3"/>
        <v>64.279835390946502</v>
      </c>
      <c r="AH44" s="232">
        <f t="shared" si="4"/>
        <v>18225</v>
      </c>
    </row>
    <row r="45" spans="2:34" s="51" customFormat="1" ht="24.9" customHeight="1" x14ac:dyDescent="0.2">
      <c r="B45" s="55"/>
      <c r="C45" s="280" t="s">
        <v>56</v>
      </c>
      <c r="D45" s="281"/>
      <c r="E45" s="59"/>
      <c r="F45" s="233">
        <f>SUM(F46:F50)</f>
        <v>51894</v>
      </c>
      <c r="G45" s="233">
        <f>SUM(G46:G50)</f>
        <v>2406</v>
      </c>
      <c r="H45" s="233">
        <f t="shared" ref="H45:AD45" si="13">SUM(H46:H50)</f>
        <v>2403</v>
      </c>
      <c r="I45" s="217" t="s">
        <v>36</v>
      </c>
      <c r="J45" s="233">
        <f t="shared" si="13"/>
        <v>6</v>
      </c>
      <c r="K45" s="233">
        <f t="shared" si="13"/>
        <v>2667</v>
      </c>
      <c r="L45" s="233">
        <f t="shared" si="13"/>
        <v>19064</v>
      </c>
      <c r="M45" s="233">
        <f t="shared" si="13"/>
        <v>123</v>
      </c>
      <c r="N45" s="233">
        <f t="shared" si="13"/>
        <v>414</v>
      </c>
      <c r="O45" s="233">
        <f t="shared" si="13"/>
        <v>3478</v>
      </c>
      <c r="P45" s="233">
        <f t="shared" si="13"/>
        <v>6294</v>
      </c>
      <c r="Q45" s="233">
        <f t="shared" si="13"/>
        <v>638</v>
      </c>
      <c r="R45" s="233">
        <f t="shared" si="13"/>
        <v>465</v>
      </c>
      <c r="S45" s="233">
        <f t="shared" si="13"/>
        <v>830</v>
      </c>
      <c r="T45" s="233">
        <f t="shared" si="13"/>
        <v>2056</v>
      </c>
      <c r="U45" s="233">
        <f t="shared" si="13"/>
        <v>1256</v>
      </c>
      <c r="V45" s="233">
        <f t="shared" si="13"/>
        <v>1777</v>
      </c>
      <c r="W45" s="233">
        <f t="shared" si="13"/>
        <v>5025</v>
      </c>
      <c r="X45" s="233">
        <f t="shared" si="13"/>
        <v>407</v>
      </c>
      <c r="Y45" s="233">
        <f t="shared" si="13"/>
        <v>2675</v>
      </c>
      <c r="Z45" s="233">
        <f t="shared" si="13"/>
        <v>1064</v>
      </c>
      <c r="AA45" s="233">
        <f t="shared" si="13"/>
        <v>1249</v>
      </c>
      <c r="AB45" s="233">
        <f t="shared" si="13"/>
        <v>2406</v>
      </c>
      <c r="AC45" s="233">
        <f t="shared" si="13"/>
        <v>21737</v>
      </c>
      <c r="AD45" s="234">
        <f t="shared" si="13"/>
        <v>26502</v>
      </c>
      <c r="AE45" s="241">
        <v>5.3876478318002627</v>
      </c>
      <c r="AF45" s="242">
        <f t="shared" si="2"/>
        <v>42.920327771744496</v>
      </c>
      <c r="AG45" s="243">
        <f t="shared" si="3"/>
        <v>52.328956461644779</v>
      </c>
      <c r="AH45" s="222">
        <f t="shared" si="4"/>
        <v>50645</v>
      </c>
    </row>
    <row r="46" spans="2:34" s="51" customFormat="1" ht="24.9" customHeight="1" x14ac:dyDescent="0.2">
      <c r="B46" s="55">
        <v>10521</v>
      </c>
      <c r="C46" s="58"/>
      <c r="D46" s="57" t="s">
        <v>57</v>
      </c>
      <c r="E46" s="56"/>
      <c r="F46" s="216">
        <v>7324</v>
      </c>
      <c r="G46" s="216">
        <v>1127</v>
      </c>
      <c r="H46" s="216">
        <v>1127</v>
      </c>
      <c r="I46" s="216" t="s">
        <v>36</v>
      </c>
      <c r="J46" s="216">
        <v>3</v>
      </c>
      <c r="K46" s="216">
        <v>454</v>
      </c>
      <c r="L46" s="216">
        <v>1755</v>
      </c>
      <c r="M46" s="216">
        <v>23</v>
      </c>
      <c r="N46" s="216">
        <v>62</v>
      </c>
      <c r="O46" s="216">
        <v>509</v>
      </c>
      <c r="P46" s="216">
        <v>952</v>
      </c>
      <c r="Q46" s="216">
        <v>92</v>
      </c>
      <c r="R46" s="216">
        <v>55</v>
      </c>
      <c r="S46" s="216">
        <v>123</v>
      </c>
      <c r="T46" s="216">
        <v>234</v>
      </c>
      <c r="U46" s="216">
        <v>198</v>
      </c>
      <c r="V46" s="216">
        <v>273</v>
      </c>
      <c r="W46" s="216">
        <v>654</v>
      </c>
      <c r="X46" s="216">
        <v>85</v>
      </c>
      <c r="Y46" s="216">
        <v>338</v>
      </c>
      <c r="Z46" s="216">
        <v>191</v>
      </c>
      <c r="AA46" s="216">
        <v>196</v>
      </c>
      <c r="AB46" s="216">
        <v>1127</v>
      </c>
      <c r="AC46" s="216">
        <v>2212</v>
      </c>
      <c r="AD46" s="235">
        <v>3789</v>
      </c>
      <c r="AE46" s="223">
        <f>$AB46/$AH46*100</f>
        <v>15.810886644219977</v>
      </c>
      <c r="AF46" s="224">
        <f t="shared" si="2"/>
        <v>31.032547699214362</v>
      </c>
      <c r="AG46" s="225">
        <f t="shared" si="3"/>
        <v>53.156565656565661</v>
      </c>
      <c r="AH46" s="226">
        <f t="shared" si="4"/>
        <v>7128</v>
      </c>
    </row>
    <row r="47" spans="2:34" s="51" customFormat="1" ht="24.9" customHeight="1" x14ac:dyDescent="0.2">
      <c r="B47" s="55">
        <v>10522</v>
      </c>
      <c r="C47" s="58"/>
      <c r="D47" s="57" t="s">
        <v>58</v>
      </c>
      <c r="E47" s="56"/>
      <c r="F47" s="216">
        <v>5547</v>
      </c>
      <c r="G47" s="216">
        <v>330</v>
      </c>
      <c r="H47" s="216">
        <v>330</v>
      </c>
      <c r="I47" s="216" t="s">
        <v>36</v>
      </c>
      <c r="J47" s="216" t="s">
        <v>36</v>
      </c>
      <c r="K47" s="216">
        <v>264</v>
      </c>
      <c r="L47" s="216">
        <v>1767</v>
      </c>
      <c r="M47" s="216">
        <v>16</v>
      </c>
      <c r="N47" s="216">
        <v>49</v>
      </c>
      <c r="O47" s="216">
        <v>415</v>
      </c>
      <c r="P47" s="216">
        <v>713</v>
      </c>
      <c r="Q47" s="216">
        <v>81</v>
      </c>
      <c r="R47" s="216">
        <v>41</v>
      </c>
      <c r="S47" s="216">
        <v>107</v>
      </c>
      <c r="T47" s="216">
        <v>195</v>
      </c>
      <c r="U47" s="216">
        <v>131</v>
      </c>
      <c r="V47" s="216">
        <v>202</v>
      </c>
      <c r="W47" s="216">
        <v>585</v>
      </c>
      <c r="X47" s="216">
        <v>65</v>
      </c>
      <c r="Y47" s="216">
        <v>299</v>
      </c>
      <c r="Z47" s="216">
        <v>162</v>
      </c>
      <c r="AA47" s="216">
        <v>125</v>
      </c>
      <c r="AB47" s="216">
        <v>330</v>
      </c>
      <c r="AC47" s="216">
        <v>2031</v>
      </c>
      <c r="AD47" s="235">
        <v>3061</v>
      </c>
      <c r="AE47" s="223">
        <f>$AB47/$AH47*100</f>
        <v>6.0863150129103651</v>
      </c>
      <c r="AF47" s="224">
        <f t="shared" si="2"/>
        <v>37.458502397639251</v>
      </c>
      <c r="AG47" s="225">
        <f t="shared" si="3"/>
        <v>56.455182589450395</v>
      </c>
      <c r="AH47" s="226">
        <f t="shared" si="4"/>
        <v>5422</v>
      </c>
    </row>
    <row r="48" spans="2:34" s="51" customFormat="1" ht="24.9" customHeight="1" x14ac:dyDescent="0.2">
      <c r="B48" s="55">
        <v>10523</v>
      </c>
      <c r="C48" s="58"/>
      <c r="D48" s="57" t="s">
        <v>59</v>
      </c>
      <c r="E48" s="56"/>
      <c r="F48" s="216">
        <v>5490</v>
      </c>
      <c r="G48" s="216">
        <v>273</v>
      </c>
      <c r="H48" s="216">
        <v>273</v>
      </c>
      <c r="I48" s="216" t="s">
        <v>36</v>
      </c>
      <c r="J48" s="216">
        <v>1</v>
      </c>
      <c r="K48" s="216">
        <v>339</v>
      </c>
      <c r="L48" s="216">
        <v>1859</v>
      </c>
      <c r="M48" s="216">
        <v>22</v>
      </c>
      <c r="N48" s="216">
        <v>38</v>
      </c>
      <c r="O48" s="216">
        <v>393</v>
      </c>
      <c r="P48" s="216">
        <v>652</v>
      </c>
      <c r="Q48" s="216">
        <v>56</v>
      </c>
      <c r="R48" s="216">
        <v>35</v>
      </c>
      <c r="S48" s="216">
        <v>80</v>
      </c>
      <c r="T48" s="216">
        <v>196</v>
      </c>
      <c r="U48" s="216">
        <v>133</v>
      </c>
      <c r="V48" s="216">
        <v>179</v>
      </c>
      <c r="W48" s="216">
        <v>558</v>
      </c>
      <c r="X48" s="216">
        <v>44</v>
      </c>
      <c r="Y48" s="216">
        <v>290</v>
      </c>
      <c r="Z48" s="216">
        <v>105</v>
      </c>
      <c r="AA48" s="216">
        <v>237</v>
      </c>
      <c r="AB48" s="216">
        <v>273</v>
      </c>
      <c r="AC48" s="216">
        <v>2199</v>
      </c>
      <c r="AD48" s="235">
        <v>2781</v>
      </c>
      <c r="AE48" s="223">
        <f>$AB48/$AH48*100</f>
        <v>5.1970302684180467</v>
      </c>
      <c r="AF48" s="224">
        <f t="shared" si="2"/>
        <v>41.861793260993721</v>
      </c>
      <c r="AG48" s="225">
        <f t="shared" si="3"/>
        <v>52.941176470588239</v>
      </c>
      <c r="AH48" s="226">
        <f t="shared" si="4"/>
        <v>5253</v>
      </c>
    </row>
    <row r="49" spans="2:34" s="51" customFormat="1" ht="24.9" customHeight="1" x14ac:dyDescent="0.2">
      <c r="B49" s="55">
        <v>10524</v>
      </c>
      <c r="C49" s="58"/>
      <c r="D49" s="57" t="s">
        <v>60</v>
      </c>
      <c r="E49" s="56"/>
      <c r="F49" s="216">
        <v>20762</v>
      </c>
      <c r="G49" s="216">
        <v>157</v>
      </c>
      <c r="H49" s="216">
        <v>154</v>
      </c>
      <c r="I49" s="216" t="s">
        <v>36</v>
      </c>
      <c r="J49" s="216">
        <v>1</v>
      </c>
      <c r="K49" s="216">
        <v>920</v>
      </c>
      <c r="L49" s="216">
        <v>9644</v>
      </c>
      <c r="M49" s="216">
        <v>32</v>
      </c>
      <c r="N49" s="216">
        <v>162</v>
      </c>
      <c r="O49" s="216">
        <v>1233</v>
      </c>
      <c r="P49" s="216">
        <v>2317</v>
      </c>
      <c r="Q49" s="216">
        <v>229</v>
      </c>
      <c r="R49" s="216">
        <v>221</v>
      </c>
      <c r="S49" s="216">
        <v>305</v>
      </c>
      <c r="T49" s="216">
        <v>822</v>
      </c>
      <c r="U49" s="216">
        <v>472</v>
      </c>
      <c r="V49" s="216">
        <v>680</v>
      </c>
      <c r="W49" s="216">
        <v>1794</v>
      </c>
      <c r="X49" s="216">
        <v>102</v>
      </c>
      <c r="Y49" s="216">
        <v>1045</v>
      </c>
      <c r="Z49" s="216">
        <v>337</v>
      </c>
      <c r="AA49" s="216">
        <v>289</v>
      </c>
      <c r="AB49" s="216">
        <v>157</v>
      </c>
      <c r="AC49" s="216">
        <v>10565</v>
      </c>
      <c r="AD49" s="235">
        <v>9751</v>
      </c>
      <c r="AE49" s="223">
        <f>$AB49/$AH49*100</f>
        <v>0.76686367410736089</v>
      </c>
      <c r="AF49" s="224">
        <f t="shared" si="2"/>
        <v>51.604552337224639</v>
      </c>
      <c r="AG49" s="225">
        <f t="shared" si="3"/>
        <v>47.628583988667998</v>
      </c>
      <c r="AH49" s="226">
        <f t="shared" si="4"/>
        <v>20473</v>
      </c>
    </row>
    <row r="50" spans="2:34" s="51" customFormat="1" ht="24.9" customHeight="1" x14ac:dyDescent="0.2">
      <c r="B50" s="55">
        <v>10525</v>
      </c>
      <c r="C50" s="54"/>
      <c r="D50" s="53" t="s">
        <v>61</v>
      </c>
      <c r="E50" s="52"/>
      <c r="F50" s="227">
        <v>12771</v>
      </c>
      <c r="G50" s="227">
        <v>519</v>
      </c>
      <c r="H50" s="227">
        <v>519</v>
      </c>
      <c r="I50" s="227" t="s">
        <v>36</v>
      </c>
      <c r="J50" s="227">
        <v>1</v>
      </c>
      <c r="K50" s="227">
        <v>690</v>
      </c>
      <c r="L50" s="227">
        <v>4039</v>
      </c>
      <c r="M50" s="227">
        <v>30</v>
      </c>
      <c r="N50" s="227">
        <v>103</v>
      </c>
      <c r="O50" s="227">
        <v>928</v>
      </c>
      <c r="P50" s="227">
        <v>1660</v>
      </c>
      <c r="Q50" s="227">
        <v>180</v>
      </c>
      <c r="R50" s="227">
        <v>113</v>
      </c>
      <c r="S50" s="227">
        <v>215</v>
      </c>
      <c r="T50" s="227">
        <v>609</v>
      </c>
      <c r="U50" s="227">
        <v>322</v>
      </c>
      <c r="V50" s="227">
        <v>443</v>
      </c>
      <c r="W50" s="227">
        <v>1434</v>
      </c>
      <c r="X50" s="227">
        <v>111</v>
      </c>
      <c r="Y50" s="227">
        <v>703</v>
      </c>
      <c r="Z50" s="227">
        <v>269</v>
      </c>
      <c r="AA50" s="227">
        <v>402</v>
      </c>
      <c r="AB50" s="227">
        <v>519</v>
      </c>
      <c r="AC50" s="227">
        <v>4730</v>
      </c>
      <c r="AD50" s="228">
        <v>7120</v>
      </c>
      <c r="AE50" s="238">
        <f>$AB50/$AH50*100</f>
        <v>4.1959738054814455</v>
      </c>
      <c r="AF50" s="239">
        <f t="shared" si="2"/>
        <v>38.240763198318376</v>
      </c>
      <c r="AG50" s="240">
        <f t="shared" si="3"/>
        <v>57.56326299620018</v>
      </c>
      <c r="AH50" s="232">
        <f t="shared" si="4"/>
        <v>12369</v>
      </c>
    </row>
    <row r="51" spans="2:34" ht="24.9" customHeight="1" x14ac:dyDescent="0.2">
      <c r="C51" s="282" t="s">
        <v>63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</row>
  </sheetData>
  <mergeCells count="18">
    <mergeCell ref="C27:D27"/>
    <mergeCell ref="C24:D24"/>
    <mergeCell ref="C21:D21"/>
    <mergeCell ref="AH4:AH5"/>
    <mergeCell ref="C6:D6"/>
    <mergeCell ref="C7:D7"/>
    <mergeCell ref="C8:D8"/>
    <mergeCell ref="AF4:AF5"/>
    <mergeCell ref="AG4:AG5"/>
    <mergeCell ref="C4:E5"/>
    <mergeCell ref="F4:F5"/>
    <mergeCell ref="AB4:AD4"/>
    <mergeCell ref="AE4:AE5"/>
    <mergeCell ref="C31:D31"/>
    <mergeCell ref="C38:D38"/>
    <mergeCell ref="C43:D43"/>
    <mergeCell ref="C45:D45"/>
    <mergeCell ref="C51:AD51"/>
  </mergeCells>
  <phoneticPr fontId="1"/>
  <pageMargins left="0.70866141732283472" right="0.51181102362204722" top="0.55118110236220474" bottom="0.55118110236220474" header="0.31496062992125984" footer="0.31496062992125984"/>
  <pageSetup paperSize="9" scale="6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63F80-990D-42CB-80FF-EE263BC6CC67}">
  <dimension ref="A1:Q42"/>
  <sheetViews>
    <sheetView zoomScale="80" zoomScaleNormal="80" workbookViewId="0">
      <pane xSplit="4" ySplit="8" topLeftCell="E9" activePane="bottomRight" state="frozen"/>
      <selection activeCell="C3" sqref="C3:E5"/>
      <selection pane="topRight" activeCell="C3" sqref="C3:E5"/>
      <selection pane="bottomLeft" activeCell="C3" sqref="C3:E5"/>
      <selection pane="bottomRight" activeCell="C3" sqref="C3:E5"/>
    </sheetView>
  </sheetViews>
  <sheetFormatPr defaultColWidth="9" defaultRowHeight="14.4" customHeight="1" x14ac:dyDescent="0.2"/>
  <cols>
    <col min="1" max="1" width="2.6640625" style="83" customWidth="1"/>
    <col min="2" max="2" width="1.6640625" style="83" customWidth="1"/>
    <col min="3" max="3" width="10.6640625" style="83" customWidth="1"/>
    <col min="4" max="4" width="1.6640625" style="83" customWidth="1"/>
    <col min="5" max="17" width="10.6640625" style="83" customWidth="1"/>
    <col min="18" max="16384" width="9" style="83"/>
  </cols>
  <sheetData>
    <row r="1" spans="2:17" ht="6" customHeight="1" x14ac:dyDescent="0.2">
      <c r="B1" s="143"/>
      <c r="C1" s="142"/>
      <c r="D1" s="142"/>
    </row>
    <row r="2" spans="2:17" s="84" customFormat="1" ht="18" customHeight="1" x14ac:dyDescent="0.2">
      <c r="B2" s="141"/>
      <c r="C2" s="141" t="s">
        <v>149</v>
      </c>
    </row>
    <row r="3" spans="2:17" s="84" customFormat="1" ht="5.25" customHeight="1" x14ac:dyDescent="0.2">
      <c r="B3" s="141"/>
      <c r="E3" s="141"/>
    </row>
    <row r="4" spans="2:17" s="84" customFormat="1" ht="14.4" customHeight="1" x14ac:dyDescent="0.2">
      <c r="B4" s="140"/>
      <c r="C4" s="139"/>
      <c r="D4" s="139"/>
      <c r="E4" s="138"/>
      <c r="F4" s="137"/>
      <c r="G4" s="136" t="s">
        <v>148</v>
      </c>
      <c r="H4" s="135"/>
      <c r="I4" s="135"/>
      <c r="J4" s="136"/>
      <c r="K4" s="135"/>
      <c r="L4" s="135"/>
      <c r="M4" s="134"/>
      <c r="N4" s="136" t="s">
        <v>147</v>
      </c>
      <c r="O4" s="136"/>
      <c r="P4" s="135"/>
      <c r="Q4" s="134"/>
    </row>
    <row r="5" spans="2:17" s="84" customFormat="1" ht="14.4" customHeight="1" x14ac:dyDescent="0.2">
      <c r="B5" s="105"/>
      <c r="C5" s="104"/>
      <c r="D5" s="104"/>
      <c r="E5" s="124" t="s">
        <v>129</v>
      </c>
      <c r="F5" s="123"/>
      <c r="G5" s="105" t="s">
        <v>146</v>
      </c>
      <c r="H5" s="133"/>
      <c r="I5" s="133"/>
      <c r="J5" s="109"/>
      <c r="K5" s="132"/>
      <c r="L5" s="130"/>
      <c r="M5" s="130"/>
      <c r="N5" s="130"/>
      <c r="O5" s="131"/>
      <c r="P5" s="130"/>
      <c r="Q5" s="130"/>
    </row>
    <row r="6" spans="2:17" s="84" customFormat="1" ht="14.4" customHeight="1" x14ac:dyDescent="0.2">
      <c r="B6" s="105"/>
      <c r="C6" s="104"/>
      <c r="D6" s="104"/>
      <c r="E6" s="124"/>
      <c r="F6" s="124" t="s">
        <v>139</v>
      </c>
      <c r="G6" s="127" t="s">
        <v>139</v>
      </c>
      <c r="H6" s="129" t="s">
        <v>145</v>
      </c>
      <c r="I6" s="127" t="s">
        <v>144</v>
      </c>
      <c r="J6" s="128" t="s">
        <v>143</v>
      </c>
      <c r="K6" s="127" t="s">
        <v>142</v>
      </c>
      <c r="L6" s="124" t="s">
        <v>141</v>
      </c>
      <c r="M6" s="124" t="s">
        <v>140</v>
      </c>
      <c r="N6" s="124" t="s">
        <v>139</v>
      </c>
      <c r="O6" s="124" t="s">
        <v>138</v>
      </c>
      <c r="P6" s="124" t="s">
        <v>137</v>
      </c>
      <c r="Q6" s="124" t="s">
        <v>136</v>
      </c>
    </row>
    <row r="7" spans="2:17" s="84" customFormat="1" ht="14.4" customHeight="1" x14ac:dyDescent="0.2">
      <c r="B7" s="105"/>
      <c r="C7" s="104"/>
      <c r="D7" s="104"/>
      <c r="E7" s="124"/>
      <c r="F7" s="124"/>
      <c r="G7" s="124"/>
      <c r="H7" s="126"/>
      <c r="I7" s="124" t="s">
        <v>135</v>
      </c>
      <c r="J7" s="125" t="s">
        <v>134</v>
      </c>
      <c r="K7" s="122"/>
      <c r="L7" s="124" t="s">
        <v>133</v>
      </c>
      <c r="M7" s="124" t="s">
        <v>132</v>
      </c>
      <c r="N7" s="122"/>
      <c r="O7" s="123"/>
      <c r="P7" s="122"/>
      <c r="Q7" s="122"/>
    </row>
    <row r="8" spans="2:17" s="84" customFormat="1" ht="14.4" customHeight="1" x14ac:dyDescent="0.2">
      <c r="B8" s="121"/>
      <c r="C8" s="120"/>
      <c r="D8" s="120"/>
      <c r="E8" s="116"/>
      <c r="F8" s="116"/>
      <c r="G8" s="116"/>
      <c r="H8" s="119"/>
      <c r="I8" s="117"/>
      <c r="J8" s="118" t="s">
        <v>131</v>
      </c>
      <c r="K8" s="116"/>
      <c r="L8" s="116"/>
      <c r="M8" s="117" t="s">
        <v>130</v>
      </c>
      <c r="N8" s="116"/>
      <c r="O8" s="116"/>
      <c r="P8" s="116"/>
      <c r="Q8" s="116"/>
    </row>
    <row r="9" spans="2:17" s="84" customFormat="1" ht="18" customHeight="1" x14ac:dyDescent="0.2">
      <c r="B9" s="105" t="s">
        <v>129</v>
      </c>
      <c r="C9" s="104"/>
      <c r="D9" s="104"/>
      <c r="E9" s="97"/>
      <c r="F9" s="96"/>
      <c r="G9" s="96"/>
      <c r="H9" s="93"/>
      <c r="I9" s="93"/>
      <c r="J9" s="93"/>
      <c r="K9" s="96"/>
      <c r="L9" s="96"/>
      <c r="M9" s="108"/>
      <c r="N9" s="96"/>
      <c r="O9" s="96"/>
      <c r="P9" s="96"/>
      <c r="Q9" s="98"/>
    </row>
    <row r="10" spans="2:17" s="84" customFormat="1" ht="18" customHeight="1" x14ac:dyDescent="0.2">
      <c r="B10" s="105"/>
      <c r="C10" s="104" t="s">
        <v>126</v>
      </c>
      <c r="D10" s="104"/>
      <c r="E10" s="101">
        <v>1328763</v>
      </c>
      <c r="F10" s="100">
        <v>889676</v>
      </c>
      <c r="G10" s="100">
        <v>872802</v>
      </c>
      <c r="H10" s="100">
        <v>722372</v>
      </c>
      <c r="I10" s="100">
        <v>139599</v>
      </c>
      <c r="J10" s="100">
        <v>3772</v>
      </c>
      <c r="K10" s="100">
        <v>7059</v>
      </c>
      <c r="L10" s="100">
        <v>16874</v>
      </c>
      <c r="M10" s="91">
        <v>66.955205706359976</v>
      </c>
      <c r="N10" s="100">
        <v>439087</v>
      </c>
      <c r="O10" s="107" t="s">
        <v>125</v>
      </c>
      <c r="P10" s="107" t="s">
        <v>125</v>
      </c>
      <c r="Q10" s="106" t="s">
        <v>125</v>
      </c>
    </row>
    <row r="11" spans="2:17" s="84" customFormat="1" ht="18" customHeight="1" x14ac:dyDescent="0.2">
      <c r="B11" s="105"/>
      <c r="C11" s="104" t="s">
        <v>124</v>
      </c>
      <c r="D11" s="104"/>
      <c r="E11" s="101">
        <v>1406941</v>
      </c>
      <c r="F11" s="100">
        <v>937759</v>
      </c>
      <c r="G11" s="100">
        <v>920872</v>
      </c>
      <c r="H11" s="100">
        <v>751125</v>
      </c>
      <c r="I11" s="100">
        <v>156040</v>
      </c>
      <c r="J11" s="100">
        <v>4477</v>
      </c>
      <c r="K11" s="100">
        <v>9230</v>
      </c>
      <c r="L11" s="100">
        <v>16887</v>
      </c>
      <c r="M11" s="91">
        <v>66.8</v>
      </c>
      <c r="N11" s="100">
        <v>466855</v>
      </c>
      <c r="O11" s="100">
        <v>246883</v>
      </c>
      <c r="P11" s="100">
        <v>107353</v>
      </c>
      <c r="Q11" s="99">
        <v>112619</v>
      </c>
    </row>
    <row r="12" spans="2:17" s="84" customFormat="1" ht="18" customHeight="1" x14ac:dyDescent="0.2">
      <c r="B12" s="105"/>
      <c r="C12" s="104" t="s">
        <v>123</v>
      </c>
      <c r="D12" s="104"/>
      <c r="E12" s="101">
        <v>1496406</v>
      </c>
      <c r="F12" s="100">
        <v>985125</v>
      </c>
      <c r="G12" s="100">
        <v>960063</v>
      </c>
      <c r="H12" s="100">
        <v>783142</v>
      </c>
      <c r="I12" s="100">
        <v>164087</v>
      </c>
      <c r="J12" s="100">
        <v>4544</v>
      </c>
      <c r="K12" s="100">
        <v>8290</v>
      </c>
      <c r="L12" s="100">
        <v>25062</v>
      </c>
      <c r="M12" s="91">
        <v>65.900000000000006</v>
      </c>
      <c r="N12" s="100">
        <v>509450</v>
      </c>
      <c r="O12" s="100">
        <v>246242</v>
      </c>
      <c r="P12" s="100">
        <v>119932</v>
      </c>
      <c r="Q12" s="99">
        <v>143276</v>
      </c>
    </row>
    <row r="13" spans="2:17" s="84" customFormat="1" ht="18" customHeight="1" x14ac:dyDescent="0.2">
      <c r="B13" s="105"/>
      <c r="C13" s="93" t="s">
        <v>122</v>
      </c>
      <c r="D13" s="104"/>
      <c r="E13" s="101">
        <v>1596924</v>
      </c>
      <c r="F13" s="100">
        <v>1041852</v>
      </c>
      <c r="G13" s="100">
        <v>1016221</v>
      </c>
      <c r="H13" s="100">
        <v>851207</v>
      </c>
      <c r="I13" s="100">
        <v>149146</v>
      </c>
      <c r="J13" s="100">
        <v>6509</v>
      </c>
      <c r="K13" s="100">
        <v>9359</v>
      </c>
      <c r="L13" s="100">
        <v>25631</v>
      </c>
      <c r="M13" s="91">
        <v>65.3</v>
      </c>
      <c r="N13" s="100">
        <v>553020</v>
      </c>
      <c r="O13" s="100">
        <v>259188</v>
      </c>
      <c r="P13" s="100">
        <v>136741</v>
      </c>
      <c r="Q13" s="99">
        <v>157091</v>
      </c>
    </row>
    <row r="14" spans="2:17" s="84" customFormat="1" ht="18" customHeight="1" x14ac:dyDescent="0.2">
      <c r="B14" s="105"/>
      <c r="C14" s="93" t="s">
        <v>121</v>
      </c>
      <c r="D14" s="104"/>
      <c r="E14" s="101">
        <v>1673464</v>
      </c>
      <c r="F14" s="100">
        <v>1091272</v>
      </c>
      <c r="G14" s="100">
        <v>1050985</v>
      </c>
      <c r="H14" s="100">
        <v>873112</v>
      </c>
      <c r="I14" s="100">
        <v>159664</v>
      </c>
      <c r="J14" s="100">
        <v>8142</v>
      </c>
      <c r="K14" s="100">
        <v>10067</v>
      </c>
      <c r="L14" s="100">
        <v>40287</v>
      </c>
      <c r="M14" s="91">
        <v>65.3</v>
      </c>
      <c r="N14" s="100">
        <v>580705</v>
      </c>
      <c r="O14" s="100">
        <v>273244</v>
      </c>
      <c r="P14" s="100">
        <v>129203</v>
      </c>
      <c r="Q14" s="99">
        <v>178258</v>
      </c>
    </row>
    <row r="15" spans="2:17" s="84" customFormat="1" ht="18" customHeight="1" x14ac:dyDescent="0.2">
      <c r="B15" s="103"/>
      <c r="C15" s="93" t="s">
        <v>120</v>
      </c>
      <c r="D15" s="102"/>
      <c r="E15" s="101">
        <v>1713558</v>
      </c>
      <c r="F15" s="100">
        <v>1084943</v>
      </c>
      <c r="G15" s="100">
        <v>1040250</v>
      </c>
      <c r="H15" s="100">
        <v>871356</v>
      </c>
      <c r="I15" s="100">
        <v>146050</v>
      </c>
      <c r="J15" s="100">
        <v>9956</v>
      </c>
      <c r="K15" s="100">
        <v>12888</v>
      </c>
      <c r="L15" s="100">
        <v>44693</v>
      </c>
      <c r="M15" s="91">
        <v>63.6</v>
      </c>
      <c r="N15" s="100">
        <v>620805</v>
      </c>
      <c r="O15" s="100">
        <v>301628</v>
      </c>
      <c r="P15" s="100">
        <v>113911</v>
      </c>
      <c r="Q15" s="99">
        <v>205266</v>
      </c>
    </row>
    <row r="16" spans="2:17" s="84" customFormat="1" ht="18" customHeight="1" x14ac:dyDescent="0.2">
      <c r="B16" s="103"/>
      <c r="C16" s="93" t="s">
        <v>119</v>
      </c>
      <c r="D16" s="102"/>
      <c r="E16" s="101">
        <v>1731168</v>
      </c>
      <c r="F16" s="100">
        <v>1076488</v>
      </c>
      <c r="G16" s="100">
        <v>1015579</v>
      </c>
      <c r="H16" s="100">
        <v>834568</v>
      </c>
      <c r="I16" s="100">
        <v>155198</v>
      </c>
      <c r="J16" s="100">
        <v>11913</v>
      </c>
      <c r="K16" s="100">
        <v>13900</v>
      </c>
      <c r="L16" s="100">
        <v>60909</v>
      </c>
      <c r="M16" s="91">
        <v>62.8</v>
      </c>
      <c r="N16" s="101">
        <v>636728</v>
      </c>
      <c r="O16" s="100">
        <v>267425</v>
      </c>
      <c r="P16" s="100">
        <v>103300</v>
      </c>
      <c r="Q16" s="99">
        <v>266003</v>
      </c>
    </row>
    <row r="17" spans="2:17" s="85" customFormat="1" ht="18" customHeight="1" x14ac:dyDescent="0.2">
      <c r="B17" s="115"/>
      <c r="C17" s="93" t="s">
        <v>118</v>
      </c>
      <c r="D17" s="114"/>
      <c r="E17" s="101">
        <v>1722128</v>
      </c>
      <c r="F17" s="100">
        <v>1030632</v>
      </c>
      <c r="G17" s="100">
        <v>965403</v>
      </c>
      <c r="H17" s="100">
        <v>796352</v>
      </c>
      <c r="I17" s="100">
        <v>142069</v>
      </c>
      <c r="J17" s="100">
        <v>12424</v>
      </c>
      <c r="K17" s="100">
        <v>14558</v>
      </c>
      <c r="L17" s="100">
        <v>65229</v>
      </c>
      <c r="M17" s="91">
        <v>61.4</v>
      </c>
      <c r="N17" s="101">
        <v>647080</v>
      </c>
      <c r="O17" s="100">
        <v>273166</v>
      </c>
      <c r="P17" s="100">
        <v>96412</v>
      </c>
      <c r="Q17" s="99">
        <v>277502</v>
      </c>
    </row>
    <row r="18" spans="2:17" s="85" customFormat="1" ht="18" customHeight="1" x14ac:dyDescent="0.2">
      <c r="B18" s="115"/>
      <c r="C18" s="93" t="s">
        <v>117</v>
      </c>
      <c r="D18" s="114"/>
      <c r="E18" s="101">
        <v>1705806</v>
      </c>
      <c r="F18" s="100">
        <v>1008969</v>
      </c>
      <c r="G18" s="100">
        <v>966060</v>
      </c>
      <c r="H18" s="100">
        <v>793282</v>
      </c>
      <c r="I18" s="100">
        <v>144240</v>
      </c>
      <c r="J18" s="100">
        <v>12477</v>
      </c>
      <c r="K18" s="100">
        <v>16061</v>
      </c>
      <c r="L18" s="100">
        <v>42909</v>
      </c>
      <c r="M18" s="91">
        <v>60.7</v>
      </c>
      <c r="N18" s="101">
        <v>653640</v>
      </c>
      <c r="O18" s="100">
        <v>232665</v>
      </c>
      <c r="P18" s="100">
        <v>97634</v>
      </c>
      <c r="Q18" s="99">
        <v>323341</v>
      </c>
    </row>
    <row r="19" spans="2:17" s="85" customFormat="1" ht="18" customHeight="1" x14ac:dyDescent="0.2">
      <c r="B19" s="113"/>
      <c r="C19" s="87" t="s">
        <v>116</v>
      </c>
      <c r="D19" s="112"/>
      <c r="E19" s="244">
        <v>1672960</v>
      </c>
      <c r="F19" s="245">
        <v>987514</v>
      </c>
      <c r="G19" s="245">
        <v>949945</v>
      </c>
      <c r="H19" s="245">
        <v>789640</v>
      </c>
      <c r="I19" s="245">
        <v>122904</v>
      </c>
      <c r="J19" s="245">
        <v>14318</v>
      </c>
      <c r="K19" s="245">
        <v>23083</v>
      </c>
      <c r="L19" s="245">
        <v>37569</v>
      </c>
      <c r="M19" s="246">
        <v>62.4</v>
      </c>
      <c r="N19" s="245">
        <v>594813</v>
      </c>
      <c r="O19" s="245">
        <v>204588</v>
      </c>
      <c r="P19" s="245">
        <v>87224</v>
      </c>
      <c r="Q19" s="247">
        <v>303001</v>
      </c>
    </row>
    <row r="20" spans="2:17" s="84" customFormat="1" ht="18" customHeight="1" x14ac:dyDescent="0.2">
      <c r="B20" s="105"/>
      <c r="C20" s="109" t="s">
        <v>128</v>
      </c>
      <c r="D20" s="104"/>
      <c r="E20" s="97"/>
      <c r="F20" s="96"/>
      <c r="G20" s="96"/>
      <c r="H20" s="93"/>
      <c r="I20" s="93"/>
      <c r="J20" s="93"/>
      <c r="K20" s="96"/>
      <c r="L20" s="96"/>
      <c r="M20" s="91"/>
      <c r="N20" s="96"/>
      <c r="O20" s="96"/>
      <c r="P20" s="96"/>
      <c r="Q20" s="98"/>
    </row>
    <row r="21" spans="2:17" s="84" customFormat="1" ht="18" customHeight="1" x14ac:dyDescent="0.2">
      <c r="B21" s="105"/>
      <c r="C21" s="104" t="s">
        <v>126</v>
      </c>
      <c r="D21" s="104"/>
      <c r="E21" s="101">
        <v>640643</v>
      </c>
      <c r="F21" s="100">
        <v>542580</v>
      </c>
      <c r="G21" s="100">
        <v>530745</v>
      </c>
      <c r="H21" s="100">
        <v>520287</v>
      </c>
      <c r="I21" s="100">
        <v>3457</v>
      </c>
      <c r="J21" s="100">
        <v>1994</v>
      </c>
      <c r="K21" s="100">
        <v>5007</v>
      </c>
      <c r="L21" s="100">
        <v>11835</v>
      </c>
      <c r="M21" s="91">
        <v>84.693034966432165</v>
      </c>
      <c r="N21" s="100">
        <v>98063</v>
      </c>
      <c r="O21" s="107" t="s">
        <v>125</v>
      </c>
      <c r="P21" s="107" t="s">
        <v>125</v>
      </c>
      <c r="Q21" s="106" t="s">
        <v>125</v>
      </c>
    </row>
    <row r="22" spans="2:17" s="84" customFormat="1" ht="18" customHeight="1" x14ac:dyDescent="0.2">
      <c r="B22" s="105"/>
      <c r="C22" s="104" t="s">
        <v>124</v>
      </c>
      <c r="D22" s="104"/>
      <c r="E22" s="101">
        <v>682996</v>
      </c>
      <c r="F22" s="100">
        <v>571746</v>
      </c>
      <c r="G22" s="100">
        <v>559864</v>
      </c>
      <c r="H22" s="100">
        <v>546614</v>
      </c>
      <c r="I22" s="100">
        <v>4479</v>
      </c>
      <c r="J22" s="100">
        <v>2483</v>
      </c>
      <c r="K22" s="100">
        <v>6288</v>
      </c>
      <c r="L22" s="100">
        <v>11882</v>
      </c>
      <c r="M22" s="91">
        <v>83.8</v>
      </c>
      <c r="N22" s="100">
        <v>110508</v>
      </c>
      <c r="O22" s="100">
        <v>3983</v>
      </c>
      <c r="P22" s="100">
        <v>55897</v>
      </c>
      <c r="Q22" s="99">
        <v>50628</v>
      </c>
    </row>
    <row r="23" spans="2:17" s="84" customFormat="1" ht="18" customHeight="1" x14ac:dyDescent="0.2">
      <c r="B23" s="105"/>
      <c r="C23" s="104" t="s">
        <v>123</v>
      </c>
      <c r="D23" s="104"/>
      <c r="E23" s="101">
        <v>729547</v>
      </c>
      <c r="F23" s="100">
        <v>599212</v>
      </c>
      <c r="G23" s="100">
        <v>581817</v>
      </c>
      <c r="H23" s="100">
        <v>570022</v>
      </c>
      <c r="I23" s="100">
        <v>3671</v>
      </c>
      <c r="J23" s="100">
        <v>2653</v>
      </c>
      <c r="K23" s="100">
        <v>5471</v>
      </c>
      <c r="L23" s="100">
        <v>17395</v>
      </c>
      <c r="M23" s="91">
        <v>82.2</v>
      </c>
      <c r="N23" s="100">
        <v>129772</v>
      </c>
      <c r="O23" s="100">
        <v>3679</v>
      </c>
      <c r="P23" s="100">
        <v>62148</v>
      </c>
      <c r="Q23" s="99">
        <v>63945</v>
      </c>
    </row>
    <row r="24" spans="2:17" s="84" customFormat="1" ht="18" customHeight="1" x14ac:dyDescent="0.2">
      <c r="B24" s="105"/>
      <c r="C24" s="93" t="s">
        <v>122</v>
      </c>
      <c r="D24" s="104"/>
      <c r="E24" s="101">
        <v>781904</v>
      </c>
      <c r="F24" s="100">
        <v>629627</v>
      </c>
      <c r="G24" s="100">
        <v>612071</v>
      </c>
      <c r="H24" s="100">
        <v>598189</v>
      </c>
      <c r="I24" s="100">
        <v>4275</v>
      </c>
      <c r="J24" s="100">
        <v>3757</v>
      </c>
      <c r="K24" s="100">
        <v>5850</v>
      </c>
      <c r="L24" s="100">
        <v>17556</v>
      </c>
      <c r="M24" s="91">
        <v>80.599999999999994</v>
      </c>
      <c r="N24" s="100">
        <v>151323</v>
      </c>
      <c r="O24" s="100">
        <v>7555</v>
      </c>
      <c r="P24" s="100">
        <v>69986</v>
      </c>
      <c r="Q24" s="99">
        <v>73782</v>
      </c>
    </row>
    <row r="25" spans="2:17" s="84" customFormat="1" ht="18" customHeight="1" x14ac:dyDescent="0.2">
      <c r="B25" s="105"/>
      <c r="C25" s="93" t="s">
        <v>121</v>
      </c>
      <c r="D25" s="104"/>
      <c r="E25" s="101">
        <v>820213</v>
      </c>
      <c r="F25" s="100">
        <v>659862</v>
      </c>
      <c r="G25" s="100">
        <v>633280</v>
      </c>
      <c r="H25" s="100">
        <v>617290</v>
      </c>
      <c r="I25" s="100">
        <v>5870</v>
      </c>
      <c r="J25" s="100">
        <v>4208</v>
      </c>
      <c r="K25" s="100">
        <v>5912</v>
      </c>
      <c r="L25" s="100">
        <v>26582</v>
      </c>
      <c r="M25" s="91">
        <v>80.450078211391428</v>
      </c>
      <c r="N25" s="100">
        <v>159612</v>
      </c>
      <c r="O25" s="100">
        <v>9332</v>
      </c>
      <c r="P25" s="100">
        <v>66878</v>
      </c>
      <c r="Q25" s="99">
        <v>83402</v>
      </c>
    </row>
    <row r="26" spans="2:17" s="84" customFormat="1" ht="18" customHeight="1" x14ac:dyDescent="0.2">
      <c r="B26" s="103"/>
      <c r="C26" s="93" t="s">
        <v>120</v>
      </c>
      <c r="D26" s="102"/>
      <c r="E26" s="101">
        <v>839428</v>
      </c>
      <c r="F26" s="100">
        <v>647119</v>
      </c>
      <c r="G26" s="100">
        <v>618204</v>
      </c>
      <c r="H26" s="100">
        <v>597684</v>
      </c>
      <c r="I26" s="100">
        <v>8024</v>
      </c>
      <c r="J26" s="100">
        <v>4994</v>
      </c>
      <c r="K26" s="100">
        <v>7502</v>
      </c>
      <c r="L26" s="100">
        <v>28915</v>
      </c>
      <c r="M26" s="91">
        <v>77.599999999999994</v>
      </c>
      <c r="N26" s="100">
        <v>186968</v>
      </c>
      <c r="O26" s="100">
        <v>16249</v>
      </c>
      <c r="P26" s="100">
        <v>59103</v>
      </c>
      <c r="Q26" s="99">
        <v>111616</v>
      </c>
    </row>
    <row r="27" spans="2:17" s="84" customFormat="1" ht="18" customHeight="1" x14ac:dyDescent="0.2">
      <c r="B27" s="103"/>
      <c r="C27" s="93" t="s">
        <v>119</v>
      </c>
      <c r="D27" s="102"/>
      <c r="E27" s="101">
        <v>846306</v>
      </c>
      <c r="F27" s="100">
        <v>634623</v>
      </c>
      <c r="G27" s="100">
        <v>594174</v>
      </c>
      <c r="H27" s="100">
        <v>571338</v>
      </c>
      <c r="I27" s="100">
        <v>9474</v>
      </c>
      <c r="J27" s="100">
        <v>5954</v>
      </c>
      <c r="K27" s="100">
        <v>7408</v>
      </c>
      <c r="L27" s="100">
        <v>40449</v>
      </c>
      <c r="M27" s="91">
        <v>76.099999999999994</v>
      </c>
      <c r="N27" s="101">
        <v>199103</v>
      </c>
      <c r="O27" s="100">
        <v>17018</v>
      </c>
      <c r="P27" s="100">
        <v>54051</v>
      </c>
      <c r="Q27" s="99">
        <v>128034</v>
      </c>
    </row>
    <row r="28" spans="2:17" s="96" customFormat="1" ht="18" customHeight="1" x14ac:dyDescent="0.2">
      <c r="B28" s="103"/>
      <c r="C28" s="93" t="s">
        <v>118</v>
      </c>
      <c r="D28" s="102"/>
      <c r="E28" s="101">
        <v>840640</v>
      </c>
      <c r="F28" s="100">
        <v>599879</v>
      </c>
      <c r="G28" s="100">
        <v>555570</v>
      </c>
      <c r="H28" s="100">
        <v>532371</v>
      </c>
      <c r="I28" s="100">
        <v>9528</v>
      </c>
      <c r="J28" s="100">
        <v>6047</v>
      </c>
      <c r="K28" s="100">
        <v>7624</v>
      </c>
      <c r="L28" s="100">
        <v>44309</v>
      </c>
      <c r="M28" s="91">
        <v>73.5</v>
      </c>
      <c r="N28" s="101">
        <v>216329</v>
      </c>
      <c r="O28" s="100">
        <v>28909</v>
      </c>
      <c r="P28" s="100">
        <v>50010</v>
      </c>
      <c r="Q28" s="99">
        <v>137410</v>
      </c>
    </row>
    <row r="29" spans="2:17" s="96" customFormat="1" ht="18" customHeight="1" x14ac:dyDescent="0.2">
      <c r="B29" s="103"/>
      <c r="C29" s="93" t="s">
        <v>117</v>
      </c>
      <c r="D29" s="102"/>
      <c r="E29" s="101">
        <v>834919</v>
      </c>
      <c r="F29" s="100">
        <v>575590</v>
      </c>
      <c r="G29" s="100">
        <v>547013</v>
      </c>
      <c r="H29" s="100">
        <v>521840</v>
      </c>
      <c r="I29" s="100">
        <v>11176</v>
      </c>
      <c r="J29" s="100">
        <v>5976</v>
      </c>
      <c r="K29" s="100">
        <v>8021</v>
      </c>
      <c r="L29" s="100">
        <v>28577</v>
      </c>
      <c r="M29" s="91">
        <v>71</v>
      </c>
      <c r="N29" s="101">
        <v>234850</v>
      </c>
      <c r="O29" s="100">
        <v>25141</v>
      </c>
      <c r="P29" s="100">
        <v>50121</v>
      </c>
      <c r="Q29" s="99">
        <v>159588</v>
      </c>
    </row>
    <row r="30" spans="2:17" s="96" customFormat="1" ht="18" customHeight="1" x14ac:dyDescent="0.2">
      <c r="B30" s="111"/>
      <c r="C30" s="87" t="s">
        <v>116</v>
      </c>
      <c r="D30" s="110"/>
      <c r="E30" s="244">
        <v>820864</v>
      </c>
      <c r="F30" s="245">
        <v>550490</v>
      </c>
      <c r="G30" s="245">
        <v>526581</v>
      </c>
      <c r="H30" s="245">
        <v>496102</v>
      </c>
      <c r="I30" s="245">
        <v>12291</v>
      </c>
      <c r="J30" s="245">
        <v>6827</v>
      </c>
      <c r="K30" s="245">
        <v>11361</v>
      </c>
      <c r="L30" s="245">
        <v>23909</v>
      </c>
      <c r="M30" s="246">
        <v>71.3</v>
      </c>
      <c r="N30" s="245">
        <v>221141</v>
      </c>
      <c r="O30" s="245">
        <v>26686</v>
      </c>
      <c r="P30" s="245">
        <v>44716</v>
      </c>
      <c r="Q30" s="247">
        <v>149739</v>
      </c>
    </row>
    <row r="31" spans="2:17" s="84" customFormat="1" ht="18" customHeight="1" x14ac:dyDescent="0.2">
      <c r="B31" s="105"/>
      <c r="C31" s="109" t="s">
        <v>127</v>
      </c>
      <c r="D31" s="104"/>
      <c r="E31" s="97"/>
      <c r="F31" s="96"/>
      <c r="G31" s="96"/>
      <c r="H31" s="93"/>
      <c r="I31" s="93"/>
      <c r="J31" s="93"/>
      <c r="K31" s="96"/>
      <c r="L31" s="96"/>
      <c r="M31" s="108"/>
      <c r="N31" s="96"/>
      <c r="O31" s="96"/>
      <c r="P31" s="96"/>
      <c r="Q31" s="98"/>
    </row>
    <row r="32" spans="2:17" s="84" customFormat="1" ht="18" customHeight="1" x14ac:dyDescent="0.2">
      <c r="B32" s="105"/>
      <c r="C32" s="104" t="s">
        <v>126</v>
      </c>
      <c r="D32" s="104"/>
      <c r="E32" s="101">
        <v>688120</v>
      </c>
      <c r="F32" s="100">
        <v>347096</v>
      </c>
      <c r="G32" s="100">
        <v>342057</v>
      </c>
      <c r="H32" s="100">
        <v>202085</v>
      </c>
      <c r="I32" s="100">
        <v>136142</v>
      </c>
      <c r="J32" s="100">
        <v>1778</v>
      </c>
      <c r="K32" s="100">
        <v>2052</v>
      </c>
      <c r="L32" s="100">
        <v>5039</v>
      </c>
      <c r="M32" s="91">
        <v>50.441202115910009</v>
      </c>
      <c r="N32" s="100">
        <v>341024</v>
      </c>
      <c r="O32" s="107" t="s">
        <v>125</v>
      </c>
      <c r="P32" s="107" t="s">
        <v>125</v>
      </c>
      <c r="Q32" s="106" t="s">
        <v>125</v>
      </c>
    </row>
    <row r="33" spans="1:17" s="84" customFormat="1" ht="18" customHeight="1" x14ac:dyDescent="0.2">
      <c r="B33" s="105"/>
      <c r="C33" s="104" t="s">
        <v>124</v>
      </c>
      <c r="D33" s="104"/>
      <c r="E33" s="101">
        <v>723945</v>
      </c>
      <c r="F33" s="100">
        <v>366013</v>
      </c>
      <c r="G33" s="100">
        <v>361008</v>
      </c>
      <c r="H33" s="100">
        <v>204511</v>
      </c>
      <c r="I33" s="100">
        <v>151561</v>
      </c>
      <c r="J33" s="100">
        <v>1994</v>
      </c>
      <c r="K33" s="100">
        <v>2942</v>
      </c>
      <c r="L33" s="100">
        <v>5005</v>
      </c>
      <c r="M33" s="91">
        <v>50.7</v>
      </c>
      <c r="N33" s="100">
        <v>356347</v>
      </c>
      <c r="O33" s="100">
        <v>242900</v>
      </c>
      <c r="P33" s="100">
        <v>51456</v>
      </c>
      <c r="Q33" s="99">
        <v>61991</v>
      </c>
    </row>
    <row r="34" spans="1:17" s="84" customFormat="1" ht="18" customHeight="1" x14ac:dyDescent="0.2">
      <c r="B34" s="105"/>
      <c r="C34" s="104" t="s">
        <v>123</v>
      </c>
      <c r="D34" s="104"/>
      <c r="E34" s="101">
        <v>766859</v>
      </c>
      <c r="F34" s="100">
        <v>385913</v>
      </c>
      <c r="G34" s="100">
        <v>378246</v>
      </c>
      <c r="H34" s="100">
        <v>213120</v>
      </c>
      <c r="I34" s="100">
        <v>160416</v>
      </c>
      <c r="J34" s="100">
        <v>1891</v>
      </c>
      <c r="K34" s="100">
        <v>2819</v>
      </c>
      <c r="L34" s="100">
        <v>7667</v>
      </c>
      <c r="M34" s="91">
        <v>50.4</v>
      </c>
      <c r="N34" s="100">
        <v>379678</v>
      </c>
      <c r="O34" s="100">
        <v>242563</v>
      </c>
      <c r="P34" s="100">
        <v>57784</v>
      </c>
      <c r="Q34" s="99">
        <v>79331</v>
      </c>
    </row>
    <row r="35" spans="1:17" s="84" customFormat="1" ht="18" customHeight="1" x14ac:dyDescent="0.2">
      <c r="B35" s="105"/>
      <c r="C35" s="93" t="s">
        <v>122</v>
      </c>
      <c r="D35" s="104"/>
      <c r="E35" s="101">
        <v>815020</v>
      </c>
      <c r="F35" s="100">
        <v>412225</v>
      </c>
      <c r="G35" s="100">
        <v>404150</v>
      </c>
      <c r="H35" s="100">
        <v>253018</v>
      </c>
      <c r="I35" s="100">
        <v>144871</v>
      </c>
      <c r="J35" s="100">
        <v>2752</v>
      </c>
      <c r="K35" s="100">
        <v>3509</v>
      </c>
      <c r="L35" s="100">
        <v>8075</v>
      </c>
      <c r="M35" s="91">
        <v>50.578513410713846</v>
      </c>
      <c r="N35" s="100">
        <v>401697</v>
      </c>
      <c r="O35" s="100">
        <v>251633</v>
      </c>
      <c r="P35" s="100">
        <v>66755</v>
      </c>
      <c r="Q35" s="99">
        <v>83309</v>
      </c>
    </row>
    <row r="36" spans="1:17" s="84" customFormat="1" ht="18" customHeight="1" x14ac:dyDescent="0.2">
      <c r="B36" s="105"/>
      <c r="C36" s="93" t="s">
        <v>121</v>
      </c>
      <c r="D36" s="104"/>
      <c r="E36" s="101">
        <v>853251</v>
      </c>
      <c r="F36" s="100">
        <v>431410</v>
      </c>
      <c r="G36" s="100">
        <v>417705</v>
      </c>
      <c r="H36" s="100">
        <v>255822</v>
      </c>
      <c r="I36" s="100">
        <v>153794</v>
      </c>
      <c r="J36" s="100">
        <v>3934</v>
      </c>
      <c r="K36" s="100">
        <v>4155</v>
      </c>
      <c r="L36" s="100">
        <v>13705</v>
      </c>
      <c r="M36" s="91">
        <v>50.560737696176147</v>
      </c>
      <c r="N36" s="100">
        <v>421093</v>
      </c>
      <c r="O36" s="100">
        <v>263912</v>
      </c>
      <c r="P36" s="100">
        <v>62325</v>
      </c>
      <c r="Q36" s="99">
        <v>94856</v>
      </c>
    </row>
    <row r="37" spans="1:17" s="84" customFormat="1" ht="18" customHeight="1" x14ac:dyDescent="0.2">
      <c r="B37" s="103"/>
      <c r="C37" s="93" t="s">
        <v>120</v>
      </c>
      <c r="D37" s="102"/>
      <c r="E37" s="101">
        <v>874130</v>
      </c>
      <c r="F37" s="100">
        <v>437824</v>
      </c>
      <c r="G37" s="100">
        <v>422046</v>
      </c>
      <c r="H37" s="100">
        <v>273672</v>
      </c>
      <c r="I37" s="100">
        <v>138026</v>
      </c>
      <c r="J37" s="100">
        <v>4962</v>
      </c>
      <c r="K37" s="100">
        <v>5386</v>
      </c>
      <c r="L37" s="100">
        <v>15778</v>
      </c>
      <c r="M37" s="91">
        <v>50.2</v>
      </c>
      <c r="N37" s="100">
        <v>433837</v>
      </c>
      <c r="O37" s="100">
        <v>285379</v>
      </c>
      <c r="P37" s="100">
        <v>54808</v>
      </c>
      <c r="Q37" s="99">
        <v>93650</v>
      </c>
    </row>
    <row r="38" spans="1:17" s="84" customFormat="1" ht="18" customHeight="1" x14ac:dyDescent="0.2">
      <c r="A38" s="98"/>
      <c r="B38" s="97"/>
      <c r="C38" s="93" t="s">
        <v>119</v>
      </c>
      <c r="D38" s="96"/>
      <c r="E38" s="92">
        <v>884862</v>
      </c>
      <c r="F38" s="90">
        <v>441865</v>
      </c>
      <c r="G38" s="90">
        <v>421405</v>
      </c>
      <c r="H38" s="90">
        <v>263230</v>
      </c>
      <c r="I38" s="90">
        <v>145724</v>
      </c>
      <c r="J38" s="90">
        <v>5959</v>
      </c>
      <c r="K38" s="90">
        <v>6492</v>
      </c>
      <c r="L38" s="90">
        <v>20460</v>
      </c>
      <c r="M38" s="91">
        <v>50.2</v>
      </c>
      <c r="N38" s="90">
        <v>437625</v>
      </c>
      <c r="O38" s="90">
        <v>250407</v>
      </c>
      <c r="P38" s="90">
        <v>49249</v>
      </c>
      <c r="Q38" s="89">
        <v>137969</v>
      </c>
    </row>
    <row r="39" spans="1:17" s="85" customFormat="1" ht="18" customHeight="1" x14ac:dyDescent="0.2">
      <c r="A39" s="95"/>
      <c r="B39" s="94"/>
      <c r="C39" s="93" t="s">
        <v>118</v>
      </c>
      <c r="E39" s="92">
        <v>881488</v>
      </c>
      <c r="F39" s="90">
        <v>430753</v>
      </c>
      <c r="G39" s="90">
        <v>409833</v>
      </c>
      <c r="H39" s="90">
        <v>263981</v>
      </c>
      <c r="I39" s="90">
        <v>132541</v>
      </c>
      <c r="J39" s="90">
        <v>6377</v>
      </c>
      <c r="K39" s="90">
        <v>6934</v>
      </c>
      <c r="L39" s="90">
        <v>20920</v>
      </c>
      <c r="M39" s="91">
        <v>50</v>
      </c>
      <c r="N39" s="90">
        <v>430751</v>
      </c>
      <c r="O39" s="90">
        <v>244257</v>
      </c>
      <c r="P39" s="90">
        <v>46402</v>
      </c>
      <c r="Q39" s="89">
        <v>140092</v>
      </c>
    </row>
    <row r="40" spans="1:17" s="85" customFormat="1" ht="18" customHeight="1" x14ac:dyDescent="0.2">
      <c r="A40" s="95"/>
      <c r="B40" s="94"/>
      <c r="C40" s="93" t="s">
        <v>117</v>
      </c>
      <c r="E40" s="92">
        <v>870887</v>
      </c>
      <c r="F40" s="90">
        <v>433379</v>
      </c>
      <c r="G40" s="90">
        <v>419047</v>
      </c>
      <c r="H40" s="90">
        <v>271442</v>
      </c>
      <c r="I40" s="90">
        <v>133064</v>
      </c>
      <c r="J40" s="90">
        <v>6501</v>
      </c>
      <c r="K40" s="90">
        <v>8040</v>
      </c>
      <c r="L40" s="90">
        <v>14332</v>
      </c>
      <c r="M40" s="91">
        <v>50.9</v>
      </c>
      <c r="N40" s="90">
        <v>418790</v>
      </c>
      <c r="O40" s="90">
        <v>207524</v>
      </c>
      <c r="P40" s="90">
        <v>47513</v>
      </c>
      <c r="Q40" s="89">
        <v>163753</v>
      </c>
    </row>
    <row r="41" spans="1:17" s="85" customFormat="1" ht="18" customHeight="1" x14ac:dyDescent="0.2">
      <c r="B41" s="88"/>
      <c r="C41" s="87" t="s">
        <v>116</v>
      </c>
      <c r="D41" s="86"/>
      <c r="E41" s="248">
        <v>852096</v>
      </c>
      <c r="F41" s="249">
        <v>437024</v>
      </c>
      <c r="G41" s="249">
        <v>423364</v>
      </c>
      <c r="H41" s="249">
        <v>293538</v>
      </c>
      <c r="I41" s="249">
        <v>110613</v>
      </c>
      <c r="J41" s="249">
        <v>7491</v>
      </c>
      <c r="K41" s="249">
        <v>11722</v>
      </c>
      <c r="L41" s="249">
        <v>13660</v>
      </c>
      <c r="M41" s="250">
        <v>53.9</v>
      </c>
      <c r="N41" s="248">
        <v>373672</v>
      </c>
      <c r="O41" s="249">
        <v>177902</v>
      </c>
      <c r="P41" s="249">
        <v>42508</v>
      </c>
      <c r="Q41" s="251">
        <v>153262</v>
      </c>
    </row>
    <row r="42" spans="1:17" s="84" customFormat="1" ht="18" customHeight="1" x14ac:dyDescent="0.2">
      <c r="C42" s="84" t="s">
        <v>115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E725C-9A9B-4CE2-B73D-3A618D84A8EE}">
  <sheetPr>
    <pageSetUpPr fitToPage="1"/>
  </sheetPr>
  <dimension ref="B1:N98"/>
  <sheetViews>
    <sheetView zoomScale="80" zoomScaleNormal="80" workbookViewId="0">
      <pane xSplit="7" ySplit="9" topLeftCell="H10" activePane="bottomRight" state="frozen"/>
      <selection activeCell="C3" sqref="C3:E5"/>
      <selection pane="topRight" activeCell="C3" sqref="C3:E5"/>
      <selection pane="bottomLeft" activeCell="C3" sqref="C3:E5"/>
      <selection pane="bottomRight" activeCell="C3" sqref="C3:E5"/>
    </sheetView>
  </sheetViews>
  <sheetFormatPr defaultColWidth="9" defaultRowHeight="14.4" customHeight="1" x14ac:dyDescent="0.2"/>
  <cols>
    <col min="1" max="1" width="1.44140625" style="144" customWidth="1"/>
    <col min="2" max="4" width="1.6640625" style="144" customWidth="1"/>
    <col min="5" max="5" width="2.6640625" style="144" customWidth="1"/>
    <col min="6" max="6" width="32.77734375" style="144" customWidth="1"/>
    <col min="7" max="7" width="1.6640625" style="144" customWidth="1"/>
    <col min="8" max="10" width="15.44140625" style="144" customWidth="1"/>
    <col min="11" max="13" width="13.88671875" style="144" customWidth="1"/>
    <col min="14" max="14" width="14.6640625" style="144" customWidth="1"/>
    <col min="15" max="16384" width="9" style="144"/>
  </cols>
  <sheetData>
    <row r="1" spans="2:14" ht="6.75" customHeight="1" x14ac:dyDescent="0.2">
      <c r="B1" s="200"/>
      <c r="C1" s="200"/>
      <c r="D1" s="200"/>
      <c r="E1" s="200"/>
      <c r="F1" s="199"/>
      <c r="G1" s="199"/>
      <c r="K1" s="198"/>
      <c r="L1" s="198"/>
      <c r="M1" s="198"/>
    </row>
    <row r="2" spans="2:14" ht="18" customHeight="1" x14ac:dyDescent="0.2">
      <c r="B2" s="79"/>
      <c r="C2" s="79"/>
      <c r="D2" s="79" t="s">
        <v>178</v>
      </c>
      <c r="E2" s="79"/>
      <c r="F2" s="196"/>
      <c r="I2" s="79"/>
      <c r="J2" s="79"/>
      <c r="N2" s="197"/>
    </row>
    <row r="3" spans="2:14" ht="6.75" customHeight="1" x14ac:dyDescent="0.2">
      <c r="B3" s="79"/>
      <c r="C3" s="79"/>
      <c r="D3" s="79"/>
      <c r="E3" s="79"/>
      <c r="F3" s="196"/>
      <c r="H3" s="79"/>
      <c r="I3" s="79"/>
      <c r="J3" s="79"/>
      <c r="N3" s="152"/>
    </row>
    <row r="4" spans="2:14" ht="46.5" customHeight="1" x14ac:dyDescent="0.2">
      <c r="B4" s="309" t="s">
        <v>177</v>
      </c>
      <c r="C4" s="310"/>
      <c r="D4" s="310"/>
      <c r="E4" s="310"/>
      <c r="F4" s="310"/>
      <c r="G4" s="311"/>
      <c r="H4" s="304" t="s">
        <v>176</v>
      </c>
      <c r="I4" s="305"/>
      <c r="J4" s="306"/>
      <c r="K4" s="304" t="s">
        <v>175</v>
      </c>
      <c r="L4" s="305"/>
      <c r="M4" s="306"/>
      <c r="N4" s="195" t="s">
        <v>174</v>
      </c>
    </row>
    <row r="5" spans="2:14" ht="14.4" customHeight="1" x14ac:dyDescent="0.2">
      <c r="B5" s="312"/>
      <c r="C5" s="313"/>
      <c r="D5" s="313"/>
      <c r="E5" s="313"/>
      <c r="F5" s="313"/>
      <c r="G5" s="314"/>
      <c r="H5" s="193"/>
      <c r="I5" s="193"/>
      <c r="J5" s="193"/>
      <c r="K5" s="193"/>
      <c r="L5" s="193"/>
      <c r="M5" s="193"/>
      <c r="N5" s="186"/>
    </row>
    <row r="6" spans="2:14" ht="14.4" customHeight="1" x14ac:dyDescent="0.2">
      <c r="B6" s="312"/>
      <c r="C6" s="313"/>
      <c r="D6" s="313"/>
      <c r="E6" s="313"/>
      <c r="F6" s="313"/>
      <c r="G6" s="314"/>
      <c r="H6" s="194" t="s">
        <v>117</v>
      </c>
      <c r="I6" s="194" t="s">
        <v>180</v>
      </c>
      <c r="J6" s="193" t="s">
        <v>173</v>
      </c>
      <c r="K6" s="194" t="s">
        <v>117</v>
      </c>
      <c r="L6" s="194" t="s">
        <v>180</v>
      </c>
      <c r="M6" s="193" t="s">
        <v>173</v>
      </c>
      <c r="N6" s="192" t="s">
        <v>117</v>
      </c>
    </row>
    <row r="7" spans="2:14" ht="14.4" customHeight="1" x14ac:dyDescent="0.2">
      <c r="B7" s="312"/>
      <c r="C7" s="313"/>
      <c r="D7" s="313"/>
      <c r="E7" s="313"/>
      <c r="F7" s="313"/>
      <c r="G7" s="314"/>
      <c r="H7" s="194"/>
      <c r="I7" s="194"/>
      <c r="J7" s="194"/>
      <c r="K7" s="194"/>
      <c r="L7" s="194"/>
      <c r="M7" s="193" t="s">
        <v>172</v>
      </c>
      <c r="N7" s="192" t="s">
        <v>179</v>
      </c>
    </row>
    <row r="8" spans="2:14" ht="14.4" customHeight="1" x14ac:dyDescent="0.2">
      <c r="B8" s="312"/>
      <c r="C8" s="313"/>
      <c r="D8" s="313"/>
      <c r="E8" s="313"/>
      <c r="F8" s="313"/>
      <c r="G8" s="314"/>
      <c r="H8" s="190">
        <v>2015</v>
      </c>
      <c r="I8" s="190">
        <v>2020</v>
      </c>
      <c r="J8" s="190"/>
      <c r="K8" s="190">
        <v>2015</v>
      </c>
      <c r="L8" s="190">
        <v>2020</v>
      </c>
      <c r="M8" s="189"/>
      <c r="N8" s="186"/>
    </row>
    <row r="9" spans="2:14" ht="14.4" customHeight="1" x14ac:dyDescent="0.2">
      <c r="B9" s="315"/>
      <c r="C9" s="316"/>
      <c r="D9" s="316"/>
      <c r="E9" s="316"/>
      <c r="F9" s="316"/>
      <c r="G9" s="317"/>
      <c r="H9" s="188"/>
      <c r="I9" s="187"/>
      <c r="J9" s="187"/>
      <c r="K9" s="187"/>
      <c r="L9" s="187"/>
      <c r="M9" s="186"/>
      <c r="N9" s="186"/>
    </row>
    <row r="10" spans="2:14" s="165" customFormat="1" ht="14.4" customHeight="1" x14ac:dyDescent="0.2">
      <c r="B10" s="173"/>
      <c r="C10" s="172" t="s">
        <v>139</v>
      </c>
      <c r="D10" s="172"/>
      <c r="E10" s="172"/>
      <c r="F10" s="172"/>
      <c r="G10" s="170"/>
      <c r="H10" s="185">
        <v>966060</v>
      </c>
      <c r="I10" s="185">
        <v>949945</v>
      </c>
      <c r="J10" s="254">
        <f>I10-H10</f>
        <v>-16115</v>
      </c>
      <c r="K10" s="184">
        <v>100</v>
      </c>
      <c r="L10" s="183">
        <v>100</v>
      </c>
      <c r="M10" s="203">
        <f>L10-K10</f>
        <v>0</v>
      </c>
      <c r="N10" s="255">
        <f>J10/H10*100</f>
        <v>-1.668115852017473</v>
      </c>
    </row>
    <row r="11" spans="2:14" ht="8.1" customHeight="1" x14ac:dyDescent="0.2">
      <c r="B11" s="161"/>
      <c r="C11" s="160"/>
      <c r="D11" s="160"/>
      <c r="E11" s="160"/>
      <c r="F11" s="160"/>
      <c r="G11" s="191"/>
      <c r="H11" s="175"/>
      <c r="I11" s="175"/>
      <c r="J11" s="182"/>
      <c r="K11" s="167"/>
      <c r="L11" s="166"/>
      <c r="M11" s="204"/>
      <c r="N11" s="181"/>
    </row>
    <row r="12" spans="2:14" s="165" customFormat="1" ht="14.4" customHeight="1" x14ac:dyDescent="0.2">
      <c r="B12" s="173"/>
      <c r="C12" s="172"/>
      <c r="D12" s="172" t="s">
        <v>171</v>
      </c>
      <c r="E12" s="172"/>
      <c r="F12" s="178"/>
      <c r="G12" s="170"/>
      <c r="H12" s="169">
        <v>47943</v>
      </c>
      <c r="I12" s="169">
        <v>42484</v>
      </c>
      <c r="J12" s="168">
        <f>I12-H12</f>
        <v>-5459</v>
      </c>
      <c r="K12" s="167">
        <f>H12/($H$10-$H$37)*100</f>
        <v>5.1135272811048109</v>
      </c>
      <c r="L12" s="166">
        <f>I12/($I$10-$I$37)*100</f>
        <v>4.599035029699305</v>
      </c>
      <c r="M12" s="205">
        <f>L12-K12</f>
        <v>-0.51449225140550592</v>
      </c>
      <c r="N12" s="210">
        <f>J12/H12*100</f>
        <v>-11.386438061865132</v>
      </c>
    </row>
    <row r="13" spans="2:14" ht="14.4" customHeight="1" x14ac:dyDescent="0.2">
      <c r="B13" s="161"/>
      <c r="C13" s="160"/>
      <c r="D13" s="160"/>
      <c r="E13" s="160" t="s">
        <v>112</v>
      </c>
      <c r="F13" s="177" t="s">
        <v>170</v>
      </c>
      <c r="G13" s="191"/>
      <c r="H13" s="175">
        <v>47839</v>
      </c>
      <c r="I13" s="175">
        <v>42386</v>
      </c>
      <c r="J13" s="174">
        <f>I13-H13</f>
        <v>-5453</v>
      </c>
      <c r="K13" s="180">
        <f>H13/$H$10*100</f>
        <v>4.9519698569447028</v>
      </c>
      <c r="L13" s="179">
        <f>I13/$I$10*100</f>
        <v>4.4619425335150984</v>
      </c>
      <c r="M13" s="206">
        <f>L13-K13</f>
        <v>-0.49002732342960442</v>
      </c>
      <c r="N13" s="211">
        <f>J13/H13*100</f>
        <v>-11.398649637325194</v>
      </c>
    </row>
    <row r="14" spans="2:14" ht="14.4" customHeight="1" x14ac:dyDescent="0.2">
      <c r="B14" s="161"/>
      <c r="C14" s="160"/>
      <c r="D14" s="160"/>
      <c r="E14" s="160" t="s">
        <v>111</v>
      </c>
      <c r="F14" s="164" t="s">
        <v>169</v>
      </c>
      <c r="G14" s="191"/>
      <c r="H14" s="175">
        <v>104</v>
      </c>
      <c r="I14" s="175">
        <v>98</v>
      </c>
      <c r="J14" s="174">
        <f>I14-H14</f>
        <v>-6</v>
      </c>
      <c r="K14" s="180">
        <f>H14/$H$10*100</f>
        <v>1.076537689170445E-2</v>
      </c>
      <c r="L14" s="179">
        <f>I14/$I$10*100</f>
        <v>1.0316386738179579E-2</v>
      </c>
      <c r="M14" s="206">
        <f>L14-K14</f>
        <v>-4.4899015352487144E-4</v>
      </c>
      <c r="N14" s="211">
        <f>J14/H14*100</f>
        <v>-5.7692307692307692</v>
      </c>
    </row>
    <row r="15" spans="2:14" ht="8.1" customHeight="1" x14ac:dyDescent="0.2">
      <c r="B15" s="161"/>
      <c r="C15" s="160"/>
      <c r="D15" s="160"/>
      <c r="E15" s="160"/>
      <c r="F15" s="164"/>
      <c r="G15" s="191"/>
      <c r="H15" s="175"/>
      <c r="I15" s="175"/>
      <c r="J15" s="174"/>
      <c r="K15" s="167"/>
      <c r="L15" s="166"/>
      <c r="M15" s="205"/>
      <c r="N15" s="210"/>
    </row>
    <row r="16" spans="2:14" s="165" customFormat="1" ht="14.4" customHeight="1" x14ac:dyDescent="0.2">
      <c r="B16" s="173"/>
      <c r="C16" s="172"/>
      <c r="D16" s="172" t="s">
        <v>168</v>
      </c>
      <c r="E16" s="172"/>
      <c r="F16" s="176"/>
      <c r="G16" s="170"/>
      <c r="H16" s="169">
        <v>297919</v>
      </c>
      <c r="I16" s="169">
        <v>287927</v>
      </c>
      <c r="J16" s="168">
        <f>I16-H16</f>
        <v>-9992</v>
      </c>
      <c r="K16" s="167">
        <f t="shared" ref="K16" si="0">H16/($H$10-$H$37)*100</f>
        <v>31.775586301638704</v>
      </c>
      <c r="L16" s="166">
        <f t="shared" ref="L16:L21" si="1">I16/($I$10-$I$37)*100</f>
        <v>31.169060328505594</v>
      </c>
      <c r="M16" s="205">
        <f>L16-K16</f>
        <v>-0.60652597313310963</v>
      </c>
      <c r="N16" s="210">
        <f>J16/H16*100</f>
        <v>-3.3539317734014951</v>
      </c>
    </row>
    <row r="17" spans="2:14" ht="14.4" customHeight="1" x14ac:dyDescent="0.2">
      <c r="B17" s="161"/>
      <c r="C17" s="160"/>
      <c r="D17" s="160"/>
      <c r="E17" s="160" t="s">
        <v>110</v>
      </c>
      <c r="F17" s="164" t="s">
        <v>167</v>
      </c>
      <c r="G17" s="191"/>
      <c r="H17" s="175">
        <v>265</v>
      </c>
      <c r="I17" s="175">
        <v>214</v>
      </c>
      <c r="J17" s="174">
        <f>I17-H17</f>
        <v>-51</v>
      </c>
      <c r="K17" s="156">
        <f t="shared" ref="K17:K19" si="2">H17/$H$10*100</f>
        <v>2.7431008425977683E-2</v>
      </c>
      <c r="L17" s="155">
        <f t="shared" ref="L17:L19" si="3">I17/$I$10*100</f>
        <v>2.2527620020106429E-2</v>
      </c>
      <c r="M17" s="207">
        <f>L17-K17</f>
        <v>-4.9033884058712549E-3</v>
      </c>
      <c r="N17" s="212">
        <f>J17/H17*100</f>
        <v>-19.245283018867926</v>
      </c>
    </row>
    <row r="18" spans="2:14" ht="14.4" customHeight="1" x14ac:dyDescent="0.2">
      <c r="B18" s="161"/>
      <c r="C18" s="160"/>
      <c r="D18" s="160"/>
      <c r="E18" s="160" t="s">
        <v>109</v>
      </c>
      <c r="F18" s="164" t="s">
        <v>166</v>
      </c>
      <c r="G18" s="191"/>
      <c r="H18" s="175">
        <v>71056</v>
      </c>
      <c r="I18" s="175">
        <v>66915</v>
      </c>
      <c r="J18" s="174">
        <f>I18-H18</f>
        <v>-4141</v>
      </c>
      <c r="K18" s="156">
        <f t="shared" si="2"/>
        <v>7.3552367347783782</v>
      </c>
      <c r="L18" s="155">
        <f t="shared" si="3"/>
        <v>7.0440920263804747</v>
      </c>
      <c r="M18" s="207">
        <f>L18-K18</f>
        <v>-0.31114470839790354</v>
      </c>
      <c r="N18" s="212">
        <f>J18/H18*100</f>
        <v>-5.8277977932897995</v>
      </c>
    </row>
    <row r="19" spans="2:14" ht="14.4" customHeight="1" x14ac:dyDescent="0.2">
      <c r="B19" s="161"/>
      <c r="C19" s="160"/>
      <c r="D19" s="160"/>
      <c r="E19" s="160" t="s">
        <v>108</v>
      </c>
      <c r="F19" s="164" t="s">
        <v>165</v>
      </c>
      <c r="G19" s="191"/>
      <c r="H19" s="175">
        <v>226598</v>
      </c>
      <c r="I19" s="175">
        <v>220798</v>
      </c>
      <c r="J19" s="174">
        <f>I19-H19</f>
        <v>-5800</v>
      </c>
      <c r="K19" s="156">
        <f t="shared" si="2"/>
        <v>23.455893008715815</v>
      </c>
      <c r="L19" s="155">
        <f t="shared" si="3"/>
        <v>23.243240398128311</v>
      </c>
      <c r="M19" s="207">
        <f>L19-K19</f>
        <v>-0.2126526105875044</v>
      </c>
      <c r="N19" s="212">
        <f>J19/H19*100</f>
        <v>-2.5595989373251307</v>
      </c>
    </row>
    <row r="20" spans="2:14" ht="8.1" customHeight="1" x14ac:dyDescent="0.2">
      <c r="B20" s="161"/>
      <c r="C20" s="160"/>
      <c r="D20" s="160"/>
      <c r="E20" s="160"/>
      <c r="F20" s="164"/>
      <c r="G20" s="191"/>
      <c r="H20" s="175"/>
      <c r="I20" s="175"/>
      <c r="J20" s="174"/>
      <c r="K20" s="167"/>
      <c r="L20" s="166"/>
      <c r="M20" s="205"/>
      <c r="N20" s="210"/>
    </row>
    <row r="21" spans="2:14" s="165" customFormat="1" ht="14.4" customHeight="1" x14ac:dyDescent="0.2">
      <c r="B21" s="173"/>
      <c r="C21" s="172"/>
      <c r="D21" s="172" t="s">
        <v>164</v>
      </c>
      <c r="E21" s="172"/>
      <c r="F21" s="171"/>
      <c r="G21" s="170"/>
      <c r="H21" s="169">
        <v>591710</v>
      </c>
      <c r="I21" s="169">
        <v>593348</v>
      </c>
      <c r="J21" s="168">
        <f t="shared" ref="J21:J35" si="4">I21-H21</f>
        <v>1638</v>
      </c>
      <c r="K21" s="167">
        <f>H21/($H$10-$H$37)*100</f>
        <v>63.110886417256481</v>
      </c>
      <c r="L21" s="166">
        <f t="shared" si="1"/>
        <v>64.231904641795097</v>
      </c>
      <c r="M21" s="205">
        <f t="shared" ref="M21:M35" si="5">L21-K21</f>
        <v>1.1210182245386164</v>
      </c>
      <c r="N21" s="210">
        <f t="shared" ref="N21:N35" si="6">J21/H21*100</f>
        <v>0.2768247959304389</v>
      </c>
    </row>
    <row r="22" spans="2:14" ht="14.4" customHeight="1" x14ac:dyDescent="0.2">
      <c r="B22" s="161"/>
      <c r="C22" s="160"/>
      <c r="D22" s="160"/>
      <c r="E22" s="160" t="s">
        <v>107</v>
      </c>
      <c r="F22" s="164" t="s">
        <v>163</v>
      </c>
      <c r="G22" s="191"/>
      <c r="H22" s="175">
        <v>3964</v>
      </c>
      <c r="I22" s="175">
        <v>3864</v>
      </c>
      <c r="J22" s="174">
        <f t="shared" si="4"/>
        <v>-100</v>
      </c>
      <c r="K22" s="156">
        <f t="shared" ref="K22:K35" si="7">H22/$H$10*100</f>
        <v>0.41032648075688882</v>
      </c>
      <c r="L22" s="155">
        <f t="shared" ref="L22:L35" si="8">I22/$I$10*100</f>
        <v>0.4067603913910805</v>
      </c>
      <c r="M22" s="207">
        <f t="shared" si="5"/>
        <v>-3.5660893658083226E-3</v>
      </c>
      <c r="N22" s="212">
        <f t="shared" si="6"/>
        <v>-2.5227043390514634</v>
      </c>
    </row>
    <row r="23" spans="2:14" ht="14.4" customHeight="1" x14ac:dyDescent="0.2">
      <c r="B23" s="161"/>
      <c r="C23" s="160"/>
      <c r="D23" s="160"/>
      <c r="E23" s="160" t="s">
        <v>106</v>
      </c>
      <c r="F23" s="164" t="s">
        <v>162</v>
      </c>
      <c r="G23" s="191"/>
      <c r="H23" s="175">
        <v>12223</v>
      </c>
      <c r="I23" s="175">
        <v>11940</v>
      </c>
      <c r="J23" s="174">
        <f t="shared" si="4"/>
        <v>-283</v>
      </c>
      <c r="K23" s="156">
        <f t="shared" si="7"/>
        <v>1.2652423244933027</v>
      </c>
      <c r="L23" s="155">
        <f t="shared" si="8"/>
        <v>1.2569148740190221</v>
      </c>
      <c r="M23" s="207">
        <f t="shared" si="5"/>
        <v>-8.3274504742805178E-3</v>
      </c>
      <c r="N23" s="212">
        <f t="shared" si="6"/>
        <v>-2.3153072077231451</v>
      </c>
    </row>
    <row r="24" spans="2:14" ht="14.4" customHeight="1" x14ac:dyDescent="0.2">
      <c r="B24" s="161"/>
      <c r="C24" s="160"/>
      <c r="D24" s="160"/>
      <c r="E24" s="160" t="s">
        <v>105</v>
      </c>
      <c r="F24" s="164" t="s">
        <v>161</v>
      </c>
      <c r="G24" s="191"/>
      <c r="H24" s="175">
        <v>47080</v>
      </c>
      <c r="I24" s="175">
        <v>48855</v>
      </c>
      <c r="J24" s="174">
        <f t="shared" si="4"/>
        <v>1775</v>
      </c>
      <c r="K24" s="156">
        <f t="shared" si="7"/>
        <v>4.8734033082831294</v>
      </c>
      <c r="L24" s="155">
        <f t="shared" si="8"/>
        <v>5.1429293274873809</v>
      </c>
      <c r="M24" s="207">
        <f t="shared" si="5"/>
        <v>0.26952601920425145</v>
      </c>
      <c r="N24" s="212">
        <f t="shared" si="6"/>
        <v>3.7701784197111303</v>
      </c>
    </row>
    <row r="25" spans="2:14" ht="14.4" customHeight="1" x14ac:dyDescent="0.2">
      <c r="B25" s="161"/>
      <c r="C25" s="160"/>
      <c r="D25" s="160"/>
      <c r="E25" s="160" t="s">
        <v>104</v>
      </c>
      <c r="F25" s="164" t="s">
        <v>160</v>
      </c>
      <c r="G25" s="191"/>
      <c r="H25" s="175">
        <v>141166</v>
      </c>
      <c r="I25" s="175">
        <v>136521</v>
      </c>
      <c r="J25" s="174">
        <f t="shared" si="4"/>
        <v>-4645</v>
      </c>
      <c r="K25" s="156">
        <f t="shared" si="7"/>
        <v>14.612549945137983</v>
      </c>
      <c r="L25" s="155">
        <f t="shared" si="8"/>
        <v>14.371463611051166</v>
      </c>
      <c r="M25" s="207">
        <f t="shared" si="5"/>
        <v>-0.2410863340868179</v>
      </c>
      <c r="N25" s="212">
        <f t="shared" si="6"/>
        <v>-3.290452375217829</v>
      </c>
    </row>
    <row r="26" spans="2:14" ht="14.4" customHeight="1" x14ac:dyDescent="0.2">
      <c r="B26" s="161"/>
      <c r="C26" s="160"/>
      <c r="D26" s="160"/>
      <c r="E26" s="160" t="s">
        <v>103</v>
      </c>
      <c r="F26" s="164" t="s">
        <v>159</v>
      </c>
      <c r="G26" s="191"/>
      <c r="H26" s="175">
        <v>19798</v>
      </c>
      <c r="I26" s="175">
        <v>18454</v>
      </c>
      <c r="J26" s="174">
        <f t="shared" si="4"/>
        <v>-1344</v>
      </c>
      <c r="K26" s="156">
        <f t="shared" si="7"/>
        <v>2.0493551125188909</v>
      </c>
      <c r="L26" s="155">
        <f t="shared" si="8"/>
        <v>1.9426387843506729</v>
      </c>
      <c r="M26" s="207">
        <f t="shared" si="5"/>
        <v>-0.10671632816821797</v>
      </c>
      <c r="N26" s="212">
        <f t="shared" si="6"/>
        <v>-6.7885645014647942</v>
      </c>
    </row>
    <row r="27" spans="2:14" ht="14.4" customHeight="1" x14ac:dyDescent="0.2">
      <c r="B27" s="161"/>
      <c r="C27" s="160"/>
      <c r="D27" s="160"/>
      <c r="E27" s="160" t="s">
        <v>102</v>
      </c>
      <c r="F27" s="164" t="s">
        <v>158</v>
      </c>
      <c r="G27" s="191"/>
      <c r="H27" s="175">
        <v>12293</v>
      </c>
      <c r="I27" s="175">
        <v>12471</v>
      </c>
      <c r="J27" s="174">
        <f t="shared" si="4"/>
        <v>178</v>
      </c>
      <c r="K27" s="156">
        <f t="shared" si="7"/>
        <v>1.2724882512473346</v>
      </c>
      <c r="L27" s="155">
        <f t="shared" si="8"/>
        <v>1.3128128470595666</v>
      </c>
      <c r="M27" s="207">
        <f t="shared" si="5"/>
        <v>4.0324595812232022E-2</v>
      </c>
      <c r="N27" s="212">
        <f t="shared" si="6"/>
        <v>1.4479785243634589</v>
      </c>
    </row>
    <row r="28" spans="2:14" ht="14.4" customHeight="1" x14ac:dyDescent="0.2">
      <c r="B28" s="161"/>
      <c r="C28" s="160"/>
      <c r="D28" s="160"/>
      <c r="E28" s="160" t="s">
        <v>101</v>
      </c>
      <c r="F28" s="164" t="s">
        <v>157</v>
      </c>
      <c r="G28" s="191"/>
      <c r="H28" s="175">
        <v>23846</v>
      </c>
      <c r="I28" s="175">
        <v>24816</v>
      </c>
      <c r="J28" s="174">
        <f t="shared" si="4"/>
        <v>970</v>
      </c>
      <c r="K28" s="156">
        <f t="shared" si="7"/>
        <v>2.468376705380618</v>
      </c>
      <c r="L28" s="155">
        <f t="shared" si="8"/>
        <v>2.6123617683129026</v>
      </c>
      <c r="M28" s="207">
        <f t="shared" si="5"/>
        <v>0.14398506293228452</v>
      </c>
      <c r="N28" s="212">
        <f>J28/H28*100</f>
        <v>4.0677681791495433</v>
      </c>
    </row>
    <row r="29" spans="2:14" ht="14.4" customHeight="1" x14ac:dyDescent="0.2">
      <c r="B29" s="161"/>
      <c r="C29" s="160"/>
      <c r="D29" s="160"/>
      <c r="E29" s="160" t="s">
        <v>100</v>
      </c>
      <c r="F29" s="201" t="s">
        <v>156</v>
      </c>
      <c r="G29" s="191"/>
      <c r="H29" s="175">
        <v>51931</v>
      </c>
      <c r="I29" s="175">
        <v>48017</v>
      </c>
      <c r="J29" s="174">
        <f t="shared" si="4"/>
        <v>-3914</v>
      </c>
      <c r="K29" s="156">
        <f t="shared" si="7"/>
        <v>5.3755460323375361</v>
      </c>
      <c r="L29" s="155">
        <f t="shared" si="8"/>
        <v>5.0547136939507027</v>
      </c>
      <c r="M29" s="207">
        <f t="shared" si="5"/>
        <v>-0.32083233838683345</v>
      </c>
      <c r="N29" s="212">
        <f t="shared" si="6"/>
        <v>-7.5369239953014571</v>
      </c>
    </row>
    <row r="30" spans="2:14" ht="14.4" customHeight="1" x14ac:dyDescent="0.2">
      <c r="B30" s="161"/>
      <c r="C30" s="160"/>
      <c r="D30" s="160"/>
      <c r="E30" s="160" t="s">
        <v>99</v>
      </c>
      <c r="F30" s="201" t="s">
        <v>155</v>
      </c>
      <c r="G30" s="191"/>
      <c r="H30" s="175">
        <v>36254</v>
      </c>
      <c r="I30" s="175">
        <v>33098</v>
      </c>
      <c r="J30" s="174">
        <f t="shared" si="4"/>
        <v>-3156</v>
      </c>
      <c r="K30" s="156">
        <f t="shared" si="7"/>
        <v>3.7527689791524335</v>
      </c>
      <c r="L30" s="155">
        <f t="shared" si="8"/>
        <v>3.4842017169415067</v>
      </c>
      <c r="M30" s="207">
        <f t="shared" si="5"/>
        <v>-0.26856726221092675</v>
      </c>
      <c r="N30" s="212">
        <f t="shared" si="6"/>
        <v>-8.705246317647708</v>
      </c>
    </row>
    <row r="31" spans="2:14" ht="14.4" customHeight="1" x14ac:dyDescent="0.2">
      <c r="B31" s="161"/>
      <c r="C31" s="160"/>
      <c r="D31" s="160"/>
      <c r="E31" s="160" t="s">
        <v>98</v>
      </c>
      <c r="F31" s="201" t="s">
        <v>154</v>
      </c>
      <c r="G31" s="191"/>
      <c r="H31" s="175">
        <v>41121</v>
      </c>
      <c r="I31" s="175">
        <v>44169</v>
      </c>
      <c r="J31" s="174">
        <f t="shared" si="4"/>
        <v>3048</v>
      </c>
      <c r="K31" s="156">
        <f t="shared" si="7"/>
        <v>4.2565679150363325</v>
      </c>
      <c r="L31" s="155">
        <f t="shared" si="8"/>
        <v>4.649637610598508</v>
      </c>
      <c r="M31" s="207">
        <f t="shared" si="5"/>
        <v>0.39306969556217553</v>
      </c>
      <c r="N31" s="212">
        <f t="shared" si="6"/>
        <v>7.4122711023564598</v>
      </c>
    </row>
    <row r="32" spans="2:14" ht="14.4" customHeight="1" x14ac:dyDescent="0.2">
      <c r="B32" s="161"/>
      <c r="C32" s="160"/>
      <c r="D32" s="160"/>
      <c r="E32" s="160" t="s">
        <v>97</v>
      </c>
      <c r="F32" s="201" t="s">
        <v>153</v>
      </c>
      <c r="G32" s="191"/>
      <c r="H32" s="175">
        <v>117838</v>
      </c>
      <c r="I32" s="175">
        <v>125923</v>
      </c>
      <c r="J32" s="174">
        <f t="shared" si="4"/>
        <v>8085</v>
      </c>
      <c r="K32" s="156">
        <f t="shared" si="7"/>
        <v>12.1977930977372</v>
      </c>
      <c r="L32" s="155">
        <f t="shared" si="8"/>
        <v>13.255820073793744</v>
      </c>
      <c r="M32" s="207">
        <f t="shared" si="5"/>
        <v>1.0580269760565439</v>
      </c>
      <c r="N32" s="212">
        <f t="shared" si="6"/>
        <v>6.8611144113104423</v>
      </c>
    </row>
    <row r="33" spans="2:14" ht="14.4" customHeight="1" x14ac:dyDescent="0.2">
      <c r="B33" s="161"/>
      <c r="C33" s="160"/>
      <c r="D33" s="160"/>
      <c r="E33" s="160" t="s">
        <v>96</v>
      </c>
      <c r="F33" s="201" t="s">
        <v>70</v>
      </c>
      <c r="G33" s="191"/>
      <c r="H33" s="175">
        <v>7787</v>
      </c>
      <c r="I33" s="175">
        <v>7096</v>
      </c>
      <c r="J33" s="174">
        <f t="shared" si="4"/>
        <v>-691</v>
      </c>
      <c r="K33" s="156">
        <f t="shared" si="7"/>
        <v>0.80605759476637062</v>
      </c>
      <c r="L33" s="155">
        <f t="shared" si="8"/>
        <v>0.74699061524614585</v>
      </c>
      <c r="M33" s="207">
        <f t="shared" si="5"/>
        <v>-5.9066979520224772E-2</v>
      </c>
      <c r="N33" s="212">
        <f t="shared" si="6"/>
        <v>-8.8737639655836649</v>
      </c>
    </row>
    <row r="34" spans="2:14" ht="14.4" customHeight="1" x14ac:dyDescent="0.2">
      <c r="B34" s="161"/>
      <c r="C34" s="160"/>
      <c r="D34" s="160"/>
      <c r="E34" s="160" t="s">
        <v>95</v>
      </c>
      <c r="F34" s="201" t="s">
        <v>152</v>
      </c>
      <c r="G34" s="191"/>
      <c r="H34" s="175">
        <v>47341</v>
      </c>
      <c r="I34" s="175">
        <v>49168</v>
      </c>
      <c r="J34" s="174">
        <f t="shared" si="4"/>
        <v>1827</v>
      </c>
      <c r="K34" s="156">
        <f t="shared" si="7"/>
        <v>4.9004202637517338</v>
      </c>
      <c r="L34" s="155">
        <f t="shared" si="8"/>
        <v>5.1758786034980968</v>
      </c>
      <c r="M34" s="207">
        <f t="shared" si="5"/>
        <v>0.27545833974636302</v>
      </c>
      <c r="N34" s="212">
        <f t="shared" si="6"/>
        <v>3.8592340677214252</v>
      </c>
    </row>
    <row r="35" spans="2:14" ht="14.4" customHeight="1" x14ac:dyDescent="0.2">
      <c r="B35" s="161"/>
      <c r="C35" s="160"/>
      <c r="D35" s="160"/>
      <c r="E35" s="160" t="s">
        <v>94</v>
      </c>
      <c r="F35" s="201" t="s">
        <v>151</v>
      </c>
      <c r="G35" s="191"/>
      <c r="H35" s="175">
        <v>29068</v>
      </c>
      <c r="I35" s="175">
        <v>28956</v>
      </c>
      <c r="J35" s="174">
        <f t="shared" si="4"/>
        <v>-112</v>
      </c>
      <c r="K35" s="156">
        <f t="shared" si="7"/>
        <v>3.0089228412313935</v>
      </c>
      <c r="L35" s="155">
        <f t="shared" si="8"/>
        <v>3.0481764733747743</v>
      </c>
      <c r="M35" s="207">
        <f t="shared" si="5"/>
        <v>3.9253632143380734E-2</v>
      </c>
      <c r="N35" s="212">
        <f t="shared" si="6"/>
        <v>-0.38530342644832805</v>
      </c>
    </row>
    <row r="36" spans="2:14" ht="14.4" customHeight="1" x14ac:dyDescent="0.2">
      <c r="B36" s="161"/>
      <c r="C36" s="160"/>
      <c r="D36" s="160"/>
      <c r="E36" s="160"/>
      <c r="F36" s="202"/>
      <c r="G36" s="191"/>
      <c r="H36" s="175"/>
      <c r="I36" s="175"/>
      <c r="J36" s="174"/>
      <c r="K36" s="156"/>
      <c r="L36" s="155"/>
      <c r="M36" s="207"/>
      <c r="N36" s="212"/>
    </row>
    <row r="37" spans="2:14" ht="15" customHeight="1" x14ac:dyDescent="0.2">
      <c r="B37" s="161"/>
      <c r="C37" s="160"/>
      <c r="D37" s="160"/>
      <c r="E37" s="160" t="s">
        <v>93</v>
      </c>
      <c r="F37" s="201" t="s">
        <v>67</v>
      </c>
      <c r="G37" s="159"/>
      <c r="H37" s="175">
        <v>28488</v>
      </c>
      <c r="I37" s="175">
        <v>26186</v>
      </c>
      <c r="J37" s="174">
        <f>I37-H37</f>
        <v>-2302</v>
      </c>
      <c r="K37" s="156">
        <f>H37/$H$10*100</f>
        <v>2.9488851624122727</v>
      </c>
      <c r="L37" s="155">
        <f>I37/$I$10*100</f>
        <v>2.7565806441425558</v>
      </c>
      <c r="M37" s="207">
        <f>L37-K37</f>
        <v>-0.19230451826971695</v>
      </c>
      <c r="N37" s="212">
        <f>J37/H37*100</f>
        <v>-8.0805953383880933</v>
      </c>
    </row>
    <row r="38" spans="2:14" ht="14.4" customHeight="1" x14ac:dyDescent="0.2">
      <c r="B38" s="154"/>
      <c r="C38" s="153"/>
      <c r="D38" s="153"/>
      <c r="E38" s="153"/>
      <c r="F38" s="152"/>
      <c r="G38" s="151"/>
      <c r="H38" s="149"/>
      <c r="I38" s="252"/>
      <c r="J38" s="148"/>
      <c r="K38" s="147"/>
      <c r="L38" s="146"/>
      <c r="M38" s="208"/>
      <c r="N38" s="213"/>
    </row>
    <row r="39" spans="2:14" s="165" customFormat="1" ht="14.4" customHeight="1" x14ac:dyDescent="0.2">
      <c r="B39" s="173"/>
      <c r="C39" s="172" t="s">
        <v>128</v>
      </c>
      <c r="D39" s="172"/>
      <c r="E39" s="172"/>
      <c r="F39" s="172"/>
      <c r="G39" s="170"/>
      <c r="H39" s="169">
        <f>+H41+H45+H50+H66</f>
        <v>547013</v>
      </c>
      <c r="I39" s="169">
        <v>526581</v>
      </c>
      <c r="J39" s="168">
        <f>I39-H39</f>
        <v>-20432</v>
      </c>
      <c r="K39" s="167">
        <f>H39/H10*100</f>
        <v>56.623087592903133</v>
      </c>
      <c r="L39" s="166">
        <f>I39/I10*100</f>
        <v>55.432788214054497</v>
      </c>
      <c r="M39" s="205">
        <f>L39-K39</f>
        <v>-1.1902993788486356</v>
      </c>
      <c r="N39" s="210">
        <f>J39/H39*100</f>
        <v>-3.7351945931815149</v>
      </c>
    </row>
    <row r="40" spans="2:14" ht="8.1" customHeight="1" x14ac:dyDescent="0.2">
      <c r="B40" s="161"/>
      <c r="C40" s="160"/>
      <c r="D40" s="160"/>
      <c r="E40" s="160"/>
      <c r="F40" s="160"/>
      <c r="G40" s="191"/>
      <c r="H40" s="175"/>
      <c r="I40" s="175"/>
      <c r="J40" s="174"/>
      <c r="K40" s="167"/>
      <c r="L40" s="166"/>
      <c r="M40" s="205"/>
      <c r="N40" s="210"/>
    </row>
    <row r="41" spans="2:14" s="165" customFormat="1" ht="14.4" customHeight="1" x14ac:dyDescent="0.2">
      <c r="B41" s="173"/>
      <c r="C41" s="172"/>
      <c r="D41" s="172" t="s">
        <v>171</v>
      </c>
      <c r="E41" s="172"/>
      <c r="F41" s="178"/>
      <c r="G41" s="170"/>
      <c r="H41" s="169">
        <f>SUM(H42:H43)</f>
        <v>28797</v>
      </c>
      <c r="I41" s="169">
        <v>25463</v>
      </c>
      <c r="J41" s="168">
        <f>I41-H41</f>
        <v>-3334</v>
      </c>
      <c r="K41" s="167">
        <f t="shared" ref="K41" si="9">H41/($H$10-$H$37)*100</f>
        <v>3.0714441130921144</v>
      </c>
      <c r="L41" s="166">
        <f t="shared" ref="L41" si="10">I41/($I$10-$I$37)*100</f>
        <v>2.756454876217715</v>
      </c>
      <c r="M41" s="205">
        <f t="shared" ref="M41:M48" si="11">L41-K41</f>
        <v>-0.31498923687439939</v>
      </c>
      <c r="N41" s="210">
        <f>J41/H41*100</f>
        <v>-11.577594888356426</v>
      </c>
    </row>
    <row r="42" spans="2:14" ht="14.4" customHeight="1" x14ac:dyDescent="0.2">
      <c r="B42" s="161"/>
      <c r="C42" s="160"/>
      <c r="D42" s="160"/>
      <c r="E42" s="160" t="s">
        <v>112</v>
      </c>
      <c r="F42" s="177" t="s">
        <v>170</v>
      </c>
      <c r="G42" s="191"/>
      <c r="H42" s="158">
        <v>28733</v>
      </c>
      <c r="I42" s="253">
        <v>25399</v>
      </c>
      <c r="J42" s="157">
        <f>I42-H42</f>
        <v>-3334</v>
      </c>
      <c r="K42" s="156">
        <f t="shared" ref="K42:K43" si="12">H42/$H$10*100</f>
        <v>2.9742459060513839</v>
      </c>
      <c r="L42" s="155">
        <f t="shared" ref="L42:L43" si="13">I42/$I$10*100</f>
        <v>2.6737337424798278</v>
      </c>
      <c r="M42" s="207">
        <f t="shared" si="11"/>
        <v>-0.30051216357155619</v>
      </c>
      <c r="N42" s="212">
        <f>J42/H42*100</f>
        <v>-11.603382869870881</v>
      </c>
    </row>
    <row r="43" spans="2:14" ht="14.4" customHeight="1" x14ac:dyDescent="0.2">
      <c r="B43" s="161"/>
      <c r="C43" s="160"/>
      <c r="D43" s="160"/>
      <c r="E43" s="160" t="s">
        <v>111</v>
      </c>
      <c r="F43" s="164" t="s">
        <v>169</v>
      </c>
      <c r="G43" s="191"/>
      <c r="H43" s="158">
        <v>64</v>
      </c>
      <c r="I43" s="253">
        <v>64</v>
      </c>
      <c r="J43" s="157">
        <f>I43-H43</f>
        <v>0</v>
      </c>
      <c r="K43" s="156">
        <f t="shared" si="12"/>
        <v>6.6248473179719687E-3</v>
      </c>
      <c r="L43" s="155">
        <f t="shared" si="13"/>
        <v>6.737232155545848E-3</v>
      </c>
      <c r="M43" s="207">
        <f t="shared" si="11"/>
        <v>1.1238483757387927E-4</v>
      </c>
      <c r="N43" s="212">
        <f>J43/H43*100</f>
        <v>0</v>
      </c>
    </row>
    <row r="44" spans="2:14" ht="8.1" customHeight="1" x14ac:dyDescent="0.2">
      <c r="B44" s="161"/>
      <c r="C44" s="160"/>
      <c r="D44" s="160"/>
      <c r="E44" s="160"/>
      <c r="F44" s="164"/>
      <c r="G44" s="191"/>
      <c r="H44" s="175"/>
      <c r="I44" s="175"/>
      <c r="J44" s="174"/>
      <c r="K44" s="167"/>
      <c r="L44" s="166"/>
      <c r="M44" s="214"/>
      <c r="N44" s="210"/>
    </row>
    <row r="45" spans="2:14" s="165" customFormat="1" ht="14.4" customHeight="1" x14ac:dyDescent="0.2">
      <c r="B45" s="173"/>
      <c r="C45" s="172"/>
      <c r="D45" s="172" t="s">
        <v>168</v>
      </c>
      <c r="E45" s="172"/>
      <c r="F45" s="176"/>
      <c r="G45" s="170"/>
      <c r="H45" s="169">
        <f>SUM(H46:H48)</f>
        <v>217157</v>
      </c>
      <c r="I45" s="169">
        <v>207578</v>
      </c>
      <c r="J45" s="168">
        <f>I45-H45</f>
        <v>-9579</v>
      </c>
      <c r="K45" s="167">
        <f t="shared" ref="K45" si="14">H45/($H$10-$H$37)*100</f>
        <v>23.161634519802213</v>
      </c>
      <c r="L45" s="166">
        <f t="shared" ref="L45" si="15">I45/($I$10-$I$37)*100</f>
        <v>22.471012461042328</v>
      </c>
      <c r="M45" s="205">
        <f t="shared" si="11"/>
        <v>-0.69062205875988525</v>
      </c>
      <c r="N45" s="210">
        <f>J45/H45*100</f>
        <v>-4.4110942774121948</v>
      </c>
    </row>
    <row r="46" spans="2:14" ht="14.4" customHeight="1" x14ac:dyDescent="0.2">
      <c r="B46" s="161"/>
      <c r="C46" s="160"/>
      <c r="D46" s="160"/>
      <c r="E46" s="160" t="s">
        <v>110</v>
      </c>
      <c r="F46" s="164" t="s">
        <v>167</v>
      </c>
      <c r="G46" s="191"/>
      <c r="H46" s="158">
        <v>217</v>
      </c>
      <c r="I46" s="253">
        <v>184</v>
      </c>
      <c r="J46" s="157">
        <f>I46-H46</f>
        <v>-33</v>
      </c>
      <c r="K46" s="156">
        <f t="shared" ref="K46:K48" si="16">H46/$H$10*100</f>
        <v>2.2462372937498705E-2</v>
      </c>
      <c r="L46" s="155">
        <f t="shared" ref="L46:L48" si="17">I46/$I$10*100</f>
        <v>1.9369542447194309E-2</v>
      </c>
      <c r="M46" s="207">
        <f t="shared" si="11"/>
        <v>-3.0928304903043956E-3</v>
      </c>
      <c r="N46" s="212">
        <f>J46/H46*100</f>
        <v>-15.207373271889402</v>
      </c>
    </row>
    <row r="47" spans="2:14" ht="14.4" customHeight="1" x14ac:dyDescent="0.2">
      <c r="B47" s="161"/>
      <c r="C47" s="160"/>
      <c r="D47" s="160"/>
      <c r="E47" s="160" t="s">
        <v>109</v>
      </c>
      <c r="F47" s="164" t="s">
        <v>166</v>
      </c>
      <c r="G47" s="191"/>
      <c r="H47" s="158">
        <v>59475</v>
      </c>
      <c r="I47" s="253">
        <v>55124</v>
      </c>
      <c r="J47" s="157">
        <f>I47-H47</f>
        <v>-4351</v>
      </c>
      <c r="K47" s="156">
        <f t="shared" si="16"/>
        <v>6.1564499099434817</v>
      </c>
      <c r="L47" s="155">
        <f t="shared" si="17"/>
        <v>5.8028622709735824</v>
      </c>
      <c r="M47" s="207">
        <f t="shared" si="11"/>
        <v>-0.35358763896989931</v>
      </c>
      <c r="N47" s="212">
        <f>J47/H47*100</f>
        <v>-7.3156788566624638</v>
      </c>
    </row>
    <row r="48" spans="2:14" ht="14.4" customHeight="1" x14ac:dyDescent="0.2">
      <c r="B48" s="161"/>
      <c r="C48" s="160"/>
      <c r="D48" s="160"/>
      <c r="E48" s="160" t="s">
        <v>108</v>
      </c>
      <c r="F48" s="164" t="s">
        <v>165</v>
      </c>
      <c r="G48" s="191"/>
      <c r="H48" s="158">
        <v>157465</v>
      </c>
      <c r="I48" s="253">
        <v>152270</v>
      </c>
      <c r="J48" s="157">
        <f>I48-H48</f>
        <v>-5195</v>
      </c>
      <c r="K48" s="156">
        <f t="shared" si="16"/>
        <v>16.299712233194626</v>
      </c>
      <c r="L48" s="155">
        <f t="shared" si="17"/>
        <v>16.029349067577598</v>
      </c>
      <c r="M48" s="207">
        <f t="shared" si="11"/>
        <v>-0.27036316561702733</v>
      </c>
      <c r="N48" s="212">
        <f>J48/H48*100</f>
        <v>-3.2991458419331279</v>
      </c>
    </row>
    <row r="49" spans="2:14" ht="8.1" customHeight="1" x14ac:dyDescent="0.2">
      <c r="B49" s="161"/>
      <c r="C49" s="160"/>
      <c r="D49" s="160"/>
      <c r="E49" s="160"/>
      <c r="F49" s="164"/>
      <c r="G49" s="191"/>
      <c r="H49" s="175"/>
      <c r="I49" s="175"/>
      <c r="J49" s="174"/>
      <c r="K49" s="167"/>
      <c r="L49" s="166"/>
      <c r="M49" s="205"/>
      <c r="N49" s="210"/>
    </row>
    <row r="50" spans="2:14" s="165" customFormat="1" ht="14.4" customHeight="1" x14ac:dyDescent="0.2">
      <c r="B50" s="173"/>
      <c r="C50" s="172"/>
      <c r="D50" s="172" t="s">
        <v>164</v>
      </c>
      <c r="E50" s="172"/>
      <c r="F50" s="171"/>
      <c r="G50" s="170"/>
      <c r="H50" s="169">
        <f>SUM(H51:H64)</f>
        <v>284828</v>
      </c>
      <c r="I50" s="169">
        <v>279546</v>
      </c>
      <c r="J50" s="168">
        <f t="shared" ref="J50:J64" si="18">I50-H50</f>
        <v>-5282</v>
      </c>
      <c r="K50" s="167">
        <f t="shared" ref="K50" si="19">H50/($H$10-$H$37)*100</f>
        <v>30.379320201541855</v>
      </c>
      <c r="L50" s="166">
        <f t="shared" ref="L50" si="20">I50/($I$10-$I$37)*100</f>
        <v>30.261789059700639</v>
      </c>
      <c r="M50" s="205">
        <f t="shared" ref="M50:M68" si="21">L50-K50</f>
        <v>-0.11753114184121571</v>
      </c>
      <c r="N50" s="210">
        <f t="shared" ref="N50:N64" si="22">J50/H50*100</f>
        <v>-1.8544525116912662</v>
      </c>
    </row>
    <row r="51" spans="2:14" ht="14.4" customHeight="1" x14ac:dyDescent="0.2">
      <c r="B51" s="161"/>
      <c r="C51" s="160"/>
      <c r="D51" s="160"/>
      <c r="E51" s="160" t="s">
        <v>107</v>
      </c>
      <c r="F51" s="164" t="s">
        <v>163</v>
      </c>
      <c r="G51" s="191"/>
      <c r="H51" s="158">
        <v>3327</v>
      </c>
      <c r="I51" s="253">
        <v>3122</v>
      </c>
      <c r="J51" s="157">
        <f t="shared" si="18"/>
        <v>-205</v>
      </c>
      <c r="K51" s="156">
        <f t="shared" ref="K51:K64" si="23">H51/$H$10*100</f>
        <v>0.34438854729519908</v>
      </c>
      <c r="L51" s="155">
        <f t="shared" ref="L51:L64" si="24">I51/$I$10*100</f>
        <v>0.3286506060877209</v>
      </c>
      <c r="M51" s="207">
        <f t="shared" si="21"/>
        <v>-1.5737941207478179E-2</v>
      </c>
      <c r="N51" s="212">
        <f t="shared" si="22"/>
        <v>-6.1617072437631499</v>
      </c>
    </row>
    <row r="52" spans="2:14" ht="14.4" customHeight="1" x14ac:dyDescent="0.2">
      <c r="B52" s="161"/>
      <c r="C52" s="160"/>
      <c r="D52" s="160"/>
      <c r="E52" s="160" t="s">
        <v>106</v>
      </c>
      <c r="F52" s="164" t="s">
        <v>162</v>
      </c>
      <c r="G52" s="191"/>
      <c r="H52" s="158">
        <v>8852</v>
      </c>
      <c r="I52" s="253">
        <v>8548</v>
      </c>
      <c r="J52" s="157">
        <f t="shared" si="18"/>
        <v>-304</v>
      </c>
      <c r="K52" s="156">
        <f t="shared" si="23"/>
        <v>0.91629919466699794</v>
      </c>
      <c r="L52" s="155">
        <f t="shared" si="24"/>
        <v>0.89984156977509222</v>
      </c>
      <c r="M52" s="207">
        <f t="shared" si="21"/>
        <v>-1.645762489190572E-2</v>
      </c>
      <c r="N52" s="212">
        <f t="shared" si="22"/>
        <v>-3.4342521464075917</v>
      </c>
    </row>
    <row r="53" spans="2:14" ht="14.4" customHeight="1" x14ac:dyDescent="0.2">
      <c r="B53" s="161"/>
      <c r="C53" s="160"/>
      <c r="D53" s="160"/>
      <c r="E53" s="160" t="s">
        <v>105</v>
      </c>
      <c r="F53" s="164" t="s">
        <v>161</v>
      </c>
      <c r="G53" s="191"/>
      <c r="H53" s="158">
        <v>37275</v>
      </c>
      <c r="I53" s="253">
        <v>37347</v>
      </c>
      <c r="J53" s="157">
        <f t="shared" si="18"/>
        <v>72</v>
      </c>
      <c r="K53" s="156">
        <f t="shared" si="23"/>
        <v>3.8584559965219554</v>
      </c>
      <c r="L53" s="155">
        <f t="shared" si="24"/>
        <v>3.9314907705182929</v>
      </c>
      <c r="M53" s="207">
        <f t="shared" si="21"/>
        <v>7.303477399633751E-2</v>
      </c>
      <c r="N53" s="212">
        <f t="shared" si="22"/>
        <v>0.19315895372233402</v>
      </c>
    </row>
    <row r="54" spans="2:14" ht="14.4" customHeight="1" x14ac:dyDescent="0.2">
      <c r="B54" s="161"/>
      <c r="C54" s="160"/>
      <c r="D54" s="160"/>
      <c r="E54" s="160" t="s">
        <v>104</v>
      </c>
      <c r="F54" s="164" t="s">
        <v>160</v>
      </c>
      <c r="G54" s="191"/>
      <c r="H54" s="158">
        <v>66980</v>
      </c>
      <c r="I54" s="253">
        <v>64151</v>
      </c>
      <c r="J54" s="157">
        <f t="shared" si="18"/>
        <v>-2829</v>
      </c>
      <c r="K54" s="156">
        <f t="shared" si="23"/>
        <v>6.9333167712150381</v>
      </c>
      <c r="L54" s="155">
        <f t="shared" si="24"/>
        <v>6.7531278126628385</v>
      </c>
      <c r="M54" s="207">
        <f t="shared" si="21"/>
        <v>-0.18018895855219963</v>
      </c>
      <c r="N54" s="212">
        <f t="shared" si="22"/>
        <v>-4.2236488504031051</v>
      </c>
    </row>
    <row r="55" spans="2:14" ht="14.4" customHeight="1" x14ac:dyDescent="0.2">
      <c r="B55" s="161"/>
      <c r="C55" s="160"/>
      <c r="D55" s="160"/>
      <c r="E55" s="160" t="s">
        <v>103</v>
      </c>
      <c r="F55" s="164" t="s">
        <v>159</v>
      </c>
      <c r="G55" s="191"/>
      <c r="H55" s="158">
        <v>9243</v>
      </c>
      <c r="I55" s="253">
        <v>8125</v>
      </c>
      <c r="J55" s="157">
        <f t="shared" si="18"/>
        <v>-1118</v>
      </c>
      <c r="K55" s="156">
        <f t="shared" si="23"/>
        <v>0.95677287125023291</v>
      </c>
      <c r="L55" s="155">
        <f t="shared" si="24"/>
        <v>0.85531267599703131</v>
      </c>
      <c r="M55" s="207">
        <f t="shared" si="21"/>
        <v>-0.1014601952532016</v>
      </c>
      <c r="N55" s="212">
        <f t="shared" si="22"/>
        <v>-12.09563994374121</v>
      </c>
    </row>
    <row r="56" spans="2:14" ht="14.4" customHeight="1" x14ac:dyDescent="0.2">
      <c r="B56" s="161"/>
      <c r="C56" s="160"/>
      <c r="D56" s="160"/>
      <c r="E56" s="160" t="s">
        <v>102</v>
      </c>
      <c r="F56" s="164" t="s">
        <v>158</v>
      </c>
      <c r="G56" s="191"/>
      <c r="H56" s="158">
        <v>7135</v>
      </c>
      <c r="I56" s="253">
        <v>6973</v>
      </c>
      <c r="J56" s="157">
        <f t="shared" si="18"/>
        <v>-162</v>
      </c>
      <c r="K56" s="156">
        <f t="shared" si="23"/>
        <v>0.73856696271453115</v>
      </c>
      <c r="L56" s="155">
        <f t="shared" si="24"/>
        <v>0.73404249719720616</v>
      </c>
      <c r="M56" s="207">
        <f t="shared" si="21"/>
        <v>-4.5244655173249937E-3</v>
      </c>
      <c r="N56" s="212">
        <f t="shared" si="22"/>
        <v>-2.2704975473020323</v>
      </c>
    </row>
    <row r="57" spans="2:14" ht="14.4" customHeight="1" x14ac:dyDescent="0.2">
      <c r="B57" s="161"/>
      <c r="C57" s="160"/>
      <c r="D57" s="160"/>
      <c r="E57" s="160" t="s">
        <v>101</v>
      </c>
      <c r="F57" s="164" t="s">
        <v>157</v>
      </c>
      <c r="G57" s="191"/>
      <c r="H57" s="158">
        <v>15573</v>
      </c>
      <c r="I57" s="253">
        <v>15804</v>
      </c>
      <c r="J57" s="157">
        <f t="shared" si="18"/>
        <v>231</v>
      </c>
      <c r="K57" s="156">
        <f t="shared" si="23"/>
        <v>1.612011676293398</v>
      </c>
      <c r="L57" s="155">
        <f t="shared" si="24"/>
        <v>1.6636752654101028</v>
      </c>
      <c r="M57" s="207">
        <f t="shared" si="21"/>
        <v>5.1663589116704767E-2</v>
      </c>
      <c r="N57" s="212">
        <f t="shared" si="22"/>
        <v>1.4833365440184936</v>
      </c>
    </row>
    <row r="58" spans="2:14" ht="14.4" customHeight="1" x14ac:dyDescent="0.2">
      <c r="B58" s="161"/>
      <c r="C58" s="160"/>
      <c r="D58" s="160"/>
      <c r="E58" s="160" t="s">
        <v>100</v>
      </c>
      <c r="F58" s="201" t="s">
        <v>156</v>
      </c>
      <c r="G58" s="191"/>
      <c r="H58" s="158">
        <v>19378</v>
      </c>
      <c r="I58" s="253">
        <v>17901</v>
      </c>
      <c r="J58" s="157">
        <f t="shared" si="18"/>
        <v>-1477</v>
      </c>
      <c r="K58" s="156">
        <f t="shared" si="23"/>
        <v>2.0058795519947004</v>
      </c>
      <c r="L58" s="155">
        <f t="shared" si="24"/>
        <v>1.8844248877566596</v>
      </c>
      <c r="M58" s="207">
        <f t="shared" si="21"/>
        <v>-0.12145466423804074</v>
      </c>
      <c r="N58" s="212">
        <f t="shared" si="22"/>
        <v>-7.622045618742904</v>
      </c>
    </row>
    <row r="59" spans="2:14" ht="14.4" customHeight="1" x14ac:dyDescent="0.2">
      <c r="B59" s="161"/>
      <c r="C59" s="160"/>
      <c r="D59" s="160"/>
      <c r="E59" s="160" t="s">
        <v>99</v>
      </c>
      <c r="F59" s="201" t="s">
        <v>155</v>
      </c>
      <c r="G59" s="191"/>
      <c r="H59" s="158">
        <v>14600</v>
      </c>
      <c r="I59" s="253">
        <v>13239</v>
      </c>
      <c r="J59" s="157">
        <f t="shared" si="18"/>
        <v>-1361</v>
      </c>
      <c r="K59" s="156">
        <f t="shared" si="23"/>
        <v>1.5112932944123552</v>
      </c>
      <c r="L59" s="155">
        <f t="shared" si="24"/>
        <v>1.3936596329261168</v>
      </c>
      <c r="M59" s="207">
        <f t="shared" si="21"/>
        <v>-0.11763366148623833</v>
      </c>
      <c r="N59" s="212">
        <f t="shared" si="22"/>
        <v>-9.3219178082191778</v>
      </c>
    </row>
    <row r="60" spans="2:14" ht="14.4" customHeight="1" x14ac:dyDescent="0.2">
      <c r="B60" s="161"/>
      <c r="C60" s="160"/>
      <c r="D60" s="160"/>
      <c r="E60" s="160" t="s">
        <v>98</v>
      </c>
      <c r="F60" s="201" t="s">
        <v>154</v>
      </c>
      <c r="G60" s="191"/>
      <c r="H60" s="158">
        <v>17795</v>
      </c>
      <c r="I60" s="253">
        <v>17758</v>
      </c>
      <c r="J60" s="157">
        <f t="shared" si="18"/>
        <v>-37</v>
      </c>
      <c r="K60" s="156">
        <f t="shared" si="23"/>
        <v>1.8420180941142374</v>
      </c>
      <c r="L60" s="155">
        <f t="shared" si="24"/>
        <v>1.8693713846591118</v>
      </c>
      <c r="M60" s="207">
        <f t="shared" si="21"/>
        <v>2.7353290544874342E-2</v>
      </c>
      <c r="N60" s="212">
        <f t="shared" si="22"/>
        <v>-0.20792357403765102</v>
      </c>
    </row>
    <row r="61" spans="2:14" ht="14.4" customHeight="1" x14ac:dyDescent="0.2">
      <c r="B61" s="161"/>
      <c r="C61" s="160"/>
      <c r="D61" s="160"/>
      <c r="E61" s="160" t="s">
        <v>97</v>
      </c>
      <c r="F61" s="201" t="s">
        <v>153</v>
      </c>
      <c r="G61" s="191"/>
      <c r="H61" s="158">
        <v>29188</v>
      </c>
      <c r="I61" s="253">
        <v>31773</v>
      </c>
      <c r="J61" s="157">
        <f t="shared" si="18"/>
        <v>2585</v>
      </c>
      <c r="K61" s="156">
        <f t="shared" si="23"/>
        <v>3.0213444299525909</v>
      </c>
      <c r="L61" s="155">
        <f t="shared" si="24"/>
        <v>3.3447199574712219</v>
      </c>
      <c r="M61" s="207">
        <f t="shared" si="21"/>
        <v>0.32337552751863097</v>
      </c>
      <c r="N61" s="212">
        <f t="shared" si="22"/>
        <v>8.8563793339728658</v>
      </c>
    </row>
    <row r="62" spans="2:14" ht="14.4" customHeight="1" x14ac:dyDescent="0.2">
      <c r="B62" s="161"/>
      <c r="C62" s="160"/>
      <c r="D62" s="160"/>
      <c r="E62" s="160" t="s">
        <v>96</v>
      </c>
      <c r="F62" s="201" t="s">
        <v>70</v>
      </c>
      <c r="G62" s="191"/>
      <c r="H62" s="158">
        <v>4557</v>
      </c>
      <c r="I62" s="253">
        <v>4057</v>
      </c>
      <c r="J62" s="157">
        <f t="shared" si="18"/>
        <v>-500</v>
      </c>
      <c r="K62" s="156">
        <f t="shared" si="23"/>
        <v>0.47170983168747282</v>
      </c>
      <c r="L62" s="155">
        <f t="shared" si="24"/>
        <v>0.42707735711014849</v>
      </c>
      <c r="M62" s="207">
        <f t="shared" si="21"/>
        <v>-4.4632474577324333E-2</v>
      </c>
      <c r="N62" s="212">
        <f t="shared" si="22"/>
        <v>-10.97213078779899</v>
      </c>
    </row>
    <row r="63" spans="2:14" ht="14.4" customHeight="1" x14ac:dyDescent="0.2">
      <c r="B63" s="161"/>
      <c r="C63" s="160"/>
      <c r="D63" s="160"/>
      <c r="E63" s="160" t="s">
        <v>95</v>
      </c>
      <c r="F63" s="201" t="s">
        <v>152</v>
      </c>
      <c r="G63" s="191"/>
      <c r="H63" s="158">
        <v>29987</v>
      </c>
      <c r="I63" s="253">
        <v>30712</v>
      </c>
      <c r="J63" s="157">
        <f t="shared" si="18"/>
        <v>725</v>
      </c>
      <c r="K63" s="156">
        <f t="shared" si="23"/>
        <v>3.1040515081878972</v>
      </c>
      <c r="L63" s="155">
        <f t="shared" si="24"/>
        <v>3.233029280642564</v>
      </c>
      <c r="M63" s="207">
        <f t="shared" si="21"/>
        <v>0.12897777245466679</v>
      </c>
      <c r="N63" s="212">
        <f t="shared" si="22"/>
        <v>2.4177143428819154</v>
      </c>
    </row>
    <row r="64" spans="2:14" ht="14.4" customHeight="1" x14ac:dyDescent="0.2">
      <c r="B64" s="161"/>
      <c r="C64" s="160"/>
      <c r="D64" s="160"/>
      <c r="E64" s="160" t="s">
        <v>94</v>
      </c>
      <c r="F64" s="201" t="s">
        <v>151</v>
      </c>
      <c r="G64" s="191"/>
      <c r="H64" s="158">
        <v>20938</v>
      </c>
      <c r="I64" s="253">
        <v>20036</v>
      </c>
      <c r="J64" s="157">
        <f t="shared" si="18"/>
        <v>-902</v>
      </c>
      <c r="K64" s="156">
        <f t="shared" si="23"/>
        <v>2.167360205370267</v>
      </c>
      <c r="L64" s="155">
        <f t="shared" si="24"/>
        <v>2.109174741695572</v>
      </c>
      <c r="M64" s="207">
        <f t="shared" si="21"/>
        <v>-5.8185463674695015E-2</v>
      </c>
      <c r="N64" s="212">
        <f t="shared" si="22"/>
        <v>-4.3079568249116438</v>
      </c>
    </row>
    <row r="65" spans="2:14" ht="14.4" customHeight="1" x14ac:dyDescent="0.2">
      <c r="B65" s="161"/>
      <c r="C65" s="160"/>
      <c r="D65" s="160"/>
      <c r="E65" s="160"/>
      <c r="F65" s="202"/>
      <c r="G65" s="191"/>
      <c r="H65" s="163"/>
      <c r="I65" s="175"/>
      <c r="J65" s="162"/>
      <c r="K65" s="167"/>
      <c r="L65" s="166"/>
      <c r="M65" s="214"/>
      <c r="N65" s="210"/>
    </row>
    <row r="66" spans="2:14" ht="15" customHeight="1" x14ac:dyDescent="0.2">
      <c r="B66" s="161"/>
      <c r="C66" s="160"/>
      <c r="D66" s="160"/>
      <c r="E66" s="160" t="s">
        <v>93</v>
      </c>
      <c r="F66" s="201" t="s">
        <v>67</v>
      </c>
      <c r="G66" s="159"/>
      <c r="H66" s="158">
        <v>16231</v>
      </c>
      <c r="I66" s="253">
        <v>13994</v>
      </c>
      <c r="J66" s="157">
        <f>I66-H66</f>
        <v>-2237</v>
      </c>
      <c r="K66" s="156">
        <f>H66/$H$10*100</f>
        <v>1.6801233877812973</v>
      </c>
      <c r="L66" s="155">
        <f>I66/$I$10*100</f>
        <v>1.4731379185110718</v>
      </c>
      <c r="M66" s="207">
        <f t="shared" si="21"/>
        <v>-0.20698546927022554</v>
      </c>
      <c r="N66" s="212">
        <f>J66/H66*100</f>
        <v>-13.782268498552153</v>
      </c>
    </row>
    <row r="67" spans="2:14" ht="14.4" customHeight="1" x14ac:dyDescent="0.2">
      <c r="B67" s="154"/>
      <c r="C67" s="153"/>
      <c r="D67" s="153"/>
      <c r="E67" s="153"/>
      <c r="F67" s="152"/>
      <c r="G67" s="151"/>
      <c r="H67" s="149"/>
      <c r="I67" s="252"/>
      <c r="J67" s="148"/>
      <c r="K67" s="147"/>
      <c r="L67" s="146"/>
      <c r="M67" s="215"/>
      <c r="N67" s="213"/>
    </row>
    <row r="68" spans="2:14" s="165" customFormat="1" ht="14.4" customHeight="1" x14ac:dyDescent="0.2">
      <c r="B68" s="173"/>
      <c r="C68" s="172" t="s">
        <v>127</v>
      </c>
      <c r="D68" s="172"/>
      <c r="E68" s="172"/>
      <c r="F68" s="172"/>
      <c r="G68" s="170"/>
      <c r="H68" s="169">
        <f>+H70+H74+H79+H95</f>
        <v>419047</v>
      </c>
      <c r="I68" s="169">
        <v>423364</v>
      </c>
      <c r="J68" s="168">
        <f>I68-H68</f>
        <v>4317</v>
      </c>
      <c r="K68" s="167">
        <f>H68/$H$10*100</f>
        <v>43.376912407096867</v>
      </c>
      <c r="L68" s="166">
        <f>I68/$I$10*100</f>
        <v>44.567211785945503</v>
      </c>
      <c r="M68" s="205">
        <f t="shared" si="21"/>
        <v>1.1902993788486356</v>
      </c>
      <c r="N68" s="210">
        <f>J68/H68*100</f>
        <v>1.0301947036967214</v>
      </c>
    </row>
    <row r="69" spans="2:14" ht="8.1" customHeight="1" x14ac:dyDescent="0.2">
      <c r="B69" s="161"/>
      <c r="C69" s="160"/>
      <c r="D69" s="160"/>
      <c r="E69" s="160"/>
      <c r="F69" s="160"/>
      <c r="G69" s="191"/>
      <c r="H69" s="175"/>
      <c r="I69" s="175"/>
      <c r="J69" s="174"/>
      <c r="K69" s="167"/>
      <c r="L69" s="166"/>
      <c r="M69" s="205"/>
      <c r="N69" s="210"/>
    </row>
    <row r="70" spans="2:14" s="165" customFormat="1" ht="14.4" customHeight="1" x14ac:dyDescent="0.2">
      <c r="B70" s="173"/>
      <c r="C70" s="172"/>
      <c r="D70" s="172" t="s">
        <v>171</v>
      </c>
      <c r="E70" s="172"/>
      <c r="F70" s="178"/>
      <c r="G70" s="170"/>
      <c r="H70" s="169">
        <f>SUM(H71:H72)</f>
        <v>19146</v>
      </c>
      <c r="I70" s="169">
        <v>17021</v>
      </c>
      <c r="J70" s="168">
        <f>I70-H70</f>
        <v>-2125</v>
      </c>
      <c r="K70" s="167">
        <f t="shared" ref="K70" si="25">H70/($H$10-$H$37)*100</f>
        <v>2.0420831680126965</v>
      </c>
      <c r="L70" s="166">
        <f t="shared" ref="L70" si="26">I70/($I$10-$I$37)*100</f>
        <v>1.8425801534815898</v>
      </c>
      <c r="M70" s="205">
        <f>L70-K70</f>
        <v>-0.19950301453110675</v>
      </c>
      <c r="N70" s="210">
        <f>J70/H70*100</f>
        <v>-11.098924057244334</v>
      </c>
    </row>
    <row r="71" spans="2:14" ht="14.4" customHeight="1" x14ac:dyDescent="0.2">
      <c r="B71" s="161"/>
      <c r="C71" s="160"/>
      <c r="D71" s="160"/>
      <c r="E71" s="160" t="s">
        <v>112</v>
      </c>
      <c r="F71" s="177" t="s">
        <v>170</v>
      </c>
      <c r="G71" s="191"/>
      <c r="H71" s="158">
        <v>19106</v>
      </c>
      <c r="I71" s="253">
        <v>16987</v>
      </c>
      <c r="J71" s="157">
        <f>I71-H71</f>
        <v>-2119</v>
      </c>
      <c r="K71" s="156">
        <f t="shared" ref="K71:K72" si="27">H71/$H$10*100</f>
        <v>1.9777239508933193</v>
      </c>
      <c r="L71" s="155">
        <f t="shared" ref="L71:L72" si="28">I71/$I$10*100</f>
        <v>1.7882087910352704</v>
      </c>
      <c r="M71" s="207">
        <f>L71-K71</f>
        <v>-0.1895151598580489</v>
      </c>
      <c r="N71" s="212">
        <f>J71/H71*100</f>
        <v>-11.090756830315083</v>
      </c>
    </row>
    <row r="72" spans="2:14" ht="14.4" customHeight="1" x14ac:dyDescent="0.2">
      <c r="B72" s="161"/>
      <c r="C72" s="160"/>
      <c r="D72" s="160"/>
      <c r="E72" s="160" t="s">
        <v>111</v>
      </c>
      <c r="F72" s="164" t="s">
        <v>169</v>
      </c>
      <c r="G72" s="191"/>
      <c r="H72" s="158">
        <v>40</v>
      </c>
      <c r="I72" s="253">
        <v>34</v>
      </c>
      <c r="J72" s="157">
        <f>I72-H72</f>
        <v>-6</v>
      </c>
      <c r="K72" s="156">
        <f t="shared" si="27"/>
        <v>4.1405295737324804E-3</v>
      </c>
      <c r="L72" s="155">
        <f t="shared" si="28"/>
        <v>3.5791545826337318E-3</v>
      </c>
      <c r="M72" s="207">
        <f>L72-K72</f>
        <v>-5.6137499109874854E-4</v>
      </c>
      <c r="N72" s="212">
        <f>J72/H72*100</f>
        <v>-15</v>
      </c>
    </row>
    <row r="73" spans="2:14" ht="8.1" customHeight="1" x14ac:dyDescent="0.2">
      <c r="B73" s="161"/>
      <c r="C73" s="160"/>
      <c r="D73" s="160"/>
      <c r="E73" s="160"/>
      <c r="F73" s="164"/>
      <c r="G73" s="191"/>
      <c r="H73" s="175"/>
      <c r="I73" s="175"/>
      <c r="J73" s="174"/>
      <c r="K73" s="167"/>
      <c r="L73" s="166"/>
      <c r="M73" s="205"/>
      <c r="N73" s="210"/>
    </row>
    <row r="74" spans="2:14" s="165" customFormat="1" ht="14.4" customHeight="1" x14ac:dyDescent="0.2">
      <c r="B74" s="173"/>
      <c r="C74" s="172"/>
      <c r="D74" s="172" t="s">
        <v>168</v>
      </c>
      <c r="E74" s="172"/>
      <c r="F74" s="176"/>
      <c r="G74" s="170"/>
      <c r="H74" s="169">
        <f>SUM(H75:H77)</f>
        <v>80762</v>
      </c>
      <c r="I74" s="169">
        <v>80349</v>
      </c>
      <c r="J74" s="168">
        <f>I74-H74</f>
        <v>-413</v>
      </c>
      <c r="K74" s="167">
        <f t="shared" ref="K74" si="29">H74/($H$10-$H$37)*100</f>
        <v>8.613951781836489</v>
      </c>
      <c r="L74" s="166">
        <f t="shared" ref="L74" si="30">I74/($I$10-$I$37)*100</f>
        <v>8.6980478674632664</v>
      </c>
      <c r="M74" s="205">
        <f>L74-K74</f>
        <v>8.4096085626777395E-2</v>
      </c>
      <c r="N74" s="210">
        <f>J74/H74*100</f>
        <v>-0.51137911393972413</v>
      </c>
    </row>
    <row r="75" spans="2:14" ht="14.4" customHeight="1" x14ac:dyDescent="0.2">
      <c r="B75" s="161"/>
      <c r="C75" s="160"/>
      <c r="D75" s="160"/>
      <c r="E75" s="160" t="s">
        <v>110</v>
      </c>
      <c r="F75" s="164" t="s">
        <v>167</v>
      </c>
      <c r="G75" s="191"/>
      <c r="H75" s="158">
        <v>48</v>
      </c>
      <c r="I75" s="253">
        <v>30</v>
      </c>
      <c r="J75" s="157">
        <f>I75-H75</f>
        <v>-18</v>
      </c>
      <c r="K75" s="156">
        <f t="shared" ref="K75:K77" si="31">H75/$H$10*100</f>
        <v>4.9686354884789768E-3</v>
      </c>
      <c r="L75" s="155">
        <f t="shared" ref="L75:L77" si="32">I75/$I$10*100</f>
        <v>3.1580775729121162E-3</v>
      </c>
      <c r="M75" s="207">
        <f>L75-K75</f>
        <v>-1.8105579155668606E-3</v>
      </c>
      <c r="N75" s="212">
        <f>J75/H75*100</f>
        <v>-37.5</v>
      </c>
    </row>
    <row r="76" spans="2:14" ht="14.4" customHeight="1" x14ac:dyDescent="0.2">
      <c r="B76" s="161"/>
      <c r="C76" s="160"/>
      <c r="D76" s="160"/>
      <c r="E76" s="160" t="s">
        <v>109</v>
      </c>
      <c r="F76" s="164" t="s">
        <v>166</v>
      </c>
      <c r="G76" s="191"/>
      <c r="H76" s="158">
        <v>11581</v>
      </c>
      <c r="I76" s="253">
        <v>11791</v>
      </c>
      <c r="J76" s="157">
        <f>I76-H76</f>
        <v>210</v>
      </c>
      <c r="K76" s="156">
        <f t="shared" si="31"/>
        <v>1.1987868248348963</v>
      </c>
      <c r="L76" s="155">
        <f t="shared" si="32"/>
        <v>1.2412297554068921</v>
      </c>
      <c r="M76" s="207">
        <f>L76-K76</f>
        <v>4.2442930571995774E-2</v>
      </c>
      <c r="N76" s="212">
        <f>J76/H76*100</f>
        <v>1.8133149123564458</v>
      </c>
    </row>
    <row r="77" spans="2:14" ht="14.4" customHeight="1" x14ac:dyDescent="0.2">
      <c r="B77" s="161"/>
      <c r="C77" s="160"/>
      <c r="D77" s="160"/>
      <c r="E77" s="160" t="s">
        <v>108</v>
      </c>
      <c r="F77" s="164" t="s">
        <v>165</v>
      </c>
      <c r="G77" s="191"/>
      <c r="H77" s="158">
        <v>69133</v>
      </c>
      <c r="I77" s="253">
        <v>68528</v>
      </c>
      <c r="J77" s="157">
        <f>I77-H77</f>
        <v>-605</v>
      </c>
      <c r="K77" s="156">
        <f t="shared" si="31"/>
        <v>7.1561807755211895</v>
      </c>
      <c r="L77" s="155">
        <f t="shared" si="32"/>
        <v>7.213891330550716</v>
      </c>
      <c r="M77" s="207">
        <f>L77-K77</f>
        <v>5.7710555029526489E-2</v>
      </c>
      <c r="N77" s="212">
        <f>J77/H77*100</f>
        <v>-0.87512475952150193</v>
      </c>
    </row>
    <row r="78" spans="2:14" ht="8.1" customHeight="1" x14ac:dyDescent="0.2">
      <c r="B78" s="161"/>
      <c r="C78" s="160"/>
      <c r="D78" s="160"/>
      <c r="E78" s="160"/>
      <c r="F78" s="164"/>
      <c r="G78" s="191"/>
      <c r="H78" s="175"/>
      <c r="I78" s="175"/>
      <c r="J78" s="174"/>
      <c r="K78" s="167"/>
      <c r="L78" s="166"/>
      <c r="M78" s="205"/>
      <c r="N78" s="210"/>
    </row>
    <row r="79" spans="2:14" s="165" customFormat="1" ht="14.4" customHeight="1" x14ac:dyDescent="0.2">
      <c r="B79" s="173"/>
      <c r="C79" s="172"/>
      <c r="D79" s="172" t="s">
        <v>164</v>
      </c>
      <c r="E79" s="172"/>
      <c r="F79" s="171"/>
      <c r="G79" s="170"/>
      <c r="H79" s="169">
        <f>SUM(H80:H93)</f>
        <v>306882</v>
      </c>
      <c r="I79" s="169">
        <v>313802</v>
      </c>
      <c r="J79" s="168">
        <f t="shared" ref="J79:J93" si="33">I79-H79</f>
        <v>6920</v>
      </c>
      <c r="K79" s="167">
        <f t="shared" ref="K79" si="34">H79/($H$10-$H$37)*100</f>
        <v>32.731566215714636</v>
      </c>
      <c r="L79" s="166">
        <f t="shared" ref="L79" si="35">I79/($I$10-$I$37)*100</f>
        <v>33.970115582094465</v>
      </c>
      <c r="M79" s="205">
        <f t="shared" ref="M79:M93" si="36">L79-K79</f>
        <v>1.2385493663798286</v>
      </c>
      <c r="N79" s="210">
        <f t="shared" ref="N79:N93" si="37">J79/H79*100</f>
        <v>2.254938380224321</v>
      </c>
    </row>
    <row r="80" spans="2:14" ht="14.4" customHeight="1" x14ac:dyDescent="0.2">
      <c r="B80" s="161"/>
      <c r="C80" s="160"/>
      <c r="D80" s="160"/>
      <c r="E80" s="160" t="s">
        <v>107</v>
      </c>
      <c r="F80" s="164" t="s">
        <v>163</v>
      </c>
      <c r="G80" s="191"/>
      <c r="H80" s="158">
        <v>637</v>
      </c>
      <c r="I80" s="253">
        <v>742</v>
      </c>
      <c r="J80" s="157">
        <f t="shared" si="33"/>
        <v>105</v>
      </c>
      <c r="K80" s="156">
        <f t="shared" ref="K80:K93" si="38">H80/$H$10*100</f>
        <v>6.593793346168976E-2</v>
      </c>
      <c r="L80" s="155">
        <f t="shared" ref="L80:L93" si="39">I80/$I$10*100</f>
        <v>7.8109785303359672E-2</v>
      </c>
      <c r="M80" s="207">
        <f t="shared" si="36"/>
        <v>1.2171851841669912E-2</v>
      </c>
      <c r="N80" s="212">
        <f t="shared" si="37"/>
        <v>16.483516483516482</v>
      </c>
    </row>
    <row r="81" spans="2:14" ht="14.4" customHeight="1" x14ac:dyDescent="0.2">
      <c r="B81" s="161"/>
      <c r="C81" s="160"/>
      <c r="D81" s="160"/>
      <c r="E81" s="160" t="s">
        <v>106</v>
      </c>
      <c r="F81" s="164" t="s">
        <v>162</v>
      </c>
      <c r="G81" s="191"/>
      <c r="H81" s="158">
        <v>3371</v>
      </c>
      <c r="I81" s="253">
        <v>3392</v>
      </c>
      <c r="J81" s="157">
        <f t="shared" si="33"/>
        <v>21</v>
      </c>
      <c r="K81" s="156">
        <f t="shared" si="38"/>
        <v>0.34894312982630477</v>
      </c>
      <c r="L81" s="155">
        <f t="shared" si="39"/>
        <v>0.35707330424392991</v>
      </c>
      <c r="M81" s="207">
        <f t="shared" si="36"/>
        <v>8.1301744176251467E-3</v>
      </c>
      <c r="N81" s="212">
        <f t="shared" si="37"/>
        <v>0.62296054583209737</v>
      </c>
    </row>
    <row r="82" spans="2:14" ht="14.4" customHeight="1" x14ac:dyDescent="0.2">
      <c r="B82" s="161"/>
      <c r="C82" s="160"/>
      <c r="D82" s="160"/>
      <c r="E82" s="160" t="s">
        <v>105</v>
      </c>
      <c r="F82" s="164" t="s">
        <v>161</v>
      </c>
      <c r="G82" s="191"/>
      <c r="H82" s="158">
        <v>9805</v>
      </c>
      <c r="I82" s="253">
        <v>11508</v>
      </c>
      <c r="J82" s="157">
        <f t="shared" si="33"/>
        <v>1703</v>
      </c>
      <c r="K82" s="156">
        <f t="shared" si="38"/>
        <v>1.0149473117611743</v>
      </c>
      <c r="L82" s="155">
        <f t="shared" si="39"/>
        <v>1.2114385569690875</v>
      </c>
      <c r="M82" s="207">
        <f t="shared" si="36"/>
        <v>0.19649124520791328</v>
      </c>
      <c r="N82" s="212">
        <f t="shared" si="37"/>
        <v>17.368689444161141</v>
      </c>
    </row>
    <row r="83" spans="2:14" ht="14.4" customHeight="1" x14ac:dyDescent="0.2">
      <c r="B83" s="161"/>
      <c r="C83" s="160"/>
      <c r="D83" s="160"/>
      <c r="E83" s="160" t="s">
        <v>104</v>
      </c>
      <c r="F83" s="164" t="s">
        <v>160</v>
      </c>
      <c r="G83" s="191"/>
      <c r="H83" s="158">
        <v>74186</v>
      </c>
      <c r="I83" s="253">
        <v>72370</v>
      </c>
      <c r="J83" s="157">
        <f t="shared" si="33"/>
        <v>-1816</v>
      </c>
      <c r="K83" s="156">
        <f t="shared" si="38"/>
        <v>7.6792331739229445</v>
      </c>
      <c r="L83" s="155">
        <f t="shared" si="39"/>
        <v>7.6183357983883271</v>
      </c>
      <c r="M83" s="207">
        <f t="shared" si="36"/>
        <v>-6.0897375534617382E-2</v>
      </c>
      <c r="N83" s="212">
        <f t="shared" si="37"/>
        <v>-2.4479012212546842</v>
      </c>
    </row>
    <row r="84" spans="2:14" ht="14.4" customHeight="1" x14ac:dyDescent="0.2">
      <c r="B84" s="161"/>
      <c r="C84" s="160"/>
      <c r="D84" s="160"/>
      <c r="E84" s="160" t="s">
        <v>103</v>
      </c>
      <c r="F84" s="164" t="s">
        <v>159</v>
      </c>
      <c r="G84" s="191"/>
      <c r="H84" s="158">
        <v>10555</v>
      </c>
      <c r="I84" s="253">
        <v>10329</v>
      </c>
      <c r="J84" s="157">
        <f t="shared" si="33"/>
        <v>-226</v>
      </c>
      <c r="K84" s="156">
        <f t="shared" si="38"/>
        <v>1.0925822412686583</v>
      </c>
      <c r="L84" s="155">
        <f t="shared" si="39"/>
        <v>1.0873261083536416</v>
      </c>
      <c r="M84" s="207">
        <f t="shared" si="36"/>
        <v>-5.256132915016698E-3</v>
      </c>
      <c r="N84" s="212">
        <f t="shared" si="37"/>
        <v>-2.1411653244907627</v>
      </c>
    </row>
    <row r="85" spans="2:14" ht="14.4" customHeight="1" x14ac:dyDescent="0.2">
      <c r="B85" s="161"/>
      <c r="C85" s="160"/>
      <c r="D85" s="160"/>
      <c r="E85" s="160" t="s">
        <v>102</v>
      </c>
      <c r="F85" s="164" t="s">
        <v>158</v>
      </c>
      <c r="G85" s="191"/>
      <c r="H85" s="158">
        <v>5158</v>
      </c>
      <c r="I85" s="253">
        <v>5498</v>
      </c>
      <c r="J85" s="157">
        <f t="shared" si="33"/>
        <v>340</v>
      </c>
      <c r="K85" s="156">
        <f t="shared" si="38"/>
        <v>0.5339212885328033</v>
      </c>
      <c r="L85" s="155">
        <f t="shared" si="39"/>
        <v>0.57877034986236042</v>
      </c>
      <c r="M85" s="207">
        <f t="shared" si="36"/>
        <v>4.4849061329557127E-2</v>
      </c>
      <c r="N85" s="212">
        <f t="shared" si="37"/>
        <v>6.5917022101589771</v>
      </c>
    </row>
    <row r="86" spans="2:14" ht="14.4" customHeight="1" x14ac:dyDescent="0.2">
      <c r="B86" s="161"/>
      <c r="C86" s="160"/>
      <c r="D86" s="160"/>
      <c r="E86" s="160" t="s">
        <v>101</v>
      </c>
      <c r="F86" s="164" t="s">
        <v>157</v>
      </c>
      <c r="G86" s="191"/>
      <c r="H86" s="158">
        <v>8273</v>
      </c>
      <c r="I86" s="253">
        <v>9012</v>
      </c>
      <c r="J86" s="157">
        <f t="shared" si="33"/>
        <v>739</v>
      </c>
      <c r="K86" s="156">
        <f t="shared" si="38"/>
        <v>0.85636502908722023</v>
      </c>
      <c r="L86" s="155">
        <f t="shared" si="39"/>
        <v>0.94868650290279954</v>
      </c>
      <c r="M86" s="207">
        <f t="shared" si="36"/>
        <v>9.2321473815579314E-2</v>
      </c>
      <c r="N86" s="212">
        <f t="shared" si="37"/>
        <v>8.9326725492566172</v>
      </c>
    </row>
    <row r="87" spans="2:14" ht="14.4" customHeight="1" x14ac:dyDescent="0.2">
      <c r="B87" s="161"/>
      <c r="C87" s="160"/>
      <c r="D87" s="160"/>
      <c r="E87" s="160" t="s">
        <v>100</v>
      </c>
      <c r="F87" s="201" t="s">
        <v>156</v>
      </c>
      <c r="G87" s="191"/>
      <c r="H87" s="158">
        <v>32553</v>
      </c>
      <c r="I87" s="253">
        <v>30116</v>
      </c>
      <c r="J87" s="157">
        <f t="shared" si="33"/>
        <v>-2437</v>
      </c>
      <c r="K87" s="156">
        <f t="shared" si="38"/>
        <v>3.3696664803428358</v>
      </c>
      <c r="L87" s="155">
        <f t="shared" si="39"/>
        <v>3.1702888061940429</v>
      </c>
      <c r="M87" s="207">
        <f t="shared" si="36"/>
        <v>-0.19937767414879293</v>
      </c>
      <c r="N87" s="212">
        <f t="shared" si="37"/>
        <v>-7.4862531871102505</v>
      </c>
    </row>
    <row r="88" spans="2:14" ht="14.4" customHeight="1" x14ac:dyDescent="0.2">
      <c r="B88" s="161"/>
      <c r="C88" s="160"/>
      <c r="D88" s="160"/>
      <c r="E88" s="160" t="s">
        <v>99</v>
      </c>
      <c r="F88" s="201" t="s">
        <v>155</v>
      </c>
      <c r="G88" s="191"/>
      <c r="H88" s="158">
        <v>21654</v>
      </c>
      <c r="I88" s="253">
        <v>19859</v>
      </c>
      <c r="J88" s="157">
        <f t="shared" si="33"/>
        <v>-1795</v>
      </c>
      <c r="K88" s="156">
        <f t="shared" si="38"/>
        <v>2.2414756847400783</v>
      </c>
      <c r="L88" s="155">
        <f t="shared" si="39"/>
        <v>2.0905420840153903</v>
      </c>
      <c r="M88" s="207">
        <f t="shared" si="36"/>
        <v>-0.15093360072468798</v>
      </c>
      <c r="N88" s="212">
        <f t="shared" si="37"/>
        <v>-8.2894615313567925</v>
      </c>
    </row>
    <row r="89" spans="2:14" ht="14.4" customHeight="1" x14ac:dyDescent="0.2">
      <c r="B89" s="161"/>
      <c r="C89" s="160"/>
      <c r="D89" s="160"/>
      <c r="E89" s="160" t="s">
        <v>98</v>
      </c>
      <c r="F89" s="201" t="s">
        <v>154</v>
      </c>
      <c r="G89" s="191"/>
      <c r="H89" s="158">
        <v>23326</v>
      </c>
      <c r="I89" s="253">
        <v>26411</v>
      </c>
      <c r="J89" s="157">
        <f t="shared" si="33"/>
        <v>3085</v>
      </c>
      <c r="K89" s="156">
        <f t="shared" si="38"/>
        <v>2.4145498209220957</v>
      </c>
      <c r="L89" s="155">
        <f t="shared" si="39"/>
        <v>2.7802662259393962</v>
      </c>
      <c r="M89" s="207">
        <f t="shared" si="36"/>
        <v>0.36571640501730052</v>
      </c>
      <c r="N89" s="212">
        <f t="shared" si="37"/>
        <v>13.225585183914944</v>
      </c>
    </row>
    <row r="90" spans="2:14" ht="14.4" customHeight="1" x14ac:dyDescent="0.2">
      <c r="B90" s="161"/>
      <c r="C90" s="160"/>
      <c r="D90" s="160"/>
      <c r="E90" s="160" t="s">
        <v>97</v>
      </c>
      <c r="F90" s="201" t="s">
        <v>153</v>
      </c>
      <c r="G90" s="191"/>
      <c r="H90" s="158">
        <v>88650</v>
      </c>
      <c r="I90" s="253">
        <v>94150</v>
      </c>
      <c r="J90" s="157">
        <f t="shared" si="33"/>
        <v>5500</v>
      </c>
      <c r="K90" s="156">
        <f t="shared" si="38"/>
        <v>9.1764486677846087</v>
      </c>
      <c r="L90" s="155">
        <f t="shared" si="39"/>
        <v>9.9111001163225243</v>
      </c>
      <c r="M90" s="207">
        <f t="shared" si="36"/>
        <v>0.73465144853791564</v>
      </c>
      <c r="N90" s="212">
        <f t="shared" si="37"/>
        <v>6.204173716864072</v>
      </c>
    </row>
    <row r="91" spans="2:14" ht="14.4" customHeight="1" x14ac:dyDescent="0.2">
      <c r="B91" s="161"/>
      <c r="C91" s="160"/>
      <c r="D91" s="160"/>
      <c r="E91" s="160" t="s">
        <v>96</v>
      </c>
      <c r="F91" s="201" t="s">
        <v>70</v>
      </c>
      <c r="G91" s="191"/>
      <c r="H91" s="158">
        <v>3230</v>
      </c>
      <c r="I91" s="253">
        <v>3039</v>
      </c>
      <c r="J91" s="157">
        <f t="shared" si="33"/>
        <v>-191</v>
      </c>
      <c r="K91" s="156">
        <f t="shared" si="38"/>
        <v>0.3343477630788978</v>
      </c>
      <c r="L91" s="155">
        <f t="shared" si="39"/>
        <v>0.31991325813599736</v>
      </c>
      <c r="M91" s="207">
        <f t="shared" si="36"/>
        <v>-1.4434504942900439E-2</v>
      </c>
      <c r="N91" s="212">
        <f t="shared" si="37"/>
        <v>-5.9133126934984519</v>
      </c>
    </row>
    <row r="92" spans="2:14" ht="14.4" customHeight="1" x14ac:dyDescent="0.2">
      <c r="B92" s="161"/>
      <c r="C92" s="160"/>
      <c r="D92" s="160"/>
      <c r="E92" s="160" t="s">
        <v>95</v>
      </c>
      <c r="F92" s="201" t="s">
        <v>152</v>
      </c>
      <c r="G92" s="191"/>
      <c r="H92" s="158">
        <v>17354</v>
      </c>
      <c r="I92" s="253">
        <v>18456</v>
      </c>
      <c r="J92" s="157">
        <f t="shared" si="33"/>
        <v>1102</v>
      </c>
      <c r="K92" s="156">
        <f t="shared" si="38"/>
        <v>1.7963687555638368</v>
      </c>
      <c r="L92" s="155">
        <f t="shared" si="39"/>
        <v>1.9428493228555337</v>
      </c>
      <c r="M92" s="207">
        <f t="shared" si="36"/>
        <v>0.14648056729169689</v>
      </c>
      <c r="N92" s="212">
        <f t="shared" si="37"/>
        <v>6.3501210095655178</v>
      </c>
    </row>
    <row r="93" spans="2:14" ht="14.4" customHeight="1" x14ac:dyDescent="0.2">
      <c r="B93" s="161"/>
      <c r="C93" s="160"/>
      <c r="D93" s="160"/>
      <c r="E93" s="160" t="s">
        <v>94</v>
      </c>
      <c r="F93" s="201" t="s">
        <v>151</v>
      </c>
      <c r="G93" s="191"/>
      <c r="H93" s="158">
        <v>8130</v>
      </c>
      <c r="I93" s="253">
        <v>8920</v>
      </c>
      <c r="J93" s="157">
        <f t="shared" si="33"/>
        <v>790</v>
      </c>
      <c r="K93" s="156">
        <f t="shared" si="38"/>
        <v>0.84156263586112667</v>
      </c>
      <c r="L93" s="155">
        <f t="shared" si="39"/>
        <v>0.93900173167920253</v>
      </c>
      <c r="M93" s="207">
        <f t="shared" si="36"/>
        <v>9.743909581807586E-2</v>
      </c>
      <c r="N93" s="212">
        <f t="shared" si="37"/>
        <v>9.7170971709717104</v>
      </c>
    </row>
    <row r="94" spans="2:14" ht="14.4" customHeight="1" x14ac:dyDescent="0.2">
      <c r="B94" s="161"/>
      <c r="C94" s="160"/>
      <c r="D94" s="160"/>
      <c r="E94" s="160"/>
      <c r="F94" s="202"/>
      <c r="G94" s="191"/>
      <c r="H94" s="163"/>
      <c r="I94" s="175"/>
      <c r="J94" s="162"/>
      <c r="K94" s="156"/>
      <c r="L94" s="155"/>
      <c r="M94" s="207"/>
      <c r="N94" s="212"/>
    </row>
    <row r="95" spans="2:14" ht="15" customHeight="1" x14ac:dyDescent="0.2">
      <c r="B95" s="161"/>
      <c r="C95" s="160"/>
      <c r="D95" s="160"/>
      <c r="E95" s="160" t="s">
        <v>93</v>
      </c>
      <c r="F95" s="201" t="s">
        <v>67</v>
      </c>
      <c r="G95" s="159"/>
      <c r="H95" s="158">
        <v>12257</v>
      </c>
      <c r="I95" s="253">
        <v>12192</v>
      </c>
      <c r="J95" s="157">
        <f>I95-H95</f>
        <v>-65</v>
      </c>
      <c r="K95" s="156">
        <f t="shared" ref="K95" si="40">H95/$H$10*100</f>
        <v>1.2687617746309754</v>
      </c>
      <c r="L95" s="155">
        <f t="shared" ref="L95" si="41">I95/$I$10*100</f>
        <v>1.283442725631484</v>
      </c>
      <c r="M95" s="207">
        <f>L95-K95</f>
        <v>1.4680951000508591E-2</v>
      </c>
      <c r="N95" s="212">
        <f>J95/H95*100</f>
        <v>-0.53030921106306594</v>
      </c>
    </row>
    <row r="96" spans="2:14" ht="14.4" customHeight="1" x14ac:dyDescent="0.2">
      <c r="B96" s="154"/>
      <c r="C96" s="153"/>
      <c r="D96" s="153"/>
      <c r="E96" s="153"/>
      <c r="F96" s="152"/>
      <c r="G96" s="151"/>
      <c r="H96" s="150"/>
      <c r="I96" s="149"/>
      <c r="J96" s="148"/>
      <c r="K96" s="147"/>
      <c r="L96" s="146"/>
      <c r="M96" s="209"/>
      <c r="N96" s="145"/>
    </row>
    <row r="97" spans="2:14" ht="6" customHeight="1" x14ac:dyDescent="0.2"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</row>
    <row r="98" spans="2:14" ht="47.25" customHeight="1" x14ac:dyDescent="0.2">
      <c r="B98" s="308" t="s">
        <v>150</v>
      </c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</row>
  </sheetData>
  <mergeCells count="5">
    <mergeCell ref="H4:J4"/>
    <mergeCell ref="K4:M4"/>
    <mergeCell ref="B97:N97"/>
    <mergeCell ref="B98:N98"/>
    <mergeCell ref="B4:G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ignoredErrors>
    <ignoredError sqref="L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第１表</vt:lpstr>
      <vt:lpstr>第２表</vt:lpstr>
      <vt:lpstr>第３表</vt:lpstr>
      <vt:lpstr>第４表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ModifiedBy>佐藤 育代０１</cp:lastModifiedBy>
  <cp:lastPrinted>2022-05-25T08:55:00Z</cp:lastPrinted>
  <dcterms:created xsi:type="dcterms:W3CDTF">2012-07-05T10:22:02Z</dcterms:created>
  <dcterms:modified xsi:type="dcterms:W3CDTF">2022-05-25T08:55:08Z</dcterms:modified>
</cp:coreProperties>
</file>