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平成26年5月1日現在" sheetId="1" r:id="rId1"/>
  </sheets>
  <externalReferences>
    <externalReference r:id="rId4"/>
  </externalReferences>
  <definedNames>
    <definedName name="_xlnm.Print_Area" localSheetId="0">'平成26年5月1日現在'!$B$1:$N$74</definedName>
    <definedName name="県外転出入者当前月">#REF!</definedName>
    <definedName name="指示月統計結果">#REF!</definedName>
  </definedNames>
  <calcPr fullCalcOnLoad="1"/>
</workbook>
</file>

<file path=xl/sharedStrings.xml><?xml version="1.0" encoding="utf-8"?>
<sst xmlns="http://schemas.openxmlformats.org/spreadsheetml/2006/main" count="154" uniqueCount="105">
  <si>
    <t>群馬県の人口及び世帯数</t>
  </si>
  <si>
    <t>0</t>
  </si>
  <si>
    <t>総　　　　　　　人　　　　　　　口</t>
  </si>
  <si>
    <t>対前月</t>
  </si>
  <si>
    <t>総　数</t>
  </si>
  <si>
    <t>男</t>
  </si>
  <si>
    <t>女</t>
  </si>
  <si>
    <t>自  然  動  態</t>
  </si>
  <si>
    <t>社  会  動  態</t>
  </si>
  <si>
    <t>世帯数</t>
  </si>
  <si>
    <t>増  減</t>
  </si>
  <si>
    <t>自然増</t>
  </si>
  <si>
    <t>出　生</t>
  </si>
  <si>
    <t>死　亡</t>
  </si>
  <si>
    <t>社会増</t>
  </si>
  <si>
    <t>転　入</t>
  </si>
  <si>
    <t>転　出</t>
  </si>
  <si>
    <t>県　　計</t>
  </si>
  <si>
    <t>市 部 計</t>
  </si>
  <si>
    <t>郡 部 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</si>
  <si>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</si>
  <si>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</si>
  <si>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</si>
  <si>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</si>
  <si>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</si>
  <si>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</si>
  <si>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</si>
  <si>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</si>
  <si>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</si>
  <si>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</si>
  <si>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</si>
  <si>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</si>
  <si>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010340</t>
  </si>
  <si>
    <t>北群馬郡</t>
  </si>
  <si>
    <t>010344</t>
  </si>
  <si>
    <t>010345</t>
  </si>
  <si>
    <t>010360</t>
  </si>
  <si>
    <t>多 野 郡</t>
  </si>
  <si>
    <t>010366</t>
  </si>
  <si>
    <t>010367</t>
  </si>
  <si>
    <t>010380</t>
  </si>
  <si>
    <t>甘 楽 郡</t>
  </si>
  <si>
    <t>010382</t>
  </si>
  <si>
    <t>010383</t>
  </si>
  <si>
    <t>010384</t>
  </si>
  <si>
    <t>010420</t>
  </si>
  <si>
    <t>吾 妻 郡</t>
  </si>
  <si>
    <t>010421</t>
  </si>
  <si>
    <t>010424</t>
  </si>
  <si>
    <t>010425</t>
  </si>
  <si>
    <t>010426</t>
  </si>
  <si>
    <t>010428</t>
  </si>
  <si>
    <t>010429</t>
  </si>
  <si>
    <t>010440</t>
  </si>
  <si>
    <t>利 根 郡</t>
  </si>
  <si>
    <t>010443</t>
  </si>
  <si>
    <t>010444</t>
  </si>
  <si>
    <t>010448</t>
  </si>
  <si>
    <t>010449</t>
  </si>
  <si>
    <t>010460</t>
  </si>
  <si>
    <t>佐 波 郡</t>
  </si>
  <si>
    <t>010464</t>
  </si>
  <si>
    <t>010520</t>
  </si>
  <si>
    <t>邑 楽 郡</t>
  </si>
  <si>
    <t>010521</t>
  </si>
  <si>
    <t>010522</t>
  </si>
  <si>
    <t>010523</t>
  </si>
  <si>
    <t>010524</t>
  </si>
  <si>
    <t>010525</t>
  </si>
  <si>
    <t>999999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</si>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</sst>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現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176" fontId="18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77" fontId="21" fillId="0" borderId="0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/>
    </xf>
    <xf numFmtId="176" fontId="22" fillId="0" borderId="10" xfId="0" applyNumberFormat="1" applyFont="1" applyBorder="1" applyAlignment="1">
      <alignment horizontal="right"/>
    </xf>
    <xf numFmtId="176" fontId="22" fillId="0" borderId="1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/>
    </xf>
    <xf numFmtId="176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Continuous" vertical="center"/>
    </xf>
    <xf numFmtId="0" fontId="22" fillId="33" borderId="15" xfId="0" applyFont="1" applyFill="1" applyBorder="1" applyAlignment="1">
      <alignment horizontal="centerContinuous" vertical="center"/>
    </xf>
    <xf numFmtId="0" fontId="22" fillId="33" borderId="16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8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9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Continuous" vertical="center"/>
    </xf>
    <xf numFmtId="0" fontId="22" fillId="33" borderId="20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2" fillId="34" borderId="21" xfId="0" applyFont="1" applyFill="1" applyBorder="1" applyAlignment="1">
      <alignment vertical="center"/>
    </xf>
    <xf numFmtId="0" fontId="22" fillId="34" borderId="22" xfId="0" applyFont="1" applyFill="1" applyBorder="1" applyAlignment="1">
      <alignment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left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vertical="center"/>
    </xf>
    <xf numFmtId="0" fontId="22" fillId="34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5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出力１"/>
      <sheetName val="出力２"/>
      <sheetName val="出力３"/>
      <sheetName val="出力４"/>
      <sheetName val="出力５"/>
      <sheetName val="出力６"/>
      <sheetName val="出力７"/>
    </sheetNames>
    <sheetDataSet>
      <sheetData sheetId="0">
        <row r="2">
          <cell r="D2">
            <v>163497</v>
          </cell>
          <cell r="E2">
            <v>171935</v>
          </cell>
          <cell r="F2">
            <v>136510</v>
          </cell>
          <cell r="G2">
            <v>312</v>
          </cell>
          <cell r="H2">
            <v>301</v>
          </cell>
          <cell r="I2">
            <v>627</v>
          </cell>
          <cell r="J2">
            <v>447</v>
          </cell>
          <cell r="K2">
            <v>7</v>
          </cell>
          <cell r="L2">
            <v>3</v>
          </cell>
          <cell r="M2">
            <v>102</v>
          </cell>
          <cell r="N2">
            <v>88</v>
          </cell>
          <cell r="O2">
            <v>274</v>
          </cell>
          <cell r="P2">
            <v>279</v>
          </cell>
          <cell r="Q2">
            <v>532</v>
          </cell>
          <cell r="R2">
            <v>402</v>
          </cell>
          <cell r="S2">
            <v>21</v>
          </cell>
          <cell r="T2">
            <v>16</v>
          </cell>
          <cell r="U2">
            <v>150</v>
          </cell>
          <cell r="V2">
            <v>149</v>
          </cell>
          <cell r="W2">
            <v>1313</v>
          </cell>
          <cell r="X2">
            <v>834</v>
          </cell>
          <cell r="AA2">
            <v>2014</v>
          </cell>
          <cell r="AB2">
            <v>5</v>
          </cell>
        </row>
        <row r="3">
          <cell r="D3">
            <v>181064</v>
          </cell>
          <cell r="E3">
            <v>189815</v>
          </cell>
          <cell r="F3">
            <v>151902</v>
          </cell>
          <cell r="G3">
            <v>308</v>
          </cell>
          <cell r="H3">
            <v>310</v>
          </cell>
          <cell r="I3">
            <v>815</v>
          </cell>
          <cell r="J3">
            <v>549</v>
          </cell>
          <cell r="K3">
            <v>16</v>
          </cell>
          <cell r="L3">
            <v>8</v>
          </cell>
          <cell r="M3">
            <v>129</v>
          </cell>
          <cell r="N3">
            <v>129</v>
          </cell>
          <cell r="O3">
            <v>223</v>
          </cell>
          <cell r="P3">
            <v>226</v>
          </cell>
          <cell r="Q3">
            <v>685</v>
          </cell>
          <cell r="R3">
            <v>503</v>
          </cell>
          <cell r="S3">
            <v>19</v>
          </cell>
          <cell r="T3">
            <v>21</v>
          </cell>
          <cell r="U3">
            <v>164</v>
          </cell>
          <cell r="V3">
            <v>142</v>
          </cell>
          <cell r="W3">
            <v>1433</v>
          </cell>
          <cell r="X3">
            <v>853</v>
          </cell>
        </row>
        <row r="4">
          <cell r="D4">
            <v>55814</v>
          </cell>
          <cell r="E4">
            <v>60151</v>
          </cell>
          <cell r="F4">
            <v>46388</v>
          </cell>
          <cell r="G4">
            <v>85</v>
          </cell>
          <cell r="H4">
            <v>78</v>
          </cell>
          <cell r="I4">
            <v>88</v>
          </cell>
          <cell r="J4">
            <v>73</v>
          </cell>
          <cell r="K4">
            <v>3</v>
          </cell>
          <cell r="L4">
            <v>0</v>
          </cell>
          <cell r="M4">
            <v>27</v>
          </cell>
          <cell r="N4">
            <v>31</v>
          </cell>
          <cell r="O4">
            <v>99</v>
          </cell>
          <cell r="P4">
            <v>77</v>
          </cell>
          <cell r="Q4">
            <v>95</v>
          </cell>
          <cell r="R4">
            <v>95</v>
          </cell>
          <cell r="S4">
            <v>8</v>
          </cell>
          <cell r="T4">
            <v>1</v>
          </cell>
          <cell r="U4">
            <v>80</v>
          </cell>
          <cell r="V4">
            <v>62</v>
          </cell>
          <cell r="W4">
            <v>242</v>
          </cell>
          <cell r="X4">
            <v>188</v>
          </cell>
        </row>
        <row r="5">
          <cell r="D5">
            <v>103885</v>
          </cell>
          <cell r="E5">
            <v>104122</v>
          </cell>
          <cell r="F5">
            <v>79541</v>
          </cell>
          <cell r="G5">
            <v>156</v>
          </cell>
          <cell r="H5">
            <v>152</v>
          </cell>
          <cell r="I5">
            <v>276</v>
          </cell>
          <cell r="J5">
            <v>175</v>
          </cell>
          <cell r="K5">
            <v>14</v>
          </cell>
          <cell r="L5">
            <v>7</v>
          </cell>
          <cell r="M5">
            <v>66</v>
          </cell>
          <cell r="N5">
            <v>66</v>
          </cell>
          <cell r="O5">
            <v>145</v>
          </cell>
          <cell r="P5">
            <v>161</v>
          </cell>
          <cell r="Q5">
            <v>246</v>
          </cell>
          <cell r="R5">
            <v>179</v>
          </cell>
          <cell r="S5">
            <v>5</v>
          </cell>
          <cell r="T5">
            <v>8</v>
          </cell>
          <cell r="U5">
            <v>65</v>
          </cell>
          <cell r="V5">
            <v>84</v>
          </cell>
          <cell r="W5">
            <v>590</v>
          </cell>
          <cell r="X5">
            <v>438</v>
          </cell>
        </row>
        <row r="6">
          <cell r="D6">
            <v>110792</v>
          </cell>
          <cell r="E6">
            <v>108061</v>
          </cell>
          <cell r="F6">
            <v>86392</v>
          </cell>
          <cell r="G6">
            <v>168</v>
          </cell>
          <cell r="H6">
            <v>145</v>
          </cell>
          <cell r="I6">
            <v>512</v>
          </cell>
          <cell r="J6">
            <v>294</v>
          </cell>
          <cell r="K6">
            <v>16</v>
          </cell>
          <cell r="L6">
            <v>7</v>
          </cell>
          <cell r="M6">
            <v>90</v>
          </cell>
          <cell r="N6">
            <v>68</v>
          </cell>
          <cell r="O6">
            <v>160</v>
          </cell>
          <cell r="P6">
            <v>133</v>
          </cell>
          <cell r="Q6">
            <v>321</v>
          </cell>
          <cell r="R6">
            <v>207</v>
          </cell>
          <cell r="S6">
            <v>28</v>
          </cell>
          <cell r="T6">
            <v>19</v>
          </cell>
          <cell r="U6">
            <v>87</v>
          </cell>
          <cell r="V6">
            <v>80</v>
          </cell>
          <cell r="W6">
            <v>839</v>
          </cell>
          <cell r="X6">
            <v>445</v>
          </cell>
        </row>
        <row r="7">
          <cell r="D7">
            <v>23807</v>
          </cell>
          <cell r="E7">
            <v>25462</v>
          </cell>
          <cell r="F7">
            <v>19388</v>
          </cell>
          <cell r="G7">
            <v>44</v>
          </cell>
          <cell r="H7">
            <v>50</v>
          </cell>
          <cell r="I7">
            <v>61</v>
          </cell>
          <cell r="J7">
            <v>45</v>
          </cell>
          <cell r="K7">
            <v>1</v>
          </cell>
          <cell r="L7">
            <v>0</v>
          </cell>
          <cell r="M7">
            <v>15</v>
          </cell>
          <cell r="N7">
            <v>10</v>
          </cell>
          <cell r="O7">
            <v>58</v>
          </cell>
          <cell r="P7">
            <v>63</v>
          </cell>
          <cell r="Q7">
            <v>56</v>
          </cell>
          <cell r="R7">
            <v>34</v>
          </cell>
          <cell r="S7">
            <v>5</v>
          </cell>
          <cell r="T7">
            <v>5</v>
          </cell>
          <cell r="U7">
            <v>22</v>
          </cell>
          <cell r="V7">
            <v>18</v>
          </cell>
          <cell r="W7">
            <v>133</v>
          </cell>
          <cell r="X7">
            <v>104</v>
          </cell>
        </row>
        <row r="8">
          <cell r="D8">
            <v>38326</v>
          </cell>
          <cell r="E8">
            <v>38512</v>
          </cell>
          <cell r="F8">
            <v>30139</v>
          </cell>
          <cell r="G8">
            <v>42</v>
          </cell>
          <cell r="H8">
            <v>39</v>
          </cell>
          <cell r="I8">
            <v>140</v>
          </cell>
          <cell r="J8">
            <v>79</v>
          </cell>
          <cell r="K8">
            <v>2</v>
          </cell>
          <cell r="L8">
            <v>0</v>
          </cell>
          <cell r="M8">
            <v>18</v>
          </cell>
          <cell r="N8">
            <v>18</v>
          </cell>
          <cell r="O8">
            <v>50</v>
          </cell>
          <cell r="P8">
            <v>45</v>
          </cell>
          <cell r="Q8">
            <v>131</v>
          </cell>
          <cell r="R8">
            <v>73</v>
          </cell>
          <cell r="S8">
            <v>4</v>
          </cell>
          <cell r="T8">
            <v>2</v>
          </cell>
          <cell r="U8">
            <v>32</v>
          </cell>
          <cell r="V8">
            <v>30</v>
          </cell>
          <cell r="W8">
            <v>196</v>
          </cell>
          <cell r="X8">
            <v>152</v>
          </cell>
        </row>
        <row r="9">
          <cell r="D9">
            <v>38911</v>
          </cell>
          <cell r="E9">
            <v>41085</v>
          </cell>
          <cell r="F9">
            <v>29562</v>
          </cell>
          <cell r="G9">
            <v>66</v>
          </cell>
          <cell r="H9">
            <v>79</v>
          </cell>
          <cell r="I9">
            <v>96</v>
          </cell>
          <cell r="J9">
            <v>55</v>
          </cell>
          <cell r="K9">
            <v>1</v>
          </cell>
          <cell r="L9">
            <v>0</v>
          </cell>
          <cell r="M9">
            <v>14</v>
          </cell>
          <cell r="N9">
            <v>18</v>
          </cell>
          <cell r="O9">
            <v>91</v>
          </cell>
          <cell r="P9">
            <v>90</v>
          </cell>
          <cell r="Q9">
            <v>79</v>
          </cell>
          <cell r="R9">
            <v>57</v>
          </cell>
          <cell r="S9">
            <v>0</v>
          </cell>
          <cell r="T9">
            <v>0</v>
          </cell>
          <cell r="U9">
            <v>35</v>
          </cell>
          <cell r="V9">
            <v>32</v>
          </cell>
          <cell r="W9">
            <v>198</v>
          </cell>
          <cell r="X9">
            <v>116</v>
          </cell>
        </row>
        <row r="10">
          <cell r="D10">
            <v>32373</v>
          </cell>
          <cell r="E10">
            <v>34087</v>
          </cell>
          <cell r="F10">
            <v>24705</v>
          </cell>
          <cell r="G10">
            <v>48</v>
          </cell>
          <cell r="H10">
            <v>35</v>
          </cell>
          <cell r="I10">
            <v>61</v>
          </cell>
          <cell r="J10">
            <v>39</v>
          </cell>
          <cell r="K10">
            <v>1</v>
          </cell>
          <cell r="L10">
            <v>1</v>
          </cell>
          <cell r="M10">
            <v>15</v>
          </cell>
          <cell r="N10">
            <v>12</v>
          </cell>
          <cell r="O10">
            <v>43</v>
          </cell>
          <cell r="P10">
            <v>50</v>
          </cell>
          <cell r="Q10">
            <v>41</v>
          </cell>
          <cell r="R10">
            <v>50</v>
          </cell>
          <cell r="S10">
            <v>2</v>
          </cell>
          <cell r="T10">
            <v>1</v>
          </cell>
          <cell r="U10">
            <v>27</v>
          </cell>
          <cell r="V10">
            <v>28</v>
          </cell>
          <cell r="W10">
            <v>121</v>
          </cell>
          <cell r="X10">
            <v>85</v>
          </cell>
        </row>
        <row r="11">
          <cell r="D11">
            <v>24558</v>
          </cell>
          <cell r="E11">
            <v>25660</v>
          </cell>
          <cell r="F11">
            <v>18533</v>
          </cell>
          <cell r="G11">
            <v>39</v>
          </cell>
          <cell r="H11">
            <v>43</v>
          </cell>
          <cell r="I11">
            <v>43</v>
          </cell>
          <cell r="J11">
            <v>31</v>
          </cell>
          <cell r="K11">
            <v>1</v>
          </cell>
          <cell r="L11">
            <v>0</v>
          </cell>
          <cell r="M11">
            <v>9</v>
          </cell>
          <cell r="N11">
            <v>12</v>
          </cell>
          <cell r="O11">
            <v>52</v>
          </cell>
          <cell r="P11">
            <v>40</v>
          </cell>
          <cell r="Q11">
            <v>30</v>
          </cell>
          <cell r="R11">
            <v>26</v>
          </cell>
          <cell r="S11">
            <v>3</v>
          </cell>
          <cell r="T11">
            <v>0</v>
          </cell>
          <cell r="U11">
            <v>23</v>
          </cell>
          <cell r="V11">
            <v>29</v>
          </cell>
          <cell r="W11">
            <v>107</v>
          </cell>
          <cell r="X11">
            <v>63</v>
          </cell>
        </row>
        <row r="12">
          <cell r="D12">
            <v>28757</v>
          </cell>
          <cell r="E12">
            <v>30335</v>
          </cell>
          <cell r="F12">
            <v>22687</v>
          </cell>
          <cell r="G12">
            <v>33</v>
          </cell>
          <cell r="H12">
            <v>28</v>
          </cell>
          <cell r="I12">
            <v>69</v>
          </cell>
          <cell r="J12">
            <v>40</v>
          </cell>
          <cell r="K12">
            <v>1</v>
          </cell>
          <cell r="L12">
            <v>0</v>
          </cell>
          <cell r="M12">
            <v>14</v>
          </cell>
          <cell r="N12">
            <v>7</v>
          </cell>
          <cell r="O12">
            <v>61</v>
          </cell>
          <cell r="P12">
            <v>48</v>
          </cell>
          <cell r="Q12">
            <v>38</v>
          </cell>
          <cell r="R12">
            <v>58</v>
          </cell>
          <cell r="S12">
            <v>0</v>
          </cell>
          <cell r="T12">
            <v>1</v>
          </cell>
          <cell r="U12">
            <v>27</v>
          </cell>
          <cell r="V12">
            <v>31</v>
          </cell>
          <cell r="W12">
            <v>100</v>
          </cell>
          <cell r="X12">
            <v>42</v>
          </cell>
        </row>
        <row r="13">
          <cell r="D13">
            <v>24994</v>
          </cell>
          <cell r="E13">
            <v>26056</v>
          </cell>
          <cell r="F13">
            <v>18996</v>
          </cell>
          <cell r="G13">
            <v>68</v>
          </cell>
          <cell r="H13">
            <v>60</v>
          </cell>
          <cell r="I13">
            <v>24</v>
          </cell>
          <cell r="J13">
            <v>23</v>
          </cell>
          <cell r="K13">
            <v>2</v>
          </cell>
          <cell r="L13">
            <v>1</v>
          </cell>
          <cell r="M13">
            <v>21</v>
          </cell>
          <cell r="N13">
            <v>15</v>
          </cell>
          <cell r="O13">
            <v>73</v>
          </cell>
          <cell r="P13">
            <v>68</v>
          </cell>
          <cell r="Q13">
            <v>35</v>
          </cell>
          <cell r="R13">
            <v>21</v>
          </cell>
          <cell r="S13">
            <v>3</v>
          </cell>
          <cell r="T13">
            <v>0</v>
          </cell>
          <cell r="U13">
            <v>27</v>
          </cell>
          <cell r="V13">
            <v>22</v>
          </cell>
          <cell r="W13">
            <v>119</v>
          </cell>
          <cell r="X13">
            <v>80</v>
          </cell>
        </row>
        <row r="14">
          <cell r="D14">
            <v>7234</v>
          </cell>
          <cell r="E14">
            <v>7071</v>
          </cell>
          <cell r="F14">
            <v>4838</v>
          </cell>
          <cell r="G14">
            <v>15</v>
          </cell>
          <cell r="H14">
            <v>18</v>
          </cell>
          <cell r="I14">
            <v>60</v>
          </cell>
          <cell r="J14">
            <v>17</v>
          </cell>
          <cell r="K14">
            <v>0</v>
          </cell>
          <cell r="L14">
            <v>0</v>
          </cell>
          <cell r="M14">
            <v>5</v>
          </cell>
          <cell r="N14">
            <v>4</v>
          </cell>
          <cell r="O14">
            <v>20</v>
          </cell>
          <cell r="P14">
            <v>17</v>
          </cell>
          <cell r="Q14">
            <v>21</v>
          </cell>
          <cell r="R14">
            <v>12</v>
          </cell>
          <cell r="S14">
            <v>0</v>
          </cell>
          <cell r="T14">
            <v>0</v>
          </cell>
          <cell r="U14">
            <v>4</v>
          </cell>
          <cell r="V14">
            <v>2</v>
          </cell>
          <cell r="W14">
            <v>91</v>
          </cell>
          <cell r="X14">
            <v>32</v>
          </cell>
        </row>
        <row r="15">
          <cell r="D15">
            <v>10105</v>
          </cell>
          <cell r="E15">
            <v>10545</v>
          </cell>
          <cell r="F15">
            <v>7150</v>
          </cell>
          <cell r="G15">
            <v>28</v>
          </cell>
          <cell r="H15">
            <v>32</v>
          </cell>
          <cell r="I15">
            <v>9</v>
          </cell>
          <cell r="J15">
            <v>9</v>
          </cell>
          <cell r="K15">
            <v>0</v>
          </cell>
          <cell r="L15">
            <v>0</v>
          </cell>
          <cell r="M15">
            <v>13</v>
          </cell>
          <cell r="N15">
            <v>8</v>
          </cell>
          <cell r="O15">
            <v>23</v>
          </cell>
          <cell r="P15">
            <v>32</v>
          </cell>
          <cell r="Q15">
            <v>17</v>
          </cell>
          <cell r="R15">
            <v>20</v>
          </cell>
          <cell r="S15">
            <v>1</v>
          </cell>
          <cell r="T15">
            <v>0</v>
          </cell>
          <cell r="U15">
            <v>10</v>
          </cell>
          <cell r="V15">
            <v>8</v>
          </cell>
          <cell r="W15">
            <v>45</v>
          </cell>
          <cell r="X15">
            <v>31</v>
          </cell>
        </row>
        <row r="16">
          <cell r="D16">
            <v>639</v>
          </cell>
          <cell r="E16">
            <v>622</v>
          </cell>
          <cell r="F16">
            <v>613</v>
          </cell>
          <cell r="G16">
            <v>4</v>
          </cell>
          <cell r="H16">
            <v>7</v>
          </cell>
          <cell r="I16">
            <v>3</v>
          </cell>
          <cell r="J16">
            <v>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4</v>
          </cell>
          <cell r="Q16">
            <v>5</v>
          </cell>
          <cell r="R16">
            <v>5</v>
          </cell>
          <cell r="S16">
            <v>0</v>
          </cell>
          <cell r="T16">
            <v>0</v>
          </cell>
          <cell r="U16">
            <v>0</v>
          </cell>
          <cell r="V16">
            <v>2</v>
          </cell>
          <cell r="W16">
            <v>16</v>
          </cell>
          <cell r="X16">
            <v>10</v>
          </cell>
        </row>
        <row r="17">
          <cell r="D17">
            <v>988</v>
          </cell>
          <cell r="E17">
            <v>1070</v>
          </cell>
          <cell r="F17">
            <v>956</v>
          </cell>
          <cell r="G17">
            <v>3</v>
          </cell>
          <cell r="H17">
            <v>3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4</v>
          </cell>
          <cell r="P17">
            <v>3</v>
          </cell>
          <cell r="Q17">
            <v>2</v>
          </cell>
          <cell r="R17">
            <v>3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9</v>
          </cell>
          <cell r="X17">
            <v>8</v>
          </cell>
        </row>
        <row r="18">
          <cell r="D18">
            <v>3938</v>
          </cell>
          <cell r="E18">
            <v>4068</v>
          </cell>
          <cell r="F18">
            <v>3209</v>
          </cell>
          <cell r="G18">
            <v>4</v>
          </cell>
          <cell r="H18">
            <v>7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12</v>
          </cell>
          <cell r="P18">
            <v>10</v>
          </cell>
          <cell r="Q18">
            <v>8</v>
          </cell>
          <cell r="R18">
            <v>5</v>
          </cell>
          <cell r="S18">
            <v>0</v>
          </cell>
          <cell r="T18">
            <v>0</v>
          </cell>
          <cell r="U18">
            <v>5</v>
          </cell>
          <cell r="V18">
            <v>7</v>
          </cell>
          <cell r="W18">
            <v>12</v>
          </cell>
          <cell r="X18">
            <v>15</v>
          </cell>
        </row>
        <row r="19">
          <cell r="D19">
            <v>981</v>
          </cell>
          <cell r="E19">
            <v>1108</v>
          </cell>
          <cell r="F19">
            <v>999</v>
          </cell>
          <cell r="G19">
            <v>5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</v>
          </cell>
          <cell r="P19">
            <v>3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6</v>
          </cell>
          <cell r="V19">
            <v>4</v>
          </cell>
          <cell r="W19">
            <v>3</v>
          </cell>
          <cell r="X19">
            <v>4</v>
          </cell>
        </row>
        <row r="20">
          <cell r="D20">
            <v>6396</v>
          </cell>
          <cell r="E20">
            <v>6787</v>
          </cell>
          <cell r="F20">
            <v>4566</v>
          </cell>
          <cell r="G20">
            <v>17</v>
          </cell>
          <cell r="H20">
            <v>15</v>
          </cell>
          <cell r="I20">
            <v>2</v>
          </cell>
          <cell r="J20">
            <v>4</v>
          </cell>
          <cell r="K20">
            <v>0</v>
          </cell>
          <cell r="L20">
            <v>0</v>
          </cell>
          <cell r="M20">
            <v>4</v>
          </cell>
          <cell r="N20">
            <v>2</v>
          </cell>
          <cell r="O20">
            <v>11</v>
          </cell>
          <cell r="P20">
            <v>14</v>
          </cell>
          <cell r="Q20">
            <v>6</v>
          </cell>
          <cell r="R20">
            <v>14</v>
          </cell>
          <cell r="S20">
            <v>1</v>
          </cell>
          <cell r="T20">
            <v>0</v>
          </cell>
          <cell r="U20">
            <v>3</v>
          </cell>
          <cell r="V20">
            <v>7</v>
          </cell>
          <cell r="W20">
            <v>20</v>
          </cell>
          <cell r="X20">
            <v>7</v>
          </cell>
        </row>
        <row r="21">
          <cell r="D21">
            <v>8292</v>
          </cell>
          <cell r="E21">
            <v>8915</v>
          </cell>
          <cell r="F21">
            <v>6604</v>
          </cell>
          <cell r="G21">
            <v>23</v>
          </cell>
          <cell r="H21">
            <v>19</v>
          </cell>
          <cell r="I21">
            <v>13</v>
          </cell>
          <cell r="J21">
            <v>9</v>
          </cell>
          <cell r="K21">
            <v>0</v>
          </cell>
          <cell r="L21">
            <v>0</v>
          </cell>
          <cell r="M21">
            <v>1</v>
          </cell>
          <cell r="N21">
            <v>3</v>
          </cell>
          <cell r="O21">
            <v>31</v>
          </cell>
          <cell r="P21">
            <v>25</v>
          </cell>
          <cell r="Q21">
            <v>16</v>
          </cell>
          <cell r="R21">
            <v>18</v>
          </cell>
          <cell r="S21">
            <v>0</v>
          </cell>
          <cell r="T21">
            <v>0</v>
          </cell>
          <cell r="U21">
            <v>9</v>
          </cell>
          <cell r="V21">
            <v>21</v>
          </cell>
          <cell r="W21">
            <v>35</v>
          </cell>
          <cell r="X21">
            <v>27</v>
          </cell>
        </row>
        <row r="22">
          <cell r="D22">
            <v>2782</v>
          </cell>
          <cell r="E22">
            <v>2902</v>
          </cell>
          <cell r="F22">
            <v>2261</v>
          </cell>
          <cell r="G22">
            <v>19</v>
          </cell>
          <cell r="H22">
            <v>9</v>
          </cell>
          <cell r="I22">
            <v>24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31</v>
          </cell>
          <cell r="P22">
            <v>19</v>
          </cell>
          <cell r="Q22">
            <v>5</v>
          </cell>
          <cell r="R22">
            <v>8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39</v>
          </cell>
          <cell r="X22">
            <v>18</v>
          </cell>
        </row>
        <row r="23">
          <cell r="D23">
            <v>5050</v>
          </cell>
          <cell r="E23">
            <v>4830</v>
          </cell>
          <cell r="F23">
            <v>3746</v>
          </cell>
          <cell r="G23">
            <v>9</v>
          </cell>
          <cell r="H23">
            <v>9</v>
          </cell>
          <cell r="I23">
            <v>185</v>
          </cell>
          <cell r="J23">
            <v>30</v>
          </cell>
          <cell r="K23">
            <v>0</v>
          </cell>
          <cell r="L23">
            <v>0</v>
          </cell>
          <cell r="M23">
            <v>4</v>
          </cell>
          <cell r="N23">
            <v>4</v>
          </cell>
          <cell r="O23">
            <v>13</v>
          </cell>
          <cell r="P23">
            <v>12</v>
          </cell>
          <cell r="Q23">
            <v>16</v>
          </cell>
          <cell r="R23">
            <v>5</v>
          </cell>
          <cell r="S23">
            <v>0</v>
          </cell>
          <cell r="T23">
            <v>0</v>
          </cell>
          <cell r="U23">
            <v>4</v>
          </cell>
          <cell r="V23">
            <v>4</v>
          </cell>
          <cell r="W23">
            <v>216</v>
          </cell>
          <cell r="X23">
            <v>16</v>
          </cell>
        </row>
        <row r="24">
          <cell r="D24">
            <v>3270</v>
          </cell>
          <cell r="E24">
            <v>3456</v>
          </cell>
          <cell r="F24">
            <v>3373</v>
          </cell>
          <cell r="G24">
            <v>14</v>
          </cell>
          <cell r="H24">
            <v>13</v>
          </cell>
          <cell r="I24">
            <v>17</v>
          </cell>
          <cell r="J24">
            <v>28</v>
          </cell>
          <cell r="K24">
            <v>0</v>
          </cell>
          <cell r="L24">
            <v>0</v>
          </cell>
          <cell r="M24">
            <v>0</v>
          </cell>
          <cell r="N24">
            <v>3</v>
          </cell>
          <cell r="O24">
            <v>16</v>
          </cell>
          <cell r="P24">
            <v>15</v>
          </cell>
          <cell r="Q24">
            <v>21</v>
          </cell>
          <cell r="R24">
            <v>14</v>
          </cell>
          <cell r="S24">
            <v>5</v>
          </cell>
          <cell r="T24">
            <v>5</v>
          </cell>
          <cell r="U24">
            <v>6</v>
          </cell>
          <cell r="V24">
            <v>2</v>
          </cell>
          <cell r="W24">
            <v>63</v>
          </cell>
          <cell r="X24">
            <v>55</v>
          </cell>
        </row>
        <row r="25">
          <cell r="D25">
            <v>1807</v>
          </cell>
          <cell r="E25">
            <v>1922</v>
          </cell>
          <cell r="F25">
            <v>1206</v>
          </cell>
          <cell r="G25">
            <v>2</v>
          </cell>
          <cell r="H25">
            <v>3</v>
          </cell>
          <cell r="I25">
            <v>2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3</v>
          </cell>
          <cell r="P25">
            <v>7</v>
          </cell>
          <cell r="Q25">
            <v>4</v>
          </cell>
          <cell r="R25">
            <v>2</v>
          </cell>
          <cell r="S25">
            <v>0</v>
          </cell>
          <cell r="T25">
            <v>0</v>
          </cell>
          <cell r="U25">
            <v>2</v>
          </cell>
          <cell r="V25">
            <v>2</v>
          </cell>
          <cell r="W25">
            <v>8</v>
          </cell>
          <cell r="X25">
            <v>2</v>
          </cell>
        </row>
        <row r="26">
          <cell r="D26">
            <v>7057</v>
          </cell>
          <cell r="E26">
            <v>7570</v>
          </cell>
          <cell r="F26">
            <v>5458</v>
          </cell>
          <cell r="G26">
            <v>13</v>
          </cell>
          <cell r="H26">
            <v>16</v>
          </cell>
          <cell r="I26">
            <v>6</v>
          </cell>
          <cell r="J26">
            <v>3</v>
          </cell>
          <cell r="K26">
            <v>0</v>
          </cell>
          <cell r="L26">
            <v>0</v>
          </cell>
          <cell r="M26">
            <v>2</v>
          </cell>
          <cell r="N26">
            <v>3</v>
          </cell>
          <cell r="O26">
            <v>18</v>
          </cell>
          <cell r="P26">
            <v>23</v>
          </cell>
          <cell r="Q26">
            <v>7</v>
          </cell>
          <cell r="R26">
            <v>15</v>
          </cell>
          <cell r="S26">
            <v>0</v>
          </cell>
          <cell r="T26">
            <v>0</v>
          </cell>
          <cell r="U26">
            <v>9</v>
          </cell>
          <cell r="V26">
            <v>8</v>
          </cell>
          <cell r="W26">
            <v>29</v>
          </cell>
          <cell r="X26">
            <v>40</v>
          </cell>
        </row>
        <row r="27">
          <cell r="D27">
            <v>2176</v>
          </cell>
          <cell r="E27">
            <v>2327</v>
          </cell>
          <cell r="F27">
            <v>1631</v>
          </cell>
          <cell r="G27">
            <v>11</v>
          </cell>
          <cell r="H27">
            <v>3</v>
          </cell>
          <cell r="I27">
            <v>5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10</v>
          </cell>
          <cell r="P27">
            <v>11</v>
          </cell>
          <cell r="Q27">
            <v>8</v>
          </cell>
          <cell r="R27">
            <v>13</v>
          </cell>
          <cell r="S27">
            <v>0</v>
          </cell>
          <cell r="T27">
            <v>0</v>
          </cell>
          <cell r="U27">
            <v>3</v>
          </cell>
          <cell r="V27">
            <v>2</v>
          </cell>
          <cell r="W27">
            <v>14</v>
          </cell>
          <cell r="X27">
            <v>14</v>
          </cell>
        </row>
        <row r="28">
          <cell r="D28">
            <v>1709</v>
          </cell>
          <cell r="E28">
            <v>2015</v>
          </cell>
          <cell r="F28">
            <v>969</v>
          </cell>
          <cell r="G28">
            <v>3</v>
          </cell>
          <cell r="H28">
            <v>5</v>
          </cell>
          <cell r="I28">
            <v>2</v>
          </cell>
          <cell r="J28">
            <v>3</v>
          </cell>
          <cell r="K28">
            <v>0</v>
          </cell>
          <cell r="L28">
            <v>0</v>
          </cell>
          <cell r="M28">
            <v>2</v>
          </cell>
          <cell r="N28">
            <v>1</v>
          </cell>
          <cell r="O28">
            <v>0</v>
          </cell>
          <cell r="P28">
            <v>4</v>
          </cell>
          <cell r="Q28">
            <v>2</v>
          </cell>
          <cell r="R28">
            <v>5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6</v>
          </cell>
          <cell r="X28">
            <v>8</v>
          </cell>
        </row>
        <row r="29">
          <cell r="D29">
            <v>3664</v>
          </cell>
          <cell r="E29">
            <v>3727</v>
          </cell>
          <cell r="F29">
            <v>2502</v>
          </cell>
          <cell r="G29">
            <v>2</v>
          </cell>
          <cell r="H29">
            <v>4</v>
          </cell>
          <cell r="I29">
            <v>12</v>
          </cell>
          <cell r="J29">
            <v>15</v>
          </cell>
          <cell r="K29">
            <v>0</v>
          </cell>
          <cell r="L29">
            <v>0</v>
          </cell>
          <cell r="M29">
            <v>3</v>
          </cell>
          <cell r="N29">
            <v>2</v>
          </cell>
          <cell r="O29">
            <v>10</v>
          </cell>
          <cell r="P29">
            <v>14</v>
          </cell>
          <cell r="Q29">
            <v>0</v>
          </cell>
          <cell r="R29">
            <v>6</v>
          </cell>
          <cell r="S29">
            <v>5</v>
          </cell>
          <cell r="T29">
            <v>2</v>
          </cell>
          <cell r="U29">
            <v>0</v>
          </cell>
          <cell r="V29">
            <v>4</v>
          </cell>
          <cell r="W29">
            <v>24</v>
          </cell>
          <cell r="X29">
            <v>11</v>
          </cell>
        </row>
        <row r="30">
          <cell r="D30">
            <v>9485</v>
          </cell>
          <cell r="E30">
            <v>10333</v>
          </cell>
          <cell r="F30">
            <v>7749</v>
          </cell>
          <cell r="G30">
            <v>19</v>
          </cell>
          <cell r="H30">
            <v>17</v>
          </cell>
          <cell r="I30">
            <v>26</v>
          </cell>
          <cell r="J30">
            <v>20</v>
          </cell>
          <cell r="K30">
            <v>0</v>
          </cell>
          <cell r="L30">
            <v>0</v>
          </cell>
          <cell r="M30">
            <v>1</v>
          </cell>
          <cell r="N30">
            <v>2</v>
          </cell>
          <cell r="O30">
            <v>17</v>
          </cell>
          <cell r="P30">
            <v>19</v>
          </cell>
          <cell r="Q30">
            <v>22</v>
          </cell>
          <cell r="R30">
            <v>13</v>
          </cell>
          <cell r="S30">
            <v>1</v>
          </cell>
          <cell r="T30">
            <v>1</v>
          </cell>
          <cell r="U30">
            <v>11</v>
          </cell>
          <cell r="V30">
            <v>16</v>
          </cell>
          <cell r="W30">
            <v>56</v>
          </cell>
          <cell r="X30">
            <v>32</v>
          </cell>
        </row>
        <row r="31">
          <cell r="D31">
            <v>18016</v>
          </cell>
          <cell r="E31">
            <v>18909</v>
          </cell>
          <cell r="F31">
            <v>14285</v>
          </cell>
          <cell r="G31">
            <v>35</v>
          </cell>
          <cell r="H31">
            <v>40</v>
          </cell>
          <cell r="I31">
            <v>38</v>
          </cell>
          <cell r="J31">
            <v>29</v>
          </cell>
          <cell r="K31">
            <v>1</v>
          </cell>
          <cell r="L31">
            <v>1</v>
          </cell>
          <cell r="M31">
            <v>5</v>
          </cell>
          <cell r="N31">
            <v>14</v>
          </cell>
          <cell r="O31">
            <v>46</v>
          </cell>
          <cell r="P31">
            <v>41</v>
          </cell>
          <cell r="Q31">
            <v>44</v>
          </cell>
          <cell r="R31">
            <v>34</v>
          </cell>
          <cell r="S31">
            <v>3</v>
          </cell>
          <cell r="T31">
            <v>1</v>
          </cell>
          <cell r="U31">
            <v>13</v>
          </cell>
          <cell r="V31">
            <v>12</v>
          </cell>
          <cell r="W31">
            <v>95</v>
          </cell>
          <cell r="X31">
            <v>58</v>
          </cell>
        </row>
        <row r="32">
          <cell r="D32">
            <v>7566</v>
          </cell>
          <cell r="E32">
            <v>7635</v>
          </cell>
          <cell r="F32">
            <v>5307</v>
          </cell>
          <cell r="G32">
            <v>5</v>
          </cell>
          <cell r="H32">
            <v>8</v>
          </cell>
          <cell r="I32">
            <v>13</v>
          </cell>
          <cell r="J32">
            <v>16</v>
          </cell>
          <cell r="K32">
            <v>1</v>
          </cell>
          <cell r="L32">
            <v>1</v>
          </cell>
          <cell r="M32">
            <v>3</v>
          </cell>
          <cell r="N32">
            <v>4</v>
          </cell>
          <cell r="O32">
            <v>9</v>
          </cell>
          <cell r="P32">
            <v>5</v>
          </cell>
          <cell r="Q32">
            <v>7</v>
          </cell>
          <cell r="R32">
            <v>10</v>
          </cell>
          <cell r="S32">
            <v>0</v>
          </cell>
          <cell r="T32">
            <v>0</v>
          </cell>
          <cell r="U32">
            <v>10</v>
          </cell>
          <cell r="V32">
            <v>16</v>
          </cell>
          <cell r="W32">
            <v>28</v>
          </cell>
          <cell r="X32">
            <v>15</v>
          </cell>
        </row>
        <row r="33">
          <cell r="D33">
            <v>5499</v>
          </cell>
          <cell r="E33">
            <v>5505</v>
          </cell>
          <cell r="F33">
            <v>3850</v>
          </cell>
          <cell r="G33">
            <v>11</v>
          </cell>
          <cell r="H33">
            <v>9</v>
          </cell>
          <cell r="I33">
            <v>36</v>
          </cell>
          <cell r="J33">
            <v>5</v>
          </cell>
          <cell r="K33">
            <v>0</v>
          </cell>
          <cell r="L33">
            <v>0</v>
          </cell>
          <cell r="M33">
            <v>2</v>
          </cell>
          <cell r="N33">
            <v>4</v>
          </cell>
          <cell r="O33">
            <v>9</v>
          </cell>
          <cell r="P33">
            <v>4</v>
          </cell>
          <cell r="Q33">
            <v>12</v>
          </cell>
          <cell r="R33">
            <v>8</v>
          </cell>
          <cell r="S33">
            <v>3</v>
          </cell>
          <cell r="T33">
            <v>0</v>
          </cell>
          <cell r="U33">
            <v>2</v>
          </cell>
          <cell r="V33">
            <v>3</v>
          </cell>
          <cell r="W33">
            <v>52</v>
          </cell>
          <cell r="X33">
            <v>13</v>
          </cell>
        </row>
        <row r="34">
          <cell r="D34">
            <v>5729</v>
          </cell>
          <cell r="E34">
            <v>5810</v>
          </cell>
          <cell r="F34">
            <v>3939</v>
          </cell>
          <cell r="G34">
            <v>8</v>
          </cell>
          <cell r="H34">
            <v>9</v>
          </cell>
          <cell r="I34">
            <v>12</v>
          </cell>
          <cell r="J34">
            <v>13</v>
          </cell>
          <cell r="K34">
            <v>2</v>
          </cell>
          <cell r="L34">
            <v>0</v>
          </cell>
          <cell r="M34">
            <v>4</v>
          </cell>
          <cell r="N34">
            <v>5</v>
          </cell>
          <cell r="O34">
            <v>13</v>
          </cell>
          <cell r="P34">
            <v>12</v>
          </cell>
          <cell r="Q34">
            <v>9</v>
          </cell>
          <cell r="R34">
            <v>6</v>
          </cell>
          <cell r="S34">
            <v>0</v>
          </cell>
          <cell r="T34">
            <v>0</v>
          </cell>
          <cell r="U34">
            <v>5</v>
          </cell>
          <cell r="V34">
            <v>4</v>
          </cell>
          <cell r="W34">
            <v>21</v>
          </cell>
          <cell r="X34">
            <v>22</v>
          </cell>
        </row>
        <row r="35">
          <cell r="D35">
            <v>21001</v>
          </cell>
          <cell r="E35">
            <v>18866</v>
          </cell>
          <cell r="F35">
            <v>17157</v>
          </cell>
          <cell r="G35">
            <v>56</v>
          </cell>
          <cell r="H35">
            <v>47</v>
          </cell>
          <cell r="I35">
            <v>226</v>
          </cell>
          <cell r="J35">
            <v>76</v>
          </cell>
          <cell r="K35">
            <v>9</v>
          </cell>
          <cell r="L35">
            <v>10</v>
          </cell>
          <cell r="M35">
            <v>22</v>
          </cell>
          <cell r="N35">
            <v>15</v>
          </cell>
          <cell r="O35">
            <v>55</v>
          </cell>
          <cell r="P35">
            <v>38</v>
          </cell>
          <cell r="Q35">
            <v>89</v>
          </cell>
          <cell r="R35">
            <v>63</v>
          </cell>
          <cell r="S35">
            <v>13</v>
          </cell>
          <cell r="T35">
            <v>14</v>
          </cell>
          <cell r="U35">
            <v>16</v>
          </cell>
          <cell r="V35">
            <v>15</v>
          </cell>
          <cell r="W35">
            <v>304</v>
          </cell>
          <cell r="X35">
            <v>166</v>
          </cell>
        </row>
        <row r="36">
          <cell r="D36">
            <v>13280</v>
          </cell>
          <cell r="E36">
            <v>13185</v>
          </cell>
          <cell r="F36">
            <v>9417</v>
          </cell>
          <cell r="G36">
            <v>22</v>
          </cell>
          <cell r="H36">
            <v>19</v>
          </cell>
          <cell r="I36">
            <v>36</v>
          </cell>
          <cell r="J36">
            <v>17</v>
          </cell>
          <cell r="K36">
            <v>1</v>
          </cell>
          <cell r="L36">
            <v>0</v>
          </cell>
          <cell r="M36">
            <v>10</v>
          </cell>
          <cell r="N36">
            <v>7</v>
          </cell>
          <cell r="O36">
            <v>11</v>
          </cell>
          <cell r="P36">
            <v>22</v>
          </cell>
          <cell r="Q36">
            <v>18</v>
          </cell>
          <cell r="R36">
            <v>20</v>
          </cell>
          <cell r="S36">
            <v>3</v>
          </cell>
          <cell r="T36">
            <v>4</v>
          </cell>
          <cell r="U36">
            <v>17</v>
          </cell>
          <cell r="V36">
            <v>17</v>
          </cell>
          <cell r="W36">
            <v>49</v>
          </cell>
          <cell r="X3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PageLayoutView="0" workbookViewId="0" topLeftCell="A1">
      <selection activeCell="F15" sqref="F15"/>
    </sheetView>
  </sheetViews>
  <sheetFormatPr defaultColWidth="9.00390625" defaultRowHeight="16.5" customHeight="1"/>
  <cols>
    <col min="1" max="1" width="2.625" style="2" customWidth="1"/>
    <col min="2" max="2" width="10.00390625" style="9" customWidth="1"/>
    <col min="3" max="5" width="11.125" style="2" customWidth="1"/>
    <col min="6" max="12" width="7.875" style="2" customWidth="1"/>
    <col min="13" max="13" width="10.125" style="2" customWidth="1"/>
    <col min="14" max="14" width="8.375" style="2" customWidth="1"/>
    <col min="15" max="15" width="9.00390625" style="2" customWidth="1"/>
    <col min="16" max="16" width="11.875" style="3" hidden="1" customWidth="1"/>
    <col min="17" max="17" width="7.375" style="2" hidden="1" customWidth="1"/>
    <col min="18" max="16384" width="9.00390625" style="2" customWidth="1"/>
  </cols>
  <sheetData>
    <row r="1" spans="2:16" ht="14.25" customHeight="1">
      <c r="B1" s="1"/>
      <c r="C1" s="1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P1" s="3" t="s">
        <v>1</v>
      </c>
    </row>
    <row r="2" spans="2:16" ht="12" customHeight="1">
      <c r="B2" s="1"/>
      <c r="C2" s="1"/>
      <c r="D2" s="1"/>
      <c r="E2" s="1"/>
      <c r="F2" s="1"/>
      <c r="G2" s="1"/>
      <c r="H2" s="1"/>
      <c r="I2" s="1"/>
      <c r="J2" s="12">
        <f>DATE('[1]WK01'!AA$2,'[1]WK01'!AB$2,1)</f>
        <v>41760</v>
      </c>
      <c r="K2" s="12"/>
      <c r="L2" s="12"/>
      <c r="M2" s="12"/>
      <c r="P2" s="3" t="s">
        <v>1</v>
      </c>
    </row>
    <row r="3" spans="2:16" s="13" customFormat="1" ht="12" customHeight="1">
      <c r="B3" s="24"/>
      <c r="C3" s="25" t="s">
        <v>2</v>
      </c>
      <c r="D3" s="26"/>
      <c r="E3" s="26"/>
      <c r="F3" s="26"/>
      <c r="G3" s="26"/>
      <c r="H3" s="26"/>
      <c r="I3" s="26"/>
      <c r="J3" s="26"/>
      <c r="K3" s="26"/>
      <c r="L3" s="27"/>
      <c r="M3" s="24"/>
      <c r="N3" s="28" t="s">
        <v>3</v>
      </c>
      <c r="P3" s="14" t="s">
        <v>1</v>
      </c>
    </row>
    <row r="4" spans="2:16" s="13" customFormat="1" ht="12" customHeight="1">
      <c r="B4" s="29"/>
      <c r="C4" s="30" t="s">
        <v>4</v>
      </c>
      <c r="D4" s="30" t="s">
        <v>5</v>
      </c>
      <c r="E4" s="30" t="s">
        <v>6</v>
      </c>
      <c r="F4" s="31" t="s">
        <v>3</v>
      </c>
      <c r="G4" s="26" t="s">
        <v>7</v>
      </c>
      <c r="H4" s="26"/>
      <c r="I4" s="27"/>
      <c r="J4" s="26" t="s">
        <v>8</v>
      </c>
      <c r="K4" s="26"/>
      <c r="L4" s="27"/>
      <c r="M4" s="32" t="s">
        <v>9</v>
      </c>
      <c r="N4" s="33"/>
      <c r="P4" s="14" t="s">
        <v>1</v>
      </c>
    </row>
    <row r="5" spans="2:16" s="13" customFormat="1" ht="12" customHeight="1">
      <c r="B5" s="34"/>
      <c r="C5" s="35"/>
      <c r="D5" s="35"/>
      <c r="E5" s="35"/>
      <c r="F5" s="36" t="s">
        <v>10</v>
      </c>
      <c r="G5" s="37" t="s">
        <v>11</v>
      </c>
      <c r="H5" s="37" t="s">
        <v>12</v>
      </c>
      <c r="I5" s="37" t="s">
        <v>13</v>
      </c>
      <c r="J5" s="37" t="s">
        <v>14</v>
      </c>
      <c r="K5" s="37" t="s">
        <v>15</v>
      </c>
      <c r="L5" s="38" t="s">
        <v>16</v>
      </c>
      <c r="M5" s="34"/>
      <c r="N5" s="38" t="s">
        <v>10</v>
      </c>
      <c r="P5" s="14" t="s">
        <v>1</v>
      </c>
    </row>
    <row r="6" spans="2:16" s="13" customFormat="1" ht="12" customHeight="1">
      <c r="B6" s="39"/>
      <c r="C6" s="15"/>
      <c r="D6" s="15"/>
      <c r="E6" s="15"/>
      <c r="F6" s="15"/>
      <c r="G6" s="15"/>
      <c r="H6" s="15"/>
      <c r="I6" s="15"/>
      <c r="J6" s="15"/>
      <c r="K6" s="15"/>
      <c r="L6" s="16"/>
      <c r="M6" s="15"/>
      <c r="N6" s="16"/>
      <c r="P6" s="14" t="s">
        <v>1</v>
      </c>
    </row>
    <row r="7" spans="2:16" s="13" customFormat="1" ht="12" customHeight="1">
      <c r="B7" s="40" t="s">
        <v>17</v>
      </c>
      <c r="C7" s="15">
        <f aca="true" t="shared" si="0" ref="C7:M7">C9+C8</f>
        <v>1977901</v>
      </c>
      <c r="D7" s="15">
        <f t="shared" si="0"/>
        <v>973442</v>
      </c>
      <c r="E7" s="15">
        <f t="shared" si="0"/>
        <v>1004459</v>
      </c>
      <c r="F7" s="15">
        <f t="shared" si="0"/>
        <v>370</v>
      </c>
      <c r="G7" s="15">
        <f t="shared" si="0"/>
        <v>-583</v>
      </c>
      <c r="H7" s="15">
        <f t="shared" si="0"/>
        <v>1161</v>
      </c>
      <c r="I7" s="15">
        <f t="shared" si="0"/>
        <v>1744</v>
      </c>
      <c r="J7" s="15">
        <f t="shared" si="0"/>
        <v>953</v>
      </c>
      <c r="K7" s="15">
        <f t="shared" si="0"/>
        <v>9151</v>
      </c>
      <c r="L7" s="16">
        <f t="shared" si="0"/>
        <v>8198</v>
      </c>
      <c r="M7" s="15">
        <f t="shared" si="0"/>
        <v>776528</v>
      </c>
      <c r="N7" s="16">
        <f>N8+N9</f>
        <v>2594</v>
      </c>
      <c r="P7" s="14" t="s">
        <v>1</v>
      </c>
    </row>
    <row r="8" spans="2:16" s="13" customFormat="1" ht="12" customHeight="1">
      <c r="B8" s="40" t="s">
        <v>18</v>
      </c>
      <c r="C8" s="15">
        <f>D8+E8</f>
        <v>1682059</v>
      </c>
      <c r="D8" s="15">
        <f>SUM(D11:D22)</f>
        <v>826778</v>
      </c>
      <c r="E8" s="15">
        <f>SUM(E11:E22)</f>
        <v>855281</v>
      </c>
      <c r="F8" s="15">
        <f>G8+J8</f>
        <v>216</v>
      </c>
      <c r="G8" s="15">
        <f>H8-I8</f>
        <v>-452</v>
      </c>
      <c r="H8" s="15">
        <f>SUM(H11:H22)</f>
        <v>994</v>
      </c>
      <c r="I8" s="15">
        <f>SUM(I11:I22)</f>
        <v>1446</v>
      </c>
      <c r="J8" s="15">
        <f>K8-L8</f>
        <v>668</v>
      </c>
      <c r="K8" s="15">
        <f>SUM(K11:K22)</f>
        <v>7443</v>
      </c>
      <c r="L8" s="16">
        <f>SUM(L11:L22)</f>
        <v>6775</v>
      </c>
      <c r="M8" s="15">
        <f>SUM(M11:M22)</f>
        <v>664743</v>
      </c>
      <c r="N8" s="16">
        <f>SUM(N11:N22)</f>
        <v>1991</v>
      </c>
      <c r="P8" s="14" t="s">
        <v>1</v>
      </c>
    </row>
    <row r="9" spans="2:16" s="13" customFormat="1" ht="12" customHeight="1">
      <c r="B9" s="40" t="s">
        <v>19</v>
      </c>
      <c r="C9" s="15">
        <f>D9+E9</f>
        <v>295842</v>
      </c>
      <c r="D9" s="15">
        <f>D24+D28+D44+D49+D57+D63+D66</f>
        <v>146664</v>
      </c>
      <c r="E9" s="15">
        <f>E24+E28+E44+E49+E57+E63+E66</f>
        <v>149178</v>
      </c>
      <c r="F9" s="15">
        <f>G9+J9</f>
        <v>154</v>
      </c>
      <c r="G9" s="15">
        <f>H9-I9</f>
        <v>-131</v>
      </c>
      <c r="H9" s="15">
        <f>H24+H28+H44+H49+H57+H63+H66</f>
        <v>167</v>
      </c>
      <c r="I9" s="15">
        <f>I24+I28+I44+I49+I57+I63+I66</f>
        <v>298</v>
      </c>
      <c r="J9" s="15">
        <f>K9-L9</f>
        <v>285</v>
      </c>
      <c r="K9" s="15">
        <f>K24+K28+K44+K49+K57+K63+K66</f>
        <v>1708</v>
      </c>
      <c r="L9" s="16">
        <f>L24+L28+L44+L49+L57+L63+L66</f>
        <v>1423</v>
      </c>
      <c r="M9" s="15">
        <f>M24+M28+M44+M49+M57+M63+M66</f>
        <v>111785</v>
      </c>
      <c r="N9" s="16">
        <f>N24+N28+N44+N49+N57+N63+N66</f>
        <v>603</v>
      </c>
      <c r="P9" s="14" t="s">
        <v>1</v>
      </c>
    </row>
    <row r="10" spans="2:16" s="13" customFormat="1" ht="12" customHeight="1">
      <c r="B10" s="40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6"/>
      <c r="P10" s="14" t="s">
        <v>1</v>
      </c>
    </row>
    <row r="11" spans="2:16" s="13" customFormat="1" ht="12" customHeight="1">
      <c r="B11" s="41" t="s">
        <v>70</v>
      </c>
      <c r="C11" s="15">
        <f>D11+E11</f>
        <v>335432</v>
      </c>
      <c r="D11" s="15">
        <f>'[1]WK01'!D2</f>
        <v>163497</v>
      </c>
      <c r="E11" s="15">
        <f>'[1]WK01'!E2</f>
        <v>171935</v>
      </c>
      <c r="F11" s="15">
        <f>G11+J11</f>
        <v>64</v>
      </c>
      <c r="G11" s="15">
        <f>H11-I11</f>
        <v>-109</v>
      </c>
      <c r="H11" s="15">
        <f>'[1]WK01'!M2+'[1]WK01'!N2</f>
        <v>190</v>
      </c>
      <c r="I11" s="15">
        <f>'[1]WK01'!U2+'[1]WK01'!V2</f>
        <v>299</v>
      </c>
      <c r="J11" s="15">
        <f>K11-L11</f>
        <v>173</v>
      </c>
      <c r="K11" s="15">
        <f>'[1]WK01'!G2+'[1]WK01'!H2+'[1]WK01'!I2+'[1]WK01'!J2+'[1]WK01'!K2+'[1]WK01'!L2</f>
        <v>1697</v>
      </c>
      <c r="L11" s="16">
        <f>'[1]WK01'!O2+'[1]WK01'!P2+'[1]WK01'!Q2+'[1]WK01'!R2+'[1]WK01'!S2+'[1]WK01'!T2</f>
        <v>1524</v>
      </c>
      <c r="M11" s="15">
        <f>'[1]WK01'!F2</f>
        <v>136510</v>
      </c>
      <c r="N11" s="16">
        <f>'[1]WK01'!W2-'[1]WK01'!X2</f>
        <v>479</v>
      </c>
      <c r="P11" s="14" t="s">
        <v>20</v>
      </c>
    </row>
    <row r="12" spans="2:16" s="13" customFormat="1" ht="12" customHeight="1">
      <c r="B12" s="41" t="s">
        <v>71</v>
      </c>
      <c r="C12" s="15">
        <f>D12+E12</f>
        <v>370879</v>
      </c>
      <c r="D12" s="15">
        <f>'[1]WK01'!D3</f>
        <v>181064</v>
      </c>
      <c r="E12" s="15">
        <f>'[1]WK01'!E3</f>
        <v>189815</v>
      </c>
      <c r="F12" s="15">
        <f>G12+J12</f>
        <v>281</v>
      </c>
      <c r="G12" s="15">
        <f>H12-I12</f>
        <v>-48</v>
      </c>
      <c r="H12" s="15">
        <f>'[1]WK01'!M3+'[1]WK01'!N3</f>
        <v>258</v>
      </c>
      <c r="I12" s="15">
        <f>'[1]WK01'!U3+'[1]WK01'!V3</f>
        <v>306</v>
      </c>
      <c r="J12" s="15">
        <f>K12-L12</f>
        <v>329</v>
      </c>
      <c r="K12" s="15">
        <f>'[1]WK01'!G3+'[1]WK01'!H3+'[1]WK01'!I3+'[1]WK01'!J3+'[1]WK01'!K3+'[1]WK01'!L3</f>
        <v>2006</v>
      </c>
      <c r="L12" s="16">
        <f>'[1]WK01'!O3+'[1]WK01'!P3+'[1]WK01'!Q3+'[1]WK01'!R3+'[1]WK01'!S3+'[1]WK01'!T3</f>
        <v>1677</v>
      </c>
      <c r="M12" s="15">
        <f>'[1]WK01'!F3</f>
        <v>151902</v>
      </c>
      <c r="N12" s="16">
        <f>'[1]WK01'!W3-'[1]WK01'!X3</f>
        <v>580</v>
      </c>
      <c r="P12" s="14" t="s">
        <v>21</v>
      </c>
    </row>
    <row r="13" spans="2:16" s="13" customFormat="1" ht="12" customHeight="1">
      <c r="B13" s="41" t="s">
        <v>72</v>
      </c>
      <c r="C13" s="15">
        <f aca="true" t="shared" si="1" ref="C13:C19">D13+E13</f>
        <v>115965</v>
      </c>
      <c r="D13" s="15">
        <f>'[1]WK01'!D4</f>
        <v>55814</v>
      </c>
      <c r="E13" s="15">
        <f>'[1]WK01'!E4</f>
        <v>60151</v>
      </c>
      <c r="F13" s="15">
        <f aca="true" t="shared" si="2" ref="F13:F19">G13+J13</f>
        <v>-132</v>
      </c>
      <c r="G13" s="15">
        <f aca="true" t="shared" si="3" ref="G13:G19">H13-I13</f>
        <v>-84</v>
      </c>
      <c r="H13" s="15">
        <f>'[1]WK01'!M4+'[1]WK01'!N4</f>
        <v>58</v>
      </c>
      <c r="I13" s="15">
        <f>'[1]WK01'!U4+'[1]WK01'!V4</f>
        <v>142</v>
      </c>
      <c r="J13" s="15">
        <f aca="true" t="shared" si="4" ref="J13:J19">K13-L13</f>
        <v>-48</v>
      </c>
      <c r="K13" s="15">
        <f>'[1]WK01'!G4+'[1]WK01'!H4+'[1]WK01'!I4+'[1]WK01'!J4+'[1]WK01'!K4+'[1]WK01'!L4</f>
        <v>327</v>
      </c>
      <c r="L13" s="16">
        <f>'[1]WK01'!O4+'[1]WK01'!P4+'[1]WK01'!Q4+'[1]WK01'!R4+'[1]WK01'!S4+'[1]WK01'!T4</f>
        <v>375</v>
      </c>
      <c r="M13" s="15">
        <f>'[1]WK01'!F4</f>
        <v>46388</v>
      </c>
      <c r="N13" s="16">
        <f>'[1]WK01'!W4-'[1]WK01'!X4</f>
        <v>54</v>
      </c>
      <c r="P13" s="14" t="s">
        <v>22</v>
      </c>
    </row>
    <row r="14" spans="2:16" s="13" customFormat="1" ht="12" customHeight="1">
      <c r="B14" s="41" t="s">
        <v>73</v>
      </c>
      <c r="C14" s="15">
        <f t="shared" si="1"/>
        <v>208007</v>
      </c>
      <c r="D14" s="15">
        <f>'[1]WK01'!D5</f>
        <v>103885</v>
      </c>
      <c r="E14" s="15">
        <f>'[1]WK01'!E5</f>
        <v>104122</v>
      </c>
      <c r="F14" s="15">
        <f t="shared" si="2"/>
        <v>19</v>
      </c>
      <c r="G14" s="15">
        <f t="shared" si="3"/>
        <v>-17</v>
      </c>
      <c r="H14" s="15">
        <f>'[1]WK01'!M5+'[1]WK01'!N5</f>
        <v>132</v>
      </c>
      <c r="I14" s="15">
        <f>'[1]WK01'!U5+'[1]WK01'!V5</f>
        <v>149</v>
      </c>
      <c r="J14" s="15">
        <f t="shared" si="4"/>
        <v>36</v>
      </c>
      <c r="K14" s="15">
        <f>'[1]WK01'!G5+'[1]WK01'!H5+'[1]WK01'!I5+'[1]WK01'!J5+'[1]WK01'!K5+'[1]WK01'!L5</f>
        <v>780</v>
      </c>
      <c r="L14" s="16">
        <f>'[1]WK01'!O5+'[1]WK01'!P5+'[1]WK01'!Q5+'[1]WK01'!R5+'[1]WK01'!S5+'[1]WK01'!T5</f>
        <v>744</v>
      </c>
      <c r="M14" s="15">
        <f>'[1]WK01'!F5</f>
        <v>79541</v>
      </c>
      <c r="N14" s="16">
        <f>'[1]WK01'!W5-'[1]WK01'!X5</f>
        <v>152</v>
      </c>
      <c r="P14" s="14" t="s">
        <v>23</v>
      </c>
    </row>
    <row r="15" spans="2:16" s="13" customFormat="1" ht="12" customHeight="1">
      <c r="B15" s="41" t="s">
        <v>74</v>
      </c>
      <c r="C15" s="15">
        <f t="shared" si="1"/>
        <v>218853</v>
      </c>
      <c r="D15" s="15">
        <f>'[1]WK01'!D6</f>
        <v>110792</v>
      </c>
      <c r="E15" s="15">
        <f>'[1]WK01'!E6</f>
        <v>108061</v>
      </c>
      <c r="F15" s="15">
        <f t="shared" si="2"/>
        <v>265</v>
      </c>
      <c r="G15" s="15">
        <f t="shared" si="3"/>
        <v>-9</v>
      </c>
      <c r="H15" s="15">
        <f>'[1]WK01'!M6+'[1]WK01'!N6</f>
        <v>158</v>
      </c>
      <c r="I15" s="15">
        <f>'[1]WK01'!U6+'[1]WK01'!V6</f>
        <v>167</v>
      </c>
      <c r="J15" s="15">
        <f t="shared" si="4"/>
        <v>274</v>
      </c>
      <c r="K15" s="15">
        <f>'[1]WK01'!G6+'[1]WK01'!H6+'[1]WK01'!I6+'[1]WK01'!J6+'[1]WK01'!K6+'[1]WK01'!L6</f>
        <v>1142</v>
      </c>
      <c r="L15" s="16">
        <f>'[1]WK01'!O6+'[1]WK01'!P6+'[1]WK01'!Q6+'[1]WK01'!R6+'[1]WK01'!S6+'[1]WK01'!T6</f>
        <v>868</v>
      </c>
      <c r="M15" s="15">
        <f>'[1]WK01'!F6</f>
        <v>86392</v>
      </c>
      <c r="N15" s="16">
        <f>'[1]WK01'!W6-'[1]WK01'!X6</f>
        <v>394</v>
      </c>
      <c r="P15" s="14" t="s">
        <v>24</v>
      </c>
    </row>
    <row r="16" spans="2:16" s="13" customFormat="1" ht="12" customHeight="1">
      <c r="B16" s="41" t="s">
        <v>75</v>
      </c>
      <c r="C16" s="15">
        <f t="shared" si="1"/>
        <v>49269</v>
      </c>
      <c r="D16" s="15">
        <f>'[1]WK01'!D7</f>
        <v>23807</v>
      </c>
      <c r="E16" s="15">
        <f>'[1]WK01'!E7</f>
        <v>25462</v>
      </c>
      <c r="F16" s="15">
        <f t="shared" si="2"/>
        <v>-35</v>
      </c>
      <c r="G16" s="15">
        <f t="shared" si="3"/>
        <v>-15</v>
      </c>
      <c r="H16" s="15">
        <f>'[1]WK01'!M7+'[1]WK01'!N7</f>
        <v>25</v>
      </c>
      <c r="I16" s="15">
        <f>'[1]WK01'!U7+'[1]WK01'!V7</f>
        <v>40</v>
      </c>
      <c r="J16" s="15">
        <f t="shared" si="4"/>
        <v>-20</v>
      </c>
      <c r="K16" s="15">
        <f>'[1]WK01'!G7+'[1]WK01'!H7+'[1]WK01'!I7+'[1]WK01'!J7+'[1]WK01'!K7+'[1]WK01'!L7</f>
        <v>201</v>
      </c>
      <c r="L16" s="16">
        <f>'[1]WK01'!O7+'[1]WK01'!P7+'[1]WK01'!Q7+'[1]WK01'!R7+'[1]WK01'!S7+'[1]WK01'!T7</f>
        <v>221</v>
      </c>
      <c r="M16" s="15">
        <f>'[1]WK01'!F7</f>
        <v>19388</v>
      </c>
      <c r="N16" s="16">
        <f>'[1]WK01'!W7-'[1]WK01'!X7</f>
        <v>29</v>
      </c>
      <c r="P16" s="14" t="s">
        <v>25</v>
      </c>
    </row>
    <row r="17" spans="2:16" s="13" customFormat="1" ht="12" customHeight="1">
      <c r="B17" s="41" t="s">
        <v>76</v>
      </c>
      <c r="C17" s="15">
        <f t="shared" si="1"/>
        <v>76838</v>
      </c>
      <c r="D17" s="15">
        <f>'[1]WK01'!D8</f>
        <v>38326</v>
      </c>
      <c r="E17" s="15">
        <f>'[1]WK01'!E8</f>
        <v>38512</v>
      </c>
      <c r="F17" s="15">
        <f t="shared" si="2"/>
        <v>-29</v>
      </c>
      <c r="G17" s="15">
        <f t="shared" si="3"/>
        <v>-26</v>
      </c>
      <c r="H17" s="15">
        <f>'[1]WK01'!M8+'[1]WK01'!N8</f>
        <v>36</v>
      </c>
      <c r="I17" s="15">
        <f>'[1]WK01'!U8+'[1]WK01'!V8</f>
        <v>62</v>
      </c>
      <c r="J17" s="15">
        <f t="shared" si="4"/>
        <v>-3</v>
      </c>
      <c r="K17" s="15">
        <f>'[1]WK01'!G8+'[1]WK01'!H8+'[1]WK01'!I8+'[1]WK01'!J8+'[1]WK01'!K8+'[1]WK01'!L8</f>
        <v>302</v>
      </c>
      <c r="L17" s="16">
        <f>'[1]WK01'!O8+'[1]WK01'!P8+'[1]WK01'!Q8+'[1]WK01'!R8+'[1]WK01'!S8+'[1]WK01'!T8</f>
        <v>305</v>
      </c>
      <c r="M17" s="15">
        <f>'[1]WK01'!F8</f>
        <v>30139</v>
      </c>
      <c r="N17" s="16">
        <f>'[1]WK01'!W8-'[1]WK01'!X8</f>
        <v>44</v>
      </c>
      <c r="P17" s="14" t="s">
        <v>26</v>
      </c>
    </row>
    <row r="18" spans="2:16" s="13" customFormat="1" ht="12" customHeight="1">
      <c r="B18" s="41" t="s">
        <v>77</v>
      </c>
      <c r="C18" s="15">
        <f>D18+E18</f>
        <v>79996</v>
      </c>
      <c r="D18" s="15">
        <f>'[1]WK01'!D9</f>
        <v>38911</v>
      </c>
      <c r="E18" s="15">
        <f>'[1]WK01'!E9</f>
        <v>41085</v>
      </c>
      <c r="F18" s="15">
        <f>G18+J18</f>
        <v>-55</v>
      </c>
      <c r="G18" s="15">
        <f>H18-I18</f>
        <v>-35</v>
      </c>
      <c r="H18" s="15">
        <f>'[1]WK01'!M9+'[1]WK01'!N9</f>
        <v>32</v>
      </c>
      <c r="I18" s="15">
        <f>'[1]WK01'!U9+'[1]WK01'!V9</f>
        <v>67</v>
      </c>
      <c r="J18" s="15">
        <f>K18-L18</f>
        <v>-20</v>
      </c>
      <c r="K18" s="15">
        <f>'[1]WK01'!G9+'[1]WK01'!H9+'[1]WK01'!I9+'[1]WK01'!J9+'[1]WK01'!K9+'[1]WK01'!L9</f>
        <v>297</v>
      </c>
      <c r="L18" s="16">
        <f>'[1]WK01'!O9+'[1]WK01'!P9+'[1]WK01'!Q9+'[1]WK01'!R9+'[1]WK01'!S9+'[1]WK01'!T9</f>
        <v>317</v>
      </c>
      <c r="M18" s="15">
        <f>'[1]WK01'!F9</f>
        <v>29562</v>
      </c>
      <c r="N18" s="16">
        <f>'[1]WK01'!W9-'[1]WK01'!X9</f>
        <v>82</v>
      </c>
      <c r="P18" s="14" t="s">
        <v>27</v>
      </c>
    </row>
    <row r="19" spans="2:16" s="13" customFormat="1" ht="12" customHeight="1">
      <c r="B19" s="41" t="s">
        <v>78</v>
      </c>
      <c r="C19" s="15">
        <f t="shared" si="1"/>
        <v>66460</v>
      </c>
      <c r="D19" s="15">
        <f>'[1]WK01'!D10</f>
        <v>32373</v>
      </c>
      <c r="E19" s="15">
        <f>'[1]WK01'!E10</f>
        <v>34087</v>
      </c>
      <c r="F19" s="15">
        <f t="shared" si="2"/>
        <v>-30</v>
      </c>
      <c r="G19" s="15">
        <f t="shared" si="3"/>
        <v>-28</v>
      </c>
      <c r="H19" s="15">
        <f>'[1]WK01'!M10+'[1]WK01'!N10</f>
        <v>27</v>
      </c>
      <c r="I19" s="15">
        <f>'[1]WK01'!U10+'[1]WK01'!V10</f>
        <v>55</v>
      </c>
      <c r="J19" s="15">
        <f t="shared" si="4"/>
        <v>-2</v>
      </c>
      <c r="K19" s="15">
        <f>'[1]WK01'!G10+'[1]WK01'!H10+'[1]WK01'!I10+'[1]WK01'!J10+'[1]WK01'!K10+'[1]WK01'!L10</f>
        <v>185</v>
      </c>
      <c r="L19" s="16">
        <f>'[1]WK01'!O10+'[1]WK01'!P10+'[1]WK01'!Q10+'[1]WK01'!R10+'[1]WK01'!S10+'[1]WK01'!T10</f>
        <v>187</v>
      </c>
      <c r="M19" s="15">
        <f>'[1]WK01'!F10</f>
        <v>24705</v>
      </c>
      <c r="N19" s="16">
        <f>'[1]WK01'!W10-'[1]WK01'!X10</f>
        <v>36</v>
      </c>
      <c r="P19" s="14" t="s">
        <v>28</v>
      </c>
    </row>
    <row r="20" spans="2:16" s="13" customFormat="1" ht="12" customHeight="1">
      <c r="B20" s="41" t="s">
        <v>79</v>
      </c>
      <c r="C20" s="15">
        <f>D20+E20</f>
        <v>50218</v>
      </c>
      <c r="D20" s="15">
        <f>'[1]WK01'!D11</f>
        <v>24558</v>
      </c>
      <c r="E20" s="15">
        <f>'[1]WK01'!E11</f>
        <v>25660</v>
      </c>
      <c r="F20" s="15">
        <f>G20+J20</f>
        <v>-25</v>
      </c>
      <c r="G20" s="15">
        <f>H20-I20</f>
        <v>-31</v>
      </c>
      <c r="H20" s="15">
        <f>'[1]WK01'!M11+'[1]WK01'!N11</f>
        <v>21</v>
      </c>
      <c r="I20" s="15">
        <f>'[1]WK01'!U11+'[1]WK01'!V11</f>
        <v>52</v>
      </c>
      <c r="J20" s="15">
        <f>K20-L20</f>
        <v>6</v>
      </c>
      <c r="K20" s="15">
        <f>'[1]WK01'!G11+'[1]WK01'!H11+'[1]WK01'!I11+'[1]WK01'!J11+'[1]WK01'!K11+'[1]WK01'!L11</f>
        <v>157</v>
      </c>
      <c r="L20" s="16">
        <f>'[1]WK01'!O11+'[1]WK01'!P11+'[1]WK01'!Q11+'[1]WK01'!R11+'[1]WK01'!S11+'[1]WK01'!T11</f>
        <v>151</v>
      </c>
      <c r="M20" s="15">
        <f>'[1]WK01'!F11</f>
        <v>18533</v>
      </c>
      <c r="N20" s="16">
        <f>'[1]WK01'!W11-'[1]WK01'!X11</f>
        <v>44</v>
      </c>
      <c r="P20" s="14" t="s">
        <v>29</v>
      </c>
    </row>
    <row r="21" spans="2:16" s="13" customFormat="1" ht="12" customHeight="1">
      <c r="B21" s="41" t="s">
        <v>80</v>
      </c>
      <c r="C21" s="15">
        <f>D21+E21</f>
        <v>59092</v>
      </c>
      <c r="D21" s="15">
        <f>'[1]WK01'!D12</f>
        <v>28757</v>
      </c>
      <c r="E21" s="15">
        <f>'[1]WK01'!E12</f>
        <v>30335</v>
      </c>
      <c r="F21" s="15">
        <f>G21+J21</f>
        <v>-72</v>
      </c>
      <c r="G21" s="15">
        <f>H21-I21</f>
        <v>-37</v>
      </c>
      <c r="H21" s="15">
        <f>'[1]WK01'!M12+'[1]WK01'!N12</f>
        <v>21</v>
      </c>
      <c r="I21" s="15">
        <f>'[1]WK01'!U12+'[1]WK01'!V12</f>
        <v>58</v>
      </c>
      <c r="J21" s="15">
        <f>K21-L21</f>
        <v>-35</v>
      </c>
      <c r="K21" s="15">
        <f>'[1]WK01'!G12+'[1]WK01'!H12+'[1]WK01'!I12+'[1]WK01'!J12+'[1]WK01'!K12+'[1]WK01'!L12</f>
        <v>171</v>
      </c>
      <c r="L21" s="16">
        <f>'[1]WK01'!O12+'[1]WK01'!P12+'[1]WK01'!Q12+'[1]WK01'!R12+'[1]WK01'!S12+'[1]WK01'!T12</f>
        <v>206</v>
      </c>
      <c r="M21" s="15">
        <f>'[1]WK01'!F12</f>
        <v>22687</v>
      </c>
      <c r="N21" s="16">
        <f>'[1]WK01'!W12-'[1]WK01'!X12</f>
        <v>58</v>
      </c>
      <c r="P21" s="14" t="s">
        <v>30</v>
      </c>
    </row>
    <row r="22" spans="2:16" s="13" customFormat="1" ht="12" customHeight="1">
      <c r="B22" s="41" t="s">
        <v>81</v>
      </c>
      <c r="C22" s="15">
        <f>D22+E22</f>
        <v>51050</v>
      </c>
      <c r="D22" s="15">
        <f>'[1]WK01'!D13</f>
        <v>24994</v>
      </c>
      <c r="E22" s="15">
        <f>'[1]WK01'!E13</f>
        <v>26056</v>
      </c>
      <c r="F22" s="15">
        <f>G22+J22</f>
        <v>-35</v>
      </c>
      <c r="G22" s="15">
        <f>H22-I22</f>
        <v>-13</v>
      </c>
      <c r="H22" s="15">
        <f>'[1]WK01'!M13+'[1]WK01'!N13</f>
        <v>36</v>
      </c>
      <c r="I22" s="15">
        <f>'[1]WK01'!U13+'[1]WK01'!V13</f>
        <v>49</v>
      </c>
      <c r="J22" s="15">
        <f>K22-L22</f>
        <v>-22</v>
      </c>
      <c r="K22" s="15">
        <f>'[1]WK01'!G13+'[1]WK01'!H13+'[1]WK01'!I13+'[1]WK01'!J13+'[1]WK01'!K13+'[1]WK01'!L13</f>
        <v>178</v>
      </c>
      <c r="L22" s="16">
        <f>'[1]WK01'!O13+'[1]WK01'!P13+'[1]WK01'!Q13+'[1]WK01'!R13+'[1]WK01'!S13+'[1]WK01'!T13</f>
        <v>200</v>
      </c>
      <c r="M22" s="15">
        <f>'[1]WK01'!F13</f>
        <v>18996</v>
      </c>
      <c r="N22" s="16">
        <f>'[1]WK01'!W13-'[1]WK01'!X13</f>
        <v>39</v>
      </c>
      <c r="P22" s="14" t="s">
        <v>31</v>
      </c>
    </row>
    <row r="23" spans="2:16" s="13" customFormat="1" ht="12" customHeight="1">
      <c r="B23" s="40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6"/>
      <c r="P23" s="14" t="s">
        <v>1</v>
      </c>
    </row>
    <row r="24" spans="2:17" s="13" customFormat="1" ht="12" customHeight="1">
      <c r="B24" s="42" t="s">
        <v>33</v>
      </c>
      <c r="C24" s="15">
        <f>D24+E24</f>
        <v>34955</v>
      </c>
      <c r="D24" s="15">
        <f>SUM(D25:D26)</f>
        <v>17339</v>
      </c>
      <c r="E24" s="15">
        <f>SUM(E25:E26)</f>
        <v>17616</v>
      </c>
      <c r="F24" s="15">
        <f>G24+J24</f>
        <v>31</v>
      </c>
      <c r="G24" s="15">
        <f>H24-I24</f>
        <v>6</v>
      </c>
      <c r="H24" s="15">
        <f>SUM(H25:H26)</f>
        <v>30</v>
      </c>
      <c r="I24" s="15">
        <f>SUM(I25:I26)</f>
        <v>24</v>
      </c>
      <c r="J24" s="15">
        <f>K24-L24</f>
        <v>25</v>
      </c>
      <c r="K24" s="15">
        <f>SUM(K25:K26)</f>
        <v>188</v>
      </c>
      <c r="L24" s="16">
        <f>SUM(L25:L26)</f>
        <v>163</v>
      </c>
      <c r="M24" s="15">
        <f>SUM(M25:M26)</f>
        <v>11988</v>
      </c>
      <c r="N24" s="16">
        <f>SUM(N25:N26)</f>
        <v>73</v>
      </c>
      <c r="P24" s="14" t="s">
        <v>32</v>
      </c>
      <c r="Q24" s="13" t="s">
        <v>33</v>
      </c>
    </row>
    <row r="25" spans="2:16" s="13" customFormat="1" ht="12" customHeight="1">
      <c r="B25" s="41" t="s">
        <v>82</v>
      </c>
      <c r="C25" s="15">
        <f>D25+E25</f>
        <v>14305</v>
      </c>
      <c r="D25" s="15">
        <f>'[1]WK01'!D14</f>
        <v>7234</v>
      </c>
      <c r="E25" s="15">
        <f>'[1]WK01'!E14</f>
        <v>7071</v>
      </c>
      <c r="F25" s="15">
        <f>G25+J25</f>
        <v>43</v>
      </c>
      <c r="G25" s="15">
        <f>H25-I25</f>
        <v>3</v>
      </c>
      <c r="H25" s="15">
        <f>'[1]WK01'!M14+'[1]WK01'!N14</f>
        <v>9</v>
      </c>
      <c r="I25" s="15">
        <f>'[1]WK01'!U14+'[1]WK01'!V14</f>
        <v>6</v>
      </c>
      <c r="J25" s="15">
        <f>K25-L25</f>
        <v>40</v>
      </c>
      <c r="K25" s="15">
        <f>'[1]WK01'!G14+'[1]WK01'!H14+'[1]WK01'!I14+'[1]WK01'!J14+'[1]WK01'!K14+'[1]WK01'!L14</f>
        <v>110</v>
      </c>
      <c r="L25" s="16">
        <f>'[1]WK01'!O14+'[1]WK01'!P14+'[1]WK01'!Q14+'[1]WK01'!R14+'[1]WK01'!S14+'[1]WK01'!T14</f>
        <v>70</v>
      </c>
      <c r="M25" s="15">
        <f>'[1]WK01'!F14</f>
        <v>4838</v>
      </c>
      <c r="N25" s="16">
        <f>'[1]WK01'!W14-'[1]WK01'!X14</f>
        <v>59</v>
      </c>
      <c r="P25" s="14" t="s">
        <v>34</v>
      </c>
    </row>
    <row r="26" spans="2:16" s="13" customFormat="1" ht="12" customHeight="1">
      <c r="B26" s="41" t="s">
        <v>83</v>
      </c>
      <c r="C26" s="15">
        <f>D26+E26</f>
        <v>20650</v>
      </c>
      <c r="D26" s="15">
        <f>'[1]WK01'!D15</f>
        <v>10105</v>
      </c>
      <c r="E26" s="15">
        <f>'[1]WK01'!E15</f>
        <v>10545</v>
      </c>
      <c r="F26" s="15">
        <f>G26+J26</f>
        <v>-12</v>
      </c>
      <c r="G26" s="15">
        <f>H26-I26</f>
        <v>3</v>
      </c>
      <c r="H26" s="15">
        <f>'[1]WK01'!M15+'[1]WK01'!N15</f>
        <v>21</v>
      </c>
      <c r="I26" s="15">
        <f>'[1]WK01'!U15+'[1]WK01'!V15</f>
        <v>18</v>
      </c>
      <c r="J26" s="15">
        <f>K26-L26</f>
        <v>-15</v>
      </c>
      <c r="K26" s="15">
        <f>'[1]WK01'!G15+'[1]WK01'!H15+'[1]WK01'!I15+'[1]WK01'!J15+'[1]WK01'!K15+'[1]WK01'!L15</f>
        <v>78</v>
      </c>
      <c r="L26" s="16">
        <f>'[1]WK01'!O15+'[1]WK01'!P15+'[1]WK01'!Q15+'[1]WK01'!R15+'[1]WK01'!S15+'[1]WK01'!T15</f>
        <v>93</v>
      </c>
      <c r="M26" s="15">
        <f>'[1]WK01'!F15</f>
        <v>7150</v>
      </c>
      <c r="N26" s="16">
        <f>'[1]WK01'!W15-'[1]WK01'!X15</f>
        <v>14</v>
      </c>
      <c r="P26" s="14" t="s">
        <v>35</v>
      </c>
    </row>
    <row r="27" spans="2:16" s="13" customFormat="1" ht="12" customHeight="1">
      <c r="B27" s="40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5"/>
      <c r="N27" s="16"/>
      <c r="P27" s="14" t="s">
        <v>1</v>
      </c>
    </row>
    <row r="28" spans="2:17" s="13" customFormat="1" ht="12" customHeight="1">
      <c r="B28" s="42" t="s">
        <v>37</v>
      </c>
      <c r="C28" s="15">
        <f>D28+E28</f>
        <v>3319</v>
      </c>
      <c r="D28" s="15">
        <f>SUM(D29:D30)</f>
        <v>1627</v>
      </c>
      <c r="E28" s="15">
        <f>SUM(E29:E30)</f>
        <v>1692</v>
      </c>
      <c r="F28" s="15">
        <f>G28+J28</f>
        <v>-6</v>
      </c>
      <c r="G28" s="15">
        <f>H28-I28</f>
        <v>-4</v>
      </c>
      <c r="H28" s="15">
        <f>SUM(H29:H30)</f>
        <v>1</v>
      </c>
      <c r="I28" s="15">
        <f>SUM(I29:I30)</f>
        <v>5</v>
      </c>
      <c r="J28" s="15">
        <f>K28-L28</f>
        <v>-2</v>
      </c>
      <c r="K28" s="15">
        <f>SUM(K29:K30)</f>
        <v>27</v>
      </c>
      <c r="L28" s="16">
        <f>SUM(L29:L30)</f>
        <v>29</v>
      </c>
      <c r="M28" s="15">
        <f>SUM(M29:M30)</f>
        <v>1569</v>
      </c>
      <c r="N28" s="16">
        <f>SUM(N29:N30)</f>
        <v>7</v>
      </c>
      <c r="P28" s="14" t="s">
        <v>36</v>
      </c>
      <c r="Q28" s="13" t="s">
        <v>37</v>
      </c>
    </row>
    <row r="29" spans="2:16" s="13" customFormat="1" ht="12" customHeight="1">
      <c r="B29" s="41" t="s">
        <v>84</v>
      </c>
      <c r="C29" s="15">
        <f>D29+E29</f>
        <v>1261</v>
      </c>
      <c r="D29" s="17">
        <f>'[1]WK01'!D16</f>
        <v>639</v>
      </c>
      <c r="E29" s="17">
        <f>'[1]WK01'!E16</f>
        <v>622</v>
      </c>
      <c r="F29" s="15">
        <f>G29+J29</f>
        <v>-1</v>
      </c>
      <c r="G29" s="15">
        <f>H29-I29</f>
        <v>-2</v>
      </c>
      <c r="H29" s="17">
        <f>'[1]WK01'!M16+'[1]WK01'!N16</f>
        <v>0</v>
      </c>
      <c r="I29" s="17">
        <f>'[1]WK01'!U16+'[1]WK01'!V16</f>
        <v>2</v>
      </c>
      <c r="J29" s="15">
        <f>K29-L29</f>
        <v>1</v>
      </c>
      <c r="K29" s="17">
        <f>'[1]WK01'!G16+'[1]WK01'!H16+'[1]WK01'!I16+'[1]WK01'!J16+'[1]WK01'!K16+'[1]WK01'!L16</f>
        <v>18</v>
      </c>
      <c r="L29" s="18">
        <f>'[1]WK01'!O16+'[1]WK01'!P16+'[1]WK01'!Q16+'[1]WK01'!R16+'[1]WK01'!S16+'[1]WK01'!T16</f>
        <v>17</v>
      </c>
      <c r="M29" s="17">
        <f>'[1]WK01'!F16</f>
        <v>613</v>
      </c>
      <c r="N29" s="18">
        <f>'[1]WK01'!W16-'[1]WK01'!X16</f>
        <v>6</v>
      </c>
      <c r="P29" s="14" t="s">
        <v>38</v>
      </c>
    </row>
    <row r="30" spans="2:16" s="13" customFormat="1" ht="12" customHeight="1">
      <c r="B30" s="43" t="s">
        <v>85</v>
      </c>
      <c r="C30" s="15">
        <f>D30+E30</f>
        <v>2058</v>
      </c>
      <c r="D30" s="17">
        <f>'[1]WK01'!D17</f>
        <v>988</v>
      </c>
      <c r="E30" s="17">
        <f>'[1]WK01'!E17</f>
        <v>1070</v>
      </c>
      <c r="F30" s="15">
        <f>G30+J30</f>
        <v>-5</v>
      </c>
      <c r="G30" s="15">
        <f>H30-I30</f>
        <v>-2</v>
      </c>
      <c r="H30" s="17">
        <f>'[1]WK01'!M17+'[1]WK01'!N17</f>
        <v>1</v>
      </c>
      <c r="I30" s="17">
        <f>'[1]WK01'!U17+'[1]WK01'!V17</f>
        <v>3</v>
      </c>
      <c r="J30" s="15">
        <f>K30-L30</f>
        <v>-3</v>
      </c>
      <c r="K30" s="17">
        <f>'[1]WK01'!G17+'[1]WK01'!H17+'[1]WK01'!I17+'[1]WK01'!J17+'[1]WK01'!K17+'[1]WK01'!L17</f>
        <v>9</v>
      </c>
      <c r="L30" s="18">
        <f>'[1]WK01'!O17+'[1]WK01'!P17+'[1]WK01'!Q17+'[1]WK01'!R17+'[1]WK01'!S17+'[1]WK01'!T17</f>
        <v>12</v>
      </c>
      <c r="M30" s="17">
        <f>'[1]WK01'!F17</f>
        <v>956</v>
      </c>
      <c r="N30" s="18">
        <f>'[1]WK01'!W17-'[1]WK01'!X17</f>
        <v>1</v>
      </c>
      <c r="P30" s="14" t="s">
        <v>39</v>
      </c>
    </row>
    <row r="31" spans="2:16" s="13" customFormat="1" ht="12" customHeight="1">
      <c r="B31" s="43"/>
      <c r="C31" s="15"/>
      <c r="D31" s="17"/>
      <c r="E31" s="17"/>
      <c r="F31" s="15"/>
      <c r="G31" s="15"/>
      <c r="H31" s="17"/>
      <c r="I31" s="17"/>
      <c r="J31" s="15"/>
      <c r="K31" s="17"/>
      <c r="L31" s="18"/>
      <c r="M31" s="17"/>
      <c r="N31" s="18"/>
      <c r="P31" s="14"/>
    </row>
    <row r="32" spans="2:16" s="13" customFormat="1" ht="12" customHeight="1">
      <c r="B32" s="43"/>
      <c r="C32" s="15"/>
      <c r="D32" s="17"/>
      <c r="E32" s="17"/>
      <c r="F32" s="15"/>
      <c r="G32" s="15"/>
      <c r="H32" s="17"/>
      <c r="I32" s="17"/>
      <c r="J32" s="15"/>
      <c r="K32" s="17"/>
      <c r="L32" s="18"/>
      <c r="M32" s="17"/>
      <c r="N32" s="18"/>
      <c r="P32" s="14"/>
    </row>
    <row r="33" spans="2:16" s="13" customFormat="1" ht="12" customHeight="1">
      <c r="B33" s="43"/>
      <c r="C33" s="15"/>
      <c r="D33" s="17"/>
      <c r="E33" s="17"/>
      <c r="F33" s="15"/>
      <c r="G33" s="15"/>
      <c r="H33" s="17"/>
      <c r="I33" s="17"/>
      <c r="J33" s="15"/>
      <c r="K33" s="17"/>
      <c r="L33" s="18"/>
      <c r="M33" s="17"/>
      <c r="N33" s="18"/>
      <c r="P33" s="14"/>
    </row>
    <row r="34" spans="2:16" s="13" customFormat="1" ht="12" customHeight="1">
      <c r="B34" s="43"/>
      <c r="C34" s="15"/>
      <c r="D34" s="17"/>
      <c r="E34" s="17"/>
      <c r="F34" s="15"/>
      <c r="G34" s="15"/>
      <c r="H34" s="17"/>
      <c r="I34" s="17"/>
      <c r="J34" s="15"/>
      <c r="K34" s="17"/>
      <c r="L34" s="18"/>
      <c r="M34" s="17"/>
      <c r="N34" s="18"/>
      <c r="P34" s="14"/>
    </row>
    <row r="35" spans="2:16" s="13" customFormat="1" ht="12" customHeight="1">
      <c r="B35" s="43"/>
      <c r="C35" s="15"/>
      <c r="D35" s="17"/>
      <c r="E35" s="17"/>
      <c r="F35" s="15"/>
      <c r="G35" s="15"/>
      <c r="H35" s="17"/>
      <c r="I35" s="17"/>
      <c r="J35" s="15"/>
      <c r="K35" s="17"/>
      <c r="L35" s="18"/>
      <c r="M35" s="17"/>
      <c r="N35" s="18"/>
      <c r="P35" s="14"/>
    </row>
    <row r="36" spans="2:16" s="13" customFormat="1" ht="12" customHeight="1">
      <c r="B36" s="44"/>
      <c r="C36" s="19"/>
      <c r="D36" s="20"/>
      <c r="E36" s="20"/>
      <c r="F36" s="19"/>
      <c r="G36" s="19"/>
      <c r="H36" s="20"/>
      <c r="I36" s="20"/>
      <c r="J36" s="19"/>
      <c r="K36" s="20"/>
      <c r="L36" s="21"/>
      <c r="M36" s="20"/>
      <c r="N36" s="21"/>
      <c r="P36" s="14" t="s">
        <v>1</v>
      </c>
    </row>
    <row r="37" spans="2:16" s="13" customFormat="1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P37" s="14" t="s">
        <v>1</v>
      </c>
    </row>
    <row r="38" spans="2:16" s="13" customFormat="1" ht="12" customHeight="1">
      <c r="B38" s="22"/>
      <c r="C38" s="22"/>
      <c r="D38" s="22"/>
      <c r="E38" s="22"/>
      <c r="F38" s="23"/>
      <c r="G38" s="23"/>
      <c r="H38" s="22"/>
      <c r="I38" s="22"/>
      <c r="J38" s="22"/>
      <c r="K38" s="22"/>
      <c r="L38" s="22"/>
      <c r="M38" s="22"/>
      <c r="P38" s="14" t="s">
        <v>1</v>
      </c>
    </row>
    <row r="39" spans="2:16" s="13" customFormat="1" ht="12" customHeight="1">
      <c r="B39" s="22"/>
      <c r="C39" s="22"/>
      <c r="D39" s="22"/>
      <c r="E39" s="22"/>
      <c r="F39" s="22"/>
      <c r="G39" s="22"/>
      <c r="H39" s="22"/>
      <c r="I39" s="22"/>
      <c r="P39" s="14" t="s">
        <v>1</v>
      </c>
    </row>
    <row r="40" spans="2:16" s="13" customFormat="1" ht="12" customHeight="1">
      <c r="B40" s="24"/>
      <c r="C40" s="25" t="s">
        <v>2</v>
      </c>
      <c r="D40" s="26"/>
      <c r="E40" s="26"/>
      <c r="F40" s="26"/>
      <c r="G40" s="26"/>
      <c r="H40" s="26"/>
      <c r="I40" s="26"/>
      <c r="J40" s="26"/>
      <c r="K40" s="26"/>
      <c r="L40" s="27"/>
      <c r="M40" s="24"/>
      <c r="N40" s="28" t="s">
        <v>3</v>
      </c>
      <c r="P40" s="14" t="s">
        <v>1</v>
      </c>
    </row>
    <row r="41" spans="2:16" s="13" customFormat="1" ht="12" customHeight="1">
      <c r="B41" s="29"/>
      <c r="C41" s="30" t="s">
        <v>4</v>
      </c>
      <c r="D41" s="30" t="s">
        <v>5</v>
      </c>
      <c r="E41" s="30" t="s">
        <v>6</v>
      </c>
      <c r="F41" s="31" t="s">
        <v>3</v>
      </c>
      <c r="G41" s="26" t="s">
        <v>7</v>
      </c>
      <c r="H41" s="26"/>
      <c r="I41" s="27"/>
      <c r="J41" s="26" t="s">
        <v>8</v>
      </c>
      <c r="K41" s="26"/>
      <c r="L41" s="27"/>
      <c r="M41" s="32" t="s">
        <v>9</v>
      </c>
      <c r="N41" s="33"/>
      <c r="P41" s="14" t="s">
        <v>1</v>
      </c>
    </row>
    <row r="42" spans="2:16" s="13" customFormat="1" ht="12" customHeight="1">
      <c r="B42" s="34"/>
      <c r="C42" s="35"/>
      <c r="D42" s="35"/>
      <c r="E42" s="35"/>
      <c r="F42" s="36" t="s">
        <v>10</v>
      </c>
      <c r="G42" s="37" t="s">
        <v>11</v>
      </c>
      <c r="H42" s="37" t="s">
        <v>12</v>
      </c>
      <c r="I42" s="37" t="s">
        <v>13</v>
      </c>
      <c r="J42" s="37" t="s">
        <v>14</v>
      </c>
      <c r="K42" s="37" t="s">
        <v>15</v>
      </c>
      <c r="L42" s="38" t="s">
        <v>16</v>
      </c>
      <c r="M42" s="34"/>
      <c r="N42" s="38" t="s">
        <v>10</v>
      </c>
      <c r="P42" s="14" t="s">
        <v>1</v>
      </c>
    </row>
    <row r="43" spans="2:16" s="13" customFormat="1" ht="12" customHeight="1">
      <c r="B43" s="39"/>
      <c r="C43" s="15"/>
      <c r="D43" s="17"/>
      <c r="E43" s="17"/>
      <c r="F43" s="15"/>
      <c r="G43" s="15"/>
      <c r="H43" s="17"/>
      <c r="I43" s="17"/>
      <c r="J43" s="15"/>
      <c r="K43" s="17"/>
      <c r="L43" s="18"/>
      <c r="M43" s="17"/>
      <c r="N43" s="18"/>
      <c r="P43" s="14" t="s">
        <v>1</v>
      </c>
    </row>
    <row r="44" spans="2:17" s="13" customFormat="1" ht="12" customHeight="1">
      <c r="B44" s="42" t="s">
        <v>41</v>
      </c>
      <c r="C44" s="15">
        <f>D44+E44</f>
        <v>23278</v>
      </c>
      <c r="D44" s="17">
        <f>SUM(D45:D47)</f>
        <v>11315</v>
      </c>
      <c r="E44" s="17">
        <f>SUM(E45:E47)</f>
        <v>11963</v>
      </c>
      <c r="F44" s="15">
        <f>G44+J44</f>
        <v>-51</v>
      </c>
      <c r="G44" s="15">
        <f>H44-I44</f>
        <v>-25</v>
      </c>
      <c r="H44" s="17">
        <f>SUM(H45:H47)</f>
        <v>7</v>
      </c>
      <c r="I44" s="17">
        <f>SUM(I45:I47)</f>
        <v>32</v>
      </c>
      <c r="J44" s="15">
        <f>K44-L44</f>
        <v>-26</v>
      </c>
      <c r="K44" s="17">
        <f>SUM(K45:K47)</f>
        <v>62</v>
      </c>
      <c r="L44" s="18">
        <f>SUM(L45:L47)</f>
        <v>88</v>
      </c>
      <c r="M44" s="17">
        <f>SUM(M45:M47)</f>
        <v>8774</v>
      </c>
      <c r="N44" s="18">
        <f>SUM(N45:N47)</f>
        <v>9</v>
      </c>
      <c r="P44" s="14" t="s">
        <v>40</v>
      </c>
      <c r="Q44" s="13" t="s">
        <v>41</v>
      </c>
    </row>
    <row r="45" spans="2:16" s="13" customFormat="1" ht="12" customHeight="1">
      <c r="B45" s="41" t="s">
        <v>86</v>
      </c>
      <c r="C45" s="15">
        <f>D45+E45</f>
        <v>8006</v>
      </c>
      <c r="D45" s="17">
        <f>'[1]WK01'!D18</f>
        <v>3938</v>
      </c>
      <c r="E45" s="17">
        <f>'[1]WK01'!E18</f>
        <v>4068</v>
      </c>
      <c r="F45" s="15">
        <f>G45+J45</f>
        <v>-29</v>
      </c>
      <c r="G45" s="15">
        <f>H45-I45</f>
        <v>-11</v>
      </c>
      <c r="H45" s="17">
        <f>'[1]WK01'!M18+'[1]WK01'!N18</f>
        <v>1</v>
      </c>
      <c r="I45" s="17">
        <f>'[1]WK01'!U18+'[1]WK01'!V18</f>
        <v>12</v>
      </c>
      <c r="J45" s="15">
        <f>K45-L45</f>
        <v>-18</v>
      </c>
      <c r="K45" s="17">
        <f>'[1]WK01'!G18+'[1]WK01'!H18+'[1]WK01'!I18+'[1]WK01'!J18+'[1]WK01'!K18+'[1]WK01'!L18</f>
        <v>17</v>
      </c>
      <c r="L45" s="18">
        <f>'[1]WK01'!O18+'[1]WK01'!P18+'[1]WK01'!Q18+'[1]WK01'!R18+'[1]WK01'!S18+'[1]WK01'!T18</f>
        <v>35</v>
      </c>
      <c r="M45" s="17">
        <f>'[1]WK01'!F18</f>
        <v>3209</v>
      </c>
      <c r="N45" s="18">
        <f>'[1]WK01'!W18-'[1]WK01'!X18</f>
        <v>-3</v>
      </c>
      <c r="P45" s="14" t="s">
        <v>42</v>
      </c>
    </row>
    <row r="46" spans="2:16" s="13" customFormat="1" ht="12" customHeight="1">
      <c r="B46" s="41" t="s">
        <v>87</v>
      </c>
      <c r="C46" s="15">
        <f>D46+E46</f>
        <v>2089</v>
      </c>
      <c r="D46" s="17">
        <f>'[1]WK01'!D19</f>
        <v>981</v>
      </c>
      <c r="E46" s="17">
        <f>'[1]WK01'!E19</f>
        <v>1108</v>
      </c>
      <c r="F46" s="15">
        <f>G46+J46</f>
        <v>-10</v>
      </c>
      <c r="G46" s="15">
        <f>H46-I46</f>
        <v>-10</v>
      </c>
      <c r="H46" s="17">
        <f>'[1]WK01'!M19+'[1]WK01'!N19</f>
        <v>0</v>
      </c>
      <c r="I46" s="17">
        <f>'[1]WK01'!U19+'[1]WK01'!V19</f>
        <v>10</v>
      </c>
      <c r="J46" s="15">
        <f>K46-L46</f>
        <v>0</v>
      </c>
      <c r="K46" s="17">
        <f>'[1]WK01'!G19+'[1]WK01'!H19+'[1]WK01'!I19+'[1]WK01'!J19+'[1]WK01'!K19+'[1]WK01'!L19</f>
        <v>7</v>
      </c>
      <c r="L46" s="18">
        <f>'[1]WK01'!O19+'[1]WK01'!P19+'[1]WK01'!Q19+'[1]WK01'!R19+'[1]WK01'!S19+'[1]WK01'!T19</f>
        <v>7</v>
      </c>
      <c r="M46" s="17">
        <f>'[1]WK01'!F19</f>
        <v>999</v>
      </c>
      <c r="N46" s="18">
        <f>'[1]WK01'!W19-'[1]WK01'!X19</f>
        <v>-1</v>
      </c>
      <c r="P46" s="14" t="s">
        <v>43</v>
      </c>
    </row>
    <row r="47" spans="2:16" s="13" customFormat="1" ht="12" customHeight="1">
      <c r="B47" s="41" t="s">
        <v>88</v>
      </c>
      <c r="C47" s="15">
        <f>D47+E47</f>
        <v>13183</v>
      </c>
      <c r="D47" s="17">
        <f>'[1]WK01'!D20</f>
        <v>6396</v>
      </c>
      <c r="E47" s="17">
        <f>'[1]WK01'!E20</f>
        <v>6787</v>
      </c>
      <c r="F47" s="15">
        <f>G47+J47</f>
        <v>-12</v>
      </c>
      <c r="G47" s="15">
        <f>H47-I47</f>
        <v>-4</v>
      </c>
      <c r="H47" s="17">
        <f>'[1]WK01'!M20+'[1]WK01'!N20</f>
        <v>6</v>
      </c>
      <c r="I47" s="17">
        <f>'[1]WK01'!U20+'[1]WK01'!V20</f>
        <v>10</v>
      </c>
      <c r="J47" s="15">
        <f>K47-L47</f>
        <v>-8</v>
      </c>
      <c r="K47" s="17">
        <f>'[1]WK01'!G20+'[1]WK01'!H20+'[1]WK01'!I20+'[1]WK01'!J20+'[1]WK01'!K20+'[1]WK01'!L20</f>
        <v>38</v>
      </c>
      <c r="L47" s="18">
        <f>'[1]WK01'!O20+'[1]WK01'!P20+'[1]WK01'!Q20+'[1]WK01'!R20+'[1]WK01'!S20+'[1]WK01'!T20</f>
        <v>46</v>
      </c>
      <c r="M47" s="17">
        <f>'[1]WK01'!F20</f>
        <v>4566</v>
      </c>
      <c r="N47" s="18">
        <f>'[1]WK01'!W20-'[1]WK01'!X20</f>
        <v>13</v>
      </c>
      <c r="P47" s="14" t="s">
        <v>44</v>
      </c>
    </row>
    <row r="48" spans="2:16" s="13" customFormat="1" ht="12" customHeight="1">
      <c r="B48" s="40"/>
      <c r="C48" s="15"/>
      <c r="D48" s="17"/>
      <c r="E48" s="17"/>
      <c r="F48" s="15"/>
      <c r="G48" s="15"/>
      <c r="H48" s="17"/>
      <c r="I48" s="17"/>
      <c r="J48" s="15"/>
      <c r="K48" s="17"/>
      <c r="L48" s="18"/>
      <c r="M48" s="17"/>
      <c r="N48" s="18"/>
      <c r="P48" s="14" t="s">
        <v>1</v>
      </c>
    </row>
    <row r="49" spans="2:17" s="13" customFormat="1" ht="12" customHeight="1">
      <c r="B49" s="42" t="s">
        <v>46</v>
      </c>
      <c r="C49" s="15">
        <f aca="true" t="shared" si="5" ref="C49:C55">D49+E49</f>
        <v>57853</v>
      </c>
      <c r="D49" s="17">
        <f>SUM(D50:D55)</f>
        <v>28258</v>
      </c>
      <c r="E49" s="17">
        <f>SUM(E50:E55)</f>
        <v>29595</v>
      </c>
      <c r="F49" s="15">
        <f aca="true" t="shared" si="6" ref="F49:F55">G49+J49</f>
        <v>69</v>
      </c>
      <c r="G49" s="15">
        <f aca="true" t="shared" si="7" ref="G49:G55">H49-I49</f>
        <v>-47</v>
      </c>
      <c r="H49" s="17">
        <f>SUM(H50:H55)</f>
        <v>22</v>
      </c>
      <c r="I49" s="17">
        <f>SUM(I50:I55)</f>
        <v>69</v>
      </c>
      <c r="J49" s="15">
        <f aca="true" t="shared" si="8" ref="J49:J55">K49-L49</f>
        <v>116</v>
      </c>
      <c r="K49" s="17">
        <f>SUM(K50:K55)</f>
        <v>470</v>
      </c>
      <c r="L49" s="18">
        <f>SUM(L50:L55)</f>
        <v>354</v>
      </c>
      <c r="M49" s="17">
        <f>SUM(M50:M55)</f>
        <v>22648</v>
      </c>
      <c r="N49" s="18">
        <f>SUM(N50:N55)</f>
        <v>232</v>
      </c>
      <c r="P49" s="14" t="s">
        <v>45</v>
      </c>
      <c r="Q49" s="13" t="s">
        <v>46</v>
      </c>
    </row>
    <row r="50" spans="2:16" s="13" customFormat="1" ht="12" customHeight="1">
      <c r="B50" s="41" t="s">
        <v>89</v>
      </c>
      <c r="C50" s="15">
        <f t="shared" si="5"/>
        <v>17207</v>
      </c>
      <c r="D50" s="17">
        <f>'[1]WK01'!D21</f>
        <v>8292</v>
      </c>
      <c r="E50" s="17">
        <f>'[1]WK01'!E21</f>
        <v>8915</v>
      </c>
      <c r="F50" s="15">
        <f t="shared" si="6"/>
        <v>-52</v>
      </c>
      <c r="G50" s="15">
        <f t="shared" si="7"/>
        <v>-26</v>
      </c>
      <c r="H50" s="17">
        <f>'[1]WK01'!M21+'[1]WK01'!N21</f>
        <v>4</v>
      </c>
      <c r="I50" s="17">
        <f>'[1]WK01'!U21+'[1]WK01'!V21</f>
        <v>30</v>
      </c>
      <c r="J50" s="15">
        <f t="shared" si="8"/>
        <v>-26</v>
      </c>
      <c r="K50" s="17">
        <f>'[1]WK01'!G21+'[1]WK01'!H21+'[1]WK01'!I21+'[1]WK01'!J21+'[1]WK01'!K21+'[1]WK01'!L21</f>
        <v>64</v>
      </c>
      <c r="L50" s="18">
        <f>'[1]WK01'!O21+'[1]WK01'!P21+'[1]WK01'!Q21+'[1]WK01'!R21+'[1]WK01'!S21+'[1]WK01'!T21</f>
        <v>90</v>
      </c>
      <c r="M50" s="17">
        <f>'[1]WK01'!F21</f>
        <v>6604</v>
      </c>
      <c r="N50" s="18">
        <f>'[1]WK01'!W21-'[1]WK01'!X21</f>
        <v>8</v>
      </c>
      <c r="P50" s="14" t="s">
        <v>47</v>
      </c>
    </row>
    <row r="51" spans="2:16" s="13" customFormat="1" ht="12" customHeight="1">
      <c r="B51" s="41" t="s">
        <v>90</v>
      </c>
      <c r="C51" s="15">
        <f t="shared" si="5"/>
        <v>5684</v>
      </c>
      <c r="D51" s="17">
        <f>'[1]WK01'!D22</f>
        <v>2782</v>
      </c>
      <c r="E51" s="17">
        <f>'[1]WK01'!E22</f>
        <v>2902</v>
      </c>
      <c r="F51" s="15">
        <f t="shared" si="6"/>
        <v>-9</v>
      </c>
      <c r="G51" s="15">
        <f t="shared" si="7"/>
        <v>-1</v>
      </c>
      <c r="H51" s="17">
        <f>'[1]WK01'!M22+'[1]WK01'!N22</f>
        <v>1</v>
      </c>
      <c r="I51" s="17">
        <f>'[1]WK01'!U22+'[1]WK01'!V22</f>
        <v>2</v>
      </c>
      <c r="J51" s="15">
        <f t="shared" si="8"/>
        <v>-8</v>
      </c>
      <c r="K51" s="17">
        <f>'[1]WK01'!G22+'[1]WK01'!H22+'[1]WK01'!I22+'[1]WK01'!J22+'[1]WK01'!K22+'[1]WK01'!L22</f>
        <v>55</v>
      </c>
      <c r="L51" s="18">
        <f>'[1]WK01'!O22+'[1]WK01'!P22+'[1]WK01'!Q22+'[1]WK01'!R22+'[1]WK01'!S22+'[1]WK01'!T22</f>
        <v>63</v>
      </c>
      <c r="M51" s="17">
        <f>'[1]WK01'!F22</f>
        <v>2261</v>
      </c>
      <c r="N51" s="18">
        <f>'[1]WK01'!W22-'[1]WK01'!X22</f>
        <v>21</v>
      </c>
      <c r="P51" s="14" t="s">
        <v>48</v>
      </c>
    </row>
    <row r="52" spans="2:16" s="13" customFormat="1" ht="12" customHeight="1">
      <c r="B52" s="41" t="s">
        <v>91</v>
      </c>
      <c r="C52" s="15">
        <f t="shared" si="5"/>
        <v>9880</v>
      </c>
      <c r="D52" s="17">
        <f>'[1]WK01'!D23</f>
        <v>5050</v>
      </c>
      <c r="E52" s="17">
        <f>'[1]WK01'!E23</f>
        <v>4830</v>
      </c>
      <c r="F52" s="15">
        <f t="shared" si="6"/>
        <v>187</v>
      </c>
      <c r="G52" s="15">
        <f t="shared" si="7"/>
        <v>0</v>
      </c>
      <c r="H52" s="17">
        <f>'[1]WK01'!M23+'[1]WK01'!N23</f>
        <v>8</v>
      </c>
      <c r="I52" s="17">
        <f>'[1]WK01'!U23+'[1]WK01'!V23</f>
        <v>8</v>
      </c>
      <c r="J52" s="15">
        <f t="shared" si="8"/>
        <v>187</v>
      </c>
      <c r="K52" s="17">
        <f>'[1]WK01'!G23+'[1]WK01'!H23+'[1]WK01'!I23+'[1]WK01'!J23+'[1]WK01'!K23+'[1]WK01'!L23</f>
        <v>233</v>
      </c>
      <c r="L52" s="18">
        <f>'[1]WK01'!O23+'[1]WK01'!P23+'[1]WK01'!Q23+'[1]WK01'!R23+'[1]WK01'!S23+'[1]WK01'!T23</f>
        <v>46</v>
      </c>
      <c r="M52" s="17">
        <f>'[1]WK01'!F23</f>
        <v>3746</v>
      </c>
      <c r="N52" s="18">
        <f>'[1]WK01'!W23-'[1]WK01'!X23</f>
        <v>200</v>
      </c>
      <c r="P52" s="14" t="s">
        <v>49</v>
      </c>
    </row>
    <row r="53" spans="2:16" s="13" customFormat="1" ht="12" customHeight="1">
      <c r="B53" s="41" t="s">
        <v>92</v>
      </c>
      <c r="C53" s="15">
        <f t="shared" si="5"/>
        <v>6726</v>
      </c>
      <c r="D53" s="17">
        <f>'[1]WK01'!D24</f>
        <v>3270</v>
      </c>
      <c r="E53" s="17">
        <f>'[1]WK01'!E24</f>
        <v>3456</v>
      </c>
      <c r="F53" s="15">
        <f t="shared" si="6"/>
        <v>-9</v>
      </c>
      <c r="G53" s="15">
        <f t="shared" si="7"/>
        <v>-5</v>
      </c>
      <c r="H53" s="17">
        <f>'[1]WK01'!M24+'[1]WK01'!N24</f>
        <v>3</v>
      </c>
      <c r="I53" s="17">
        <f>'[1]WK01'!U24+'[1]WK01'!V24</f>
        <v>8</v>
      </c>
      <c r="J53" s="15">
        <f t="shared" si="8"/>
        <v>-4</v>
      </c>
      <c r="K53" s="17">
        <f>'[1]WK01'!G24+'[1]WK01'!H24+'[1]WK01'!I24+'[1]WK01'!J24+'[1]WK01'!K24+'[1]WK01'!L24</f>
        <v>72</v>
      </c>
      <c r="L53" s="18">
        <f>'[1]WK01'!O24+'[1]WK01'!P24+'[1]WK01'!Q24+'[1]WK01'!R24+'[1]WK01'!S24+'[1]WK01'!T24</f>
        <v>76</v>
      </c>
      <c r="M53" s="17">
        <f>'[1]WK01'!F24</f>
        <v>3373</v>
      </c>
      <c r="N53" s="18">
        <f>'[1]WK01'!W24-'[1]WK01'!X24</f>
        <v>8</v>
      </c>
      <c r="P53" s="14" t="s">
        <v>50</v>
      </c>
    </row>
    <row r="54" spans="2:16" s="13" customFormat="1" ht="12" customHeight="1">
      <c r="B54" s="41" t="s">
        <v>93</v>
      </c>
      <c r="C54" s="15">
        <f t="shared" si="5"/>
        <v>3729</v>
      </c>
      <c r="D54" s="17">
        <f>'[1]WK01'!D25</f>
        <v>1807</v>
      </c>
      <c r="E54" s="17">
        <f>'[1]WK01'!E25</f>
        <v>1922</v>
      </c>
      <c r="F54" s="15">
        <f t="shared" si="6"/>
        <v>-11</v>
      </c>
      <c r="G54" s="15">
        <f t="shared" si="7"/>
        <v>-3</v>
      </c>
      <c r="H54" s="17">
        <f>'[1]WK01'!M25+'[1]WK01'!N25</f>
        <v>1</v>
      </c>
      <c r="I54" s="17">
        <f>'[1]WK01'!U25+'[1]WK01'!V25</f>
        <v>4</v>
      </c>
      <c r="J54" s="15">
        <f t="shared" si="8"/>
        <v>-8</v>
      </c>
      <c r="K54" s="17">
        <f>'[1]WK01'!G25+'[1]WK01'!H25+'[1]WK01'!I25+'[1]WK01'!J25+'[1]WK01'!K25+'[1]WK01'!L25</f>
        <v>8</v>
      </c>
      <c r="L54" s="18">
        <f>'[1]WK01'!O25+'[1]WK01'!P25+'[1]WK01'!Q25+'[1]WK01'!R25+'[1]WK01'!S25+'[1]WK01'!T25</f>
        <v>16</v>
      </c>
      <c r="M54" s="17">
        <f>'[1]WK01'!F25</f>
        <v>1206</v>
      </c>
      <c r="N54" s="18">
        <f>'[1]WK01'!W25-'[1]WK01'!X25</f>
        <v>6</v>
      </c>
      <c r="P54" s="14" t="s">
        <v>51</v>
      </c>
    </row>
    <row r="55" spans="2:16" s="13" customFormat="1" ht="12" customHeight="1">
      <c r="B55" s="41" t="s">
        <v>94</v>
      </c>
      <c r="C55" s="15">
        <f t="shared" si="5"/>
        <v>14627</v>
      </c>
      <c r="D55" s="17">
        <f>'[1]WK01'!D26</f>
        <v>7057</v>
      </c>
      <c r="E55" s="17">
        <f>'[1]WK01'!E26</f>
        <v>7570</v>
      </c>
      <c r="F55" s="15">
        <f t="shared" si="6"/>
        <v>-37</v>
      </c>
      <c r="G55" s="15">
        <f t="shared" si="7"/>
        <v>-12</v>
      </c>
      <c r="H55" s="17">
        <f>'[1]WK01'!M26+'[1]WK01'!N26</f>
        <v>5</v>
      </c>
      <c r="I55" s="17">
        <f>'[1]WK01'!U26+'[1]WK01'!V26</f>
        <v>17</v>
      </c>
      <c r="J55" s="15">
        <f t="shared" si="8"/>
        <v>-25</v>
      </c>
      <c r="K55" s="17">
        <f>'[1]WK01'!G26+'[1]WK01'!H26+'[1]WK01'!I26+'[1]WK01'!J26+'[1]WK01'!K26+'[1]WK01'!L26</f>
        <v>38</v>
      </c>
      <c r="L55" s="18">
        <f>'[1]WK01'!O26+'[1]WK01'!P26+'[1]WK01'!Q26+'[1]WK01'!R26+'[1]WK01'!S26+'[1]WK01'!T26</f>
        <v>63</v>
      </c>
      <c r="M55" s="17">
        <f>'[1]WK01'!F26</f>
        <v>5458</v>
      </c>
      <c r="N55" s="18">
        <f>'[1]WK01'!W26-'[1]WK01'!X26</f>
        <v>-11</v>
      </c>
      <c r="P55" s="14" t="s">
        <v>52</v>
      </c>
    </row>
    <row r="56" spans="2:16" s="13" customFormat="1" ht="12" customHeight="1">
      <c r="B56" s="40"/>
      <c r="C56" s="15"/>
      <c r="D56" s="17"/>
      <c r="E56" s="17"/>
      <c r="F56" s="15"/>
      <c r="G56" s="15"/>
      <c r="H56" s="17"/>
      <c r="I56" s="17"/>
      <c r="J56" s="15"/>
      <c r="K56" s="17"/>
      <c r="L56" s="18"/>
      <c r="M56" s="17"/>
      <c r="N56" s="18"/>
      <c r="P56" s="14" t="s">
        <v>1</v>
      </c>
    </row>
    <row r="57" spans="2:17" s="13" customFormat="1" ht="12" customHeight="1">
      <c r="B57" s="42" t="s">
        <v>54</v>
      </c>
      <c r="C57" s="15">
        <f>D57+E57</f>
        <v>35436</v>
      </c>
      <c r="D57" s="17">
        <f>SUM(D58:D61)</f>
        <v>17034</v>
      </c>
      <c r="E57" s="17">
        <f>SUM(E58:E61)</f>
        <v>18402</v>
      </c>
      <c r="F57" s="15">
        <f>G57+J57</f>
        <v>-40</v>
      </c>
      <c r="G57" s="15">
        <f>H57-I57</f>
        <v>-26</v>
      </c>
      <c r="H57" s="17">
        <f>SUM(H58:H61)</f>
        <v>12</v>
      </c>
      <c r="I57" s="17">
        <f>SUM(I58:I61)</f>
        <v>38</v>
      </c>
      <c r="J57" s="15">
        <f>K57-L57</f>
        <v>-14</v>
      </c>
      <c r="K57" s="17">
        <f>SUM(K58:K61)</f>
        <v>149</v>
      </c>
      <c r="L57" s="18">
        <f>SUM(L58:L61)</f>
        <v>163</v>
      </c>
      <c r="M57" s="17">
        <f>SUM(M58:M61)</f>
        <v>12851</v>
      </c>
      <c r="N57" s="18">
        <f>SUM(N58:N61)</f>
        <v>35</v>
      </c>
      <c r="P57" s="14" t="s">
        <v>53</v>
      </c>
      <c r="Q57" s="13" t="s">
        <v>54</v>
      </c>
    </row>
    <row r="58" spans="2:16" s="13" customFormat="1" ht="12" customHeight="1">
      <c r="B58" s="41" t="s">
        <v>95</v>
      </c>
      <c r="C58" s="15">
        <f>D58+E58</f>
        <v>4503</v>
      </c>
      <c r="D58" s="17">
        <f>'[1]WK01'!D27</f>
        <v>2176</v>
      </c>
      <c r="E58" s="17">
        <f>'[1]WK01'!E27</f>
        <v>2327</v>
      </c>
      <c r="F58" s="15">
        <f>G58+J58</f>
        <v>-25</v>
      </c>
      <c r="G58" s="15">
        <f>H58-I58</f>
        <v>-4</v>
      </c>
      <c r="H58" s="17">
        <f>'[1]WK01'!M27+'[1]WK01'!N27</f>
        <v>1</v>
      </c>
      <c r="I58" s="17">
        <f>'[1]WK01'!U27+'[1]WK01'!V27</f>
        <v>5</v>
      </c>
      <c r="J58" s="15">
        <f>K58-L58</f>
        <v>-21</v>
      </c>
      <c r="K58" s="17">
        <f>'[1]WK01'!G27+'[1]WK01'!H27+'[1]WK01'!I27+'[1]WK01'!J27+'[1]WK01'!K27+'[1]WK01'!L27</f>
        <v>21</v>
      </c>
      <c r="L58" s="18">
        <f>'[1]WK01'!O27+'[1]WK01'!P27+'[1]WK01'!Q27+'[1]WK01'!R27+'[1]WK01'!S27+'[1]WK01'!T27</f>
        <v>42</v>
      </c>
      <c r="M58" s="17">
        <f>'[1]WK01'!F27</f>
        <v>1631</v>
      </c>
      <c r="N58" s="18">
        <f>'[1]WK01'!W27-'[1]WK01'!X27</f>
        <v>0</v>
      </c>
      <c r="P58" s="14" t="s">
        <v>55</v>
      </c>
    </row>
    <row r="59" spans="2:16" s="13" customFormat="1" ht="12" customHeight="1">
      <c r="B59" s="41" t="s">
        <v>96</v>
      </c>
      <c r="C59" s="15">
        <f>D59+E59</f>
        <v>3724</v>
      </c>
      <c r="D59" s="17">
        <f>'[1]WK01'!D28</f>
        <v>1709</v>
      </c>
      <c r="E59" s="17">
        <f>'[1]WK01'!E28</f>
        <v>2015</v>
      </c>
      <c r="F59" s="15">
        <f>G59+J59</f>
        <v>3</v>
      </c>
      <c r="G59" s="15">
        <f>H59-I59</f>
        <v>1</v>
      </c>
      <c r="H59" s="17">
        <f>'[1]WK01'!M28+'[1]WK01'!N28</f>
        <v>3</v>
      </c>
      <c r="I59" s="17">
        <f>'[1]WK01'!U28+'[1]WK01'!V28</f>
        <v>2</v>
      </c>
      <c r="J59" s="15">
        <f>K59-L59</f>
        <v>2</v>
      </c>
      <c r="K59" s="17">
        <f>'[1]WK01'!G28+'[1]WK01'!H28+'[1]WK01'!I28+'[1]WK01'!J28+'[1]WK01'!K28+'[1]WK01'!L28</f>
        <v>13</v>
      </c>
      <c r="L59" s="18">
        <f>'[1]WK01'!O28+'[1]WK01'!P28+'[1]WK01'!Q28+'[1]WK01'!R28+'[1]WK01'!S28+'[1]WK01'!T28</f>
        <v>11</v>
      </c>
      <c r="M59" s="17">
        <f>'[1]WK01'!F28</f>
        <v>969</v>
      </c>
      <c r="N59" s="18">
        <f>'[1]WK01'!W28-'[1]WK01'!X28</f>
        <v>-2</v>
      </c>
      <c r="P59" s="14" t="s">
        <v>56</v>
      </c>
    </row>
    <row r="60" spans="2:16" s="13" customFormat="1" ht="12" customHeight="1">
      <c r="B60" s="41" t="s">
        <v>97</v>
      </c>
      <c r="C60" s="15">
        <f>D60+E60</f>
        <v>7391</v>
      </c>
      <c r="D60" s="17">
        <f>'[1]WK01'!D29</f>
        <v>3664</v>
      </c>
      <c r="E60" s="17">
        <f>'[1]WK01'!E29</f>
        <v>3727</v>
      </c>
      <c r="F60" s="15">
        <f>G60+J60</f>
        <v>-3</v>
      </c>
      <c r="G60" s="15">
        <f>H60-I60</f>
        <v>1</v>
      </c>
      <c r="H60" s="17">
        <f>'[1]WK01'!M29+'[1]WK01'!N29</f>
        <v>5</v>
      </c>
      <c r="I60" s="17">
        <f>'[1]WK01'!U29+'[1]WK01'!V29</f>
        <v>4</v>
      </c>
      <c r="J60" s="15">
        <f>K60-L60</f>
        <v>-4</v>
      </c>
      <c r="K60" s="17">
        <f>'[1]WK01'!G29+'[1]WK01'!H29+'[1]WK01'!I29+'[1]WK01'!J29+'[1]WK01'!K29+'[1]WK01'!L29</f>
        <v>33</v>
      </c>
      <c r="L60" s="18">
        <f>'[1]WK01'!O29+'[1]WK01'!P29+'[1]WK01'!Q29+'[1]WK01'!R29+'[1]WK01'!S29+'[1]WK01'!T29</f>
        <v>37</v>
      </c>
      <c r="M60" s="17">
        <f>'[1]WK01'!F29</f>
        <v>2502</v>
      </c>
      <c r="N60" s="18">
        <f>'[1]WK01'!W29-'[1]WK01'!X29</f>
        <v>13</v>
      </c>
      <c r="P60" s="14" t="s">
        <v>57</v>
      </c>
    </row>
    <row r="61" spans="2:16" s="13" customFormat="1" ht="12" customHeight="1">
      <c r="B61" s="41" t="s">
        <v>98</v>
      </c>
      <c r="C61" s="15">
        <f>D61+E61</f>
        <v>19818</v>
      </c>
      <c r="D61" s="17">
        <f>'[1]WK01'!D30</f>
        <v>9485</v>
      </c>
      <c r="E61" s="17">
        <f>'[1]WK01'!E30</f>
        <v>10333</v>
      </c>
      <c r="F61" s="15">
        <f>G61+J61</f>
        <v>-15</v>
      </c>
      <c r="G61" s="15">
        <f>H61-I61</f>
        <v>-24</v>
      </c>
      <c r="H61" s="17">
        <f>'[1]WK01'!M30+'[1]WK01'!N30</f>
        <v>3</v>
      </c>
      <c r="I61" s="17">
        <f>'[1]WK01'!U30+'[1]WK01'!V30</f>
        <v>27</v>
      </c>
      <c r="J61" s="15">
        <f>K61-L61</f>
        <v>9</v>
      </c>
      <c r="K61" s="17">
        <f>'[1]WK01'!G30+'[1]WK01'!H30+'[1]WK01'!I30+'[1]WK01'!J30+'[1]WK01'!K30+'[1]WK01'!L30</f>
        <v>82</v>
      </c>
      <c r="L61" s="18">
        <f>'[1]WK01'!O30+'[1]WK01'!P30+'[1]WK01'!Q30+'[1]WK01'!R30+'[1]WK01'!S30+'[1]WK01'!T30</f>
        <v>73</v>
      </c>
      <c r="M61" s="17">
        <f>'[1]WK01'!F30</f>
        <v>7749</v>
      </c>
      <c r="N61" s="18">
        <f>'[1]WK01'!W30-'[1]WK01'!X30</f>
        <v>24</v>
      </c>
      <c r="P61" s="14" t="s">
        <v>58</v>
      </c>
    </row>
    <row r="62" spans="2:16" s="13" customFormat="1" ht="12" customHeight="1">
      <c r="B62" s="40"/>
      <c r="C62" s="15"/>
      <c r="D62" s="17"/>
      <c r="E62" s="17"/>
      <c r="F62" s="15"/>
      <c r="G62" s="15"/>
      <c r="H62" s="17"/>
      <c r="I62" s="17"/>
      <c r="J62" s="15"/>
      <c r="K62" s="17"/>
      <c r="L62" s="18"/>
      <c r="M62" s="17"/>
      <c r="N62" s="18"/>
      <c r="P62" s="14" t="s">
        <v>1</v>
      </c>
    </row>
    <row r="63" spans="2:17" s="13" customFormat="1" ht="12" customHeight="1">
      <c r="B63" s="42" t="s">
        <v>60</v>
      </c>
      <c r="C63" s="15">
        <f>D63+E63</f>
        <v>36925</v>
      </c>
      <c r="D63" s="17">
        <f>SUM(D64:D64)</f>
        <v>18016</v>
      </c>
      <c r="E63" s="17">
        <f>SUM(E64:E64)</f>
        <v>18909</v>
      </c>
      <c r="F63" s="15">
        <f>G63+J63</f>
        <v>-31</v>
      </c>
      <c r="G63" s="15">
        <f>H63-I63</f>
        <v>-6</v>
      </c>
      <c r="H63" s="17">
        <f>SUM(H64:H64)</f>
        <v>19</v>
      </c>
      <c r="I63" s="17">
        <f>SUM(I64:I64)</f>
        <v>25</v>
      </c>
      <c r="J63" s="15">
        <f>K63-L63</f>
        <v>-25</v>
      </c>
      <c r="K63" s="17">
        <f>SUM(K64:K64)</f>
        <v>144</v>
      </c>
      <c r="L63" s="18">
        <f>SUM(L64:L64)</f>
        <v>169</v>
      </c>
      <c r="M63" s="17">
        <f>SUM(M64:M64)</f>
        <v>14285</v>
      </c>
      <c r="N63" s="18">
        <f>SUM(N64:N64)</f>
        <v>37</v>
      </c>
      <c r="P63" s="14" t="s">
        <v>59</v>
      </c>
      <c r="Q63" s="13" t="s">
        <v>60</v>
      </c>
    </row>
    <row r="64" spans="2:16" s="13" customFormat="1" ht="12" customHeight="1">
      <c r="B64" s="41" t="s">
        <v>99</v>
      </c>
      <c r="C64" s="15">
        <f>D64+E64</f>
        <v>36925</v>
      </c>
      <c r="D64" s="17">
        <f>'[1]WK01'!D31</f>
        <v>18016</v>
      </c>
      <c r="E64" s="17">
        <f>'[1]WK01'!E31</f>
        <v>18909</v>
      </c>
      <c r="F64" s="15">
        <f>G64+J64</f>
        <v>-31</v>
      </c>
      <c r="G64" s="15">
        <f>H64-I64</f>
        <v>-6</v>
      </c>
      <c r="H64" s="17">
        <f>'[1]WK01'!M31+'[1]WK01'!N31</f>
        <v>19</v>
      </c>
      <c r="I64" s="17">
        <f>'[1]WK01'!U31+'[1]WK01'!V31</f>
        <v>25</v>
      </c>
      <c r="J64" s="15">
        <f>K64-L64</f>
        <v>-25</v>
      </c>
      <c r="K64" s="17">
        <f>'[1]WK01'!G31+'[1]WK01'!H31+'[1]WK01'!I31+'[1]WK01'!J31+'[1]WK01'!K31+'[1]WK01'!L31</f>
        <v>144</v>
      </c>
      <c r="L64" s="18">
        <f>'[1]WK01'!O31+'[1]WK01'!P31+'[1]WK01'!Q31+'[1]WK01'!R31+'[1]WK01'!S31+'[1]WK01'!T31</f>
        <v>169</v>
      </c>
      <c r="M64" s="17">
        <f>'[1]WK01'!F31</f>
        <v>14285</v>
      </c>
      <c r="N64" s="18">
        <f>'[1]WK01'!W31-'[1]WK01'!X31</f>
        <v>37</v>
      </c>
      <c r="P64" s="14" t="s">
        <v>61</v>
      </c>
    </row>
    <row r="65" spans="2:16" s="13" customFormat="1" ht="12" customHeight="1">
      <c r="B65" s="40"/>
      <c r="C65" s="15"/>
      <c r="D65" s="17"/>
      <c r="E65" s="17"/>
      <c r="F65" s="15"/>
      <c r="G65" s="15"/>
      <c r="H65" s="17"/>
      <c r="I65" s="17"/>
      <c r="J65" s="15"/>
      <c r="K65" s="17"/>
      <c r="L65" s="18"/>
      <c r="M65" s="17"/>
      <c r="N65" s="18"/>
      <c r="P65" s="14" t="s">
        <v>1</v>
      </c>
    </row>
    <row r="66" spans="2:17" s="13" customFormat="1" ht="12" customHeight="1">
      <c r="B66" s="42" t="s">
        <v>63</v>
      </c>
      <c r="C66" s="15">
        <f aca="true" t="shared" si="9" ref="C66:C71">D66+E66</f>
        <v>104076</v>
      </c>
      <c r="D66" s="17">
        <f>SUM(D67:D71)</f>
        <v>53075</v>
      </c>
      <c r="E66" s="17">
        <f>SUM(E67:E71)</f>
        <v>51001</v>
      </c>
      <c r="F66" s="15">
        <f aca="true" t="shared" si="10" ref="F66:F71">G66+J66</f>
        <v>182</v>
      </c>
      <c r="G66" s="15">
        <f aca="true" t="shared" si="11" ref="G66:G71">H66-I66</f>
        <v>-29</v>
      </c>
      <c r="H66" s="17">
        <f>SUM(H67:H71)</f>
        <v>76</v>
      </c>
      <c r="I66" s="17">
        <f>SUM(I67:I71)</f>
        <v>105</v>
      </c>
      <c r="J66" s="15">
        <f aca="true" t="shared" si="12" ref="J66:J71">K66-L66</f>
        <v>211</v>
      </c>
      <c r="K66" s="17">
        <f>SUM(K67:K71)</f>
        <v>668</v>
      </c>
      <c r="L66" s="18">
        <f>SUM(L67:L71)</f>
        <v>457</v>
      </c>
      <c r="M66" s="17">
        <f>SUM(M67:M71)</f>
        <v>39670</v>
      </c>
      <c r="N66" s="18">
        <f>SUM(N67:N71)</f>
        <v>210</v>
      </c>
      <c r="P66" s="14" t="s">
        <v>62</v>
      </c>
      <c r="Q66" s="13" t="s">
        <v>63</v>
      </c>
    </row>
    <row r="67" spans="2:16" s="13" customFormat="1" ht="12" customHeight="1">
      <c r="B67" s="41" t="s">
        <v>100</v>
      </c>
      <c r="C67" s="15">
        <f t="shared" si="9"/>
        <v>15201</v>
      </c>
      <c r="D67" s="17">
        <f>'[1]WK01'!D32</f>
        <v>7566</v>
      </c>
      <c r="E67" s="17">
        <f>'[1]WK01'!E32</f>
        <v>7635</v>
      </c>
      <c r="F67" s="15">
        <f t="shared" si="10"/>
        <v>-6</v>
      </c>
      <c r="G67" s="15">
        <f t="shared" si="11"/>
        <v>-19</v>
      </c>
      <c r="H67" s="17">
        <f>'[1]WK01'!M32+'[1]WK01'!N32</f>
        <v>7</v>
      </c>
      <c r="I67" s="17">
        <f>'[1]WK01'!U32+'[1]WK01'!V32</f>
        <v>26</v>
      </c>
      <c r="J67" s="15">
        <f t="shared" si="12"/>
        <v>13</v>
      </c>
      <c r="K67" s="17">
        <f>'[1]WK01'!G32+'[1]WK01'!H32+'[1]WK01'!I32+'[1]WK01'!J32+'[1]WK01'!K32+'[1]WK01'!L32</f>
        <v>44</v>
      </c>
      <c r="L67" s="18">
        <f>'[1]WK01'!O32+'[1]WK01'!P32+'[1]WK01'!Q32+'[1]WK01'!R32+'[1]WK01'!S32+'[1]WK01'!T32</f>
        <v>31</v>
      </c>
      <c r="M67" s="17">
        <f>'[1]WK01'!F32</f>
        <v>5307</v>
      </c>
      <c r="N67" s="18">
        <f>'[1]WK01'!W32-'[1]WK01'!X32</f>
        <v>13</v>
      </c>
      <c r="P67" s="14" t="s">
        <v>64</v>
      </c>
    </row>
    <row r="68" spans="2:16" s="13" customFormat="1" ht="12" customHeight="1">
      <c r="B68" s="41" t="s">
        <v>101</v>
      </c>
      <c r="C68" s="15">
        <f t="shared" si="9"/>
        <v>11004</v>
      </c>
      <c r="D68" s="17">
        <f>'[1]WK01'!D33</f>
        <v>5499</v>
      </c>
      <c r="E68" s="17">
        <f>'[1]WK01'!E33</f>
        <v>5505</v>
      </c>
      <c r="F68" s="15">
        <f t="shared" si="10"/>
        <v>26</v>
      </c>
      <c r="G68" s="15">
        <f t="shared" si="11"/>
        <v>1</v>
      </c>
      <c r="H68" s="17">
        <f>'[1]WK01'!M33+'[1]WK01'!N33</f>
        <v>6</v>
      </c>
      <c r="I68" s="17">
        <f>'[1]WK01'!U33+'[1]WK01'!V33</f>
        <v>5</v>
      </c>
      <c r="J68" s="15">
        <f t="shared" si="12"/>
        <v>25</v>
      </c>
      <c r="K68" s="17">
        <f>'[1]WK01'!G33+'[1]WK01'!H33+'[1]WK01'!I33+'[1]WK01'!J33+'[1]WK01'!K33+'[1]WK01'!L33</f>
        <v>61</v>
      </c>
      <c r="L68" s="18">
        <f>'[1]WK01'!O33+'[1]WK01'!P33+'[1]WK01'!Q33+'[1]WK01'!R33+'[1]WK01'!S33+'[1]WK01'!T33</f>
        <v>36</v>
      </c>
      <c r="M68" s="17">
        <f>'[1]WK01'!F33</f>
        <v>3850</v>
      </c>
      <c r="N68" s="18">
        <f>'[1]WK01'!W33-'[1]WK01'!X33</f>
        <v>39</v>
      </c>
      <c r="P68" s="14" t="s">
        <v>65</v>
      </c>
    </row>
    <row r="69" spans="2:16" s="13" customFormat="1" ht="12" customHeight="1">
      <c r="B69" s="41" t="s">
        <v>102</v>
      </c>
      <c r="C69" s="15">
        <f t="shared" si="9"/>
        <v>11539</v>
      </c>
      <c r="D69" s="17">
        <f>'[1]WK01'!D34</f>
        <v>5729</v>
      </c>
      <c r="E69" s="17">
        <f>'[1]WK01'!E34</f>
        <v>5810</v>
      </c>
      <c r="F69" s="15">
        <f t="shared" si="10"/>
        <v>4</v>
      </c>
      <c r="G69" s="15">
        <f t="shared" si="11"/>
        <v>0</v>
      </c>
      <c r="H69" s="17">
        <f>'[1]WK01'!M34+'[1]WK01'!N34</f>
        <v>9</v>
      </c>
      <c r="I69" s="17">
        <f>'[1]WK01'!U34+'[1]WK01'!V34</f>
        <v>9</v>
      </c>
      <c r="J69" s="15">
        <f t="shared" si="12"/>
        <v>4</v>
      </c>
      <c r="K69" s="17">
        <f>'[1]WK01'!G34+'[1]WK01'!H34+'[1]WK01'!I34+'[1]WK01'!J34+'[1]WK01'!K34+'[1]WK01'!L34</f>
        <v>44</v>
      </c>
      <c r="L69" s="18">
        <f>'[1]WK01'!O34+'[1]WK01'!P34+'[1]WK01'!Q34+'[1]WK01'!R34+'[1]WK01'!S34+'[1]WK01'!T34</f>
        <v>40</v>
      </c>
      <c r="M69" s="17">
        <f>'[1]WK01'!F34</f>
        <v>3939</v>
      </c>
      <c r="N69" s="18">
        <f>'[1]WK01'!W34-'[1]WK01'!X34</f>
        <v>-1</v>
      </c>
      <c r="P69" s="14" t="s">
        <v>66</v>
      </c>
    </row>
    <row r="70" spans="2:16" s="13" customFormat="1" ht="12" customHeight="1">
      <c r="B70" s="41" t="s">
        <v>103</v>
      </c>
      <c r="C70" s="15">
        <f t="shared" si="9"/>
        <v>39867</v>
      </c>
      <c r="D70" s="17">
        <f>'[1]WK01'!D35</f>
        <v>21001</v>
      </c>
      <c r="E70" s="17">
        <f>'[1]WK01'!E35</f>
        <v>18866</v>
      </c>
      <c r="F70" s="15">
        <f t="shared" si="10"/>
        <v>158</v>
      </c>
      <c r="G70" s="15">
        <f t="shared" si="11"/>
        <v>6</v>
      </c>
      <c r="H70" s="17">
        <f>'[1]WK01'!M35+'[1]WK01'!N35</f>
        <v>37</v>
      </c>
      <c r="I70" s="17">
        <f>'[1]WK01'!U35+'[1]WK01'!V35</f>
        <v>31</v>
      </c>
      <c r="J70" s="15">
        <f t="shared" si="12"/>
        <v>152</v>
      </c>
      <c r="K70" s="17">
        <f>'[1]WK01'!G35+'[1]WK01'!H35+'[1]WK01'!I35+'[1]WK01'!J35+'[1]WK01'!K35+'[1]WK01'!L35</f>
        <v>424</v>
      </c>
      <c r="L70" s="18">
        <f>'[1]WK01'!O35+'[1]WK01'!P35+'[1]WK01'!Q35+'[1]WK01'!R35+'[1]WK01'!S35+'[1]WK01'!T35</f>
        <v>272</v>
      </c>
      <c r="M70" s="17">
        <f>'[1]WK01'!F35</f>
        <v>17157</v>
      </c>
      <c r="N70" s="18">
        <f>'[1]WK01'!W35-'[1]WK01'!X35</f>
        <v>138</v>
      </c>
      <c r="P70" s="14" t="s">
        <v>67</v>
      </c>
    </row>
    <row r="71" spans="2:16" s="13" customFormat="1" ht="12" customHeight="1">
      <c r="B71" s="41" t="s">
        <v>104</v>
      </c>
      <c r="C71" s="15">
        <f t="shared" si="9"/>
        <v>26465</v>
      </c>
      <c r="D71" s="17">
        <f>'[1]WK01'!D36</f>
        <v>13280</v>
      </c>
      <c r="E71" s="17">
        <f>'[1]WK01'!E36</f>
        <v>13185</v>
      </c>
      <c r="F71" s="15">
        <f t="shared" si="10"/>
        <v>0</v>
      </c>
      <c r="G71" s="15">
        <f t="shared" si="11"/>
        <v>-17</v>
      </c>
      <c r="H71" s="17">
        <f>'[1]WK01'!M36+'[1]WK01'!N36</f>
        <v>17</v>
      </c>
      <c r="I71" s="17">
        <f>'[1]WK01'!U36+'[1]WK01'!V36</f>
        <v>34</v>
      </c>
      <c r="J71" s="15">
        <f t="shared" si="12"/>
        <v>17</v>
      </c>
      <c r="K71" s="17">
        <f>'[1]WK01'!G36+'[1]WK01'!H36+'[1]WK01'!I36+'[1]WK01'!J36+'[1]WK01'!K36+'[1]WK01'!L36</f>
        <v>95</v>
      </c>
      <c r="L71" s="18">
        <f>'[1]WK01'!O36+'[1]WK01'!P36+'[1]WK01'!Q36+'[1]WK01'!R36+'[1]WK01'!S36+'[1]WK01'!T36</f>
        <v>78</v>
      </c>
      <c r="M71" s="17">
        <f>'[1]WK01'!F36</f>
        <v>9417</v>
      </c>
      <c r="N71" s="18">
        <f>'[1]WK01'!W36-'[1]WK01'!X36</f>
        <v>21</v>
      </c>
      <c r="P71" s="14" t="s">
        <v>68</v>
      </c>
    </row>
    <row r="72" spans="2:16" s="13" customFormat="1" ht="12" customHeight="1">
      <c r="B72" s="43"/>
      <c r="C72" s="15"/>
      <c r="D72" s="17"/>
      <c r="E72" s="17"/>
      <c r="F72" s="15"/>
      <c r="G72" s="15"/>
      <c r="H72" s="17"/>
      <c r="I72" s="17"/>
      <c r="J72" s="15"/>
      <c r="K72" s="17"/>
      <c r="L72" s="18"/>
      <c r="M72" s="17"/>
      <c r="N72" s="18"/>
      <c r="P72" s="14"/>
    </row>
    <row r="73" spans="2:16" s="13" customFormat="1" ht="12" customHeight="1">
      <c r="B73" s="45"/>
      <c r="C73" s="19"/>
      <c r="D73" s="20"/>
      <c r="E73" s="20"/>
      <c r="F73" s="19"/>
      <c r="G73" s="19"/>
      <c r="H73" s="20"/>
      <c r="I73" s="20"/>
      <c r="J73" s="19"/>
      <c r="K73" s="20"/>
      <c r="L73" s="21"/>
      <c r="M73" s="20"/>
      <c r="N73" s="21"/>
      <c r="P73" s="14" t="s">
        <v>69</v>
      </c>
    </row>
    <row r="74" spans="2:14" ht="12" customHeight="1">
      <c r="B74" s="5"/>
      <c r="C74" s="6"/>
      <c r="D74" s="7"/>
      <c r="E74" s="7"/>
      <c r="F74" s="4"/>
      <c r="G74" s="4"/>
      <c r="H74" s="7"/>
      <c r="I74" s="7"/>
      <c r="J74" s="6"/>
      <c r="K74" s="7"/>
      <c r="L74" s="7"/>
      <c r="M74" s="7"/>
      <c r="N74" s="7"/>
    </row>
    <row r="75" spans="2:13" ht="12" customHeight="1">
      <c r="B75" s="8"/>
      <c r="C75" s="1"/>
      <c r="D75" s="1"/>
      <c r="E75" s="1"/>
      <c r="H75" s="1"/>
      <c r="I75" s="1"/>
      <c r="J75" s="1"/>
      <c r="K75" s="1"/>
      <c r="L75" s="1"/>
      <c r="M75" s="1"/>
    </row>
    <row r="76" spans="3:14" ht="12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6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</sheetData>
  <sheetProtection/>
  <mergeCells count="8">
    <mergeCell ref="F74:G74"/>
    <mergeCell ref="C4:C5"/>
    <mergeCell ref="D4:D5"/>
    <mergeCell ref="E4:E5"/>
    <mergeCell ref="J2:M2"/>
    <mergeCell ref="C41:C42"/>
    <mergeCell ref="D41:D42"/>
    <mergeCell ref="E41:E42"/>
  </mergeCells>
  <printOptions horizontalCentered="1"/>
  <pageMargins left="0.5905511811023623" right="0.5905511811023623" top="0.7874015748031497" bottom="0.3937007874015748" header="0.2755905511811024" footer="0.31496062992125984"/>
  <pageSetup firstPageNumber="4" useFirstPageNumber="1" horizontalDpi="600" verticalDpi="600" orientation="portrait" paperSize="9" scale="78" r:id="rId1"/>
  <headerFooter alignWithMargins="0">
    <oddFooter>&amp;C&amp;"ＭＳ 明朝,標準"&amp;14－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恵美８７</dc:creator>
  <cp:keywords/>
  <dc:description/>
  <cp:lastModifiedBy>星野 恵美８７</cp:lastModifiedBy>
  <cp:lastPrinted>2014-05-22T00:17:05Z</cp:lastPrinted>
  <dcterms:created xsi:type="dcterms:W3CDTF">2014-05-21T23:46:09Z</dcterms:created>
  <dcterms:modified xsi:type="dcterms:W3CDTF">2014-05-22T00:18:51Z</dcterms:modified>
  <cp:category/>
  <cp:version/>
  <cp:contentType/>
  <cp:contentStatus/>
</cp:coreProperties>
</file>