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8.63\share\07計画係\計画\◇汚水処理率・普及率\R2(R元末)\02_公表\03_統計情報システム更新\"/>
    </mc:Choice>
  </mc:AlternateContent>
  <xr:revisionPtr revIDLastSave="0" documentId="13_ncr:1_{33678638-E161-4F39-8E59-7F8AA089581B}" xr6:coauthVersionLast="36" xr6:coauthVersionMax="36" xr10:uidLastSave="{00000000-0000-0000-0000-000000000000}"/>
  <bookViews>
    <workbookView xWindow="0" yWindow="0" windowWidth="12800" windowHeight="7030" xr2:uid="{0FB78079-71CF-4ABA-A57B-C65E9FDD8D54}"/>
  </bookViews>
  <sheets>
    <sheet name="R1末 (千人) 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xlnm.Print_Area" localSheetId="0">'R1末 (千人) '!$A$1:$P$53</definedName>
    <definedName name="_xlnm.Print_Area">#REF!</definedName>
    <definedName name="PRINT_AREA_MI" localSheetId="0">#REF!</definedName>
    <definedName name="PRINT_AREA_MI">#REF!</definedName>
    <definedName name="XL__015___" localSheetId="0">#REF!</definedName>
    <definedName name="XL__015___">#REF!</definedName>
    <definedName name="安中流関公共">'[1]条件 '!$A$101:$C$102</definedName>
    <definedName name="伊香保単独公共・湯沢・物聞沢">'[1]条件 '!$A$44:$C$45</definedName>
    <definedName name="伊香保単独特環">'[1]条件 '!$A$50:$C$51</definedName>
    <definedName name="伊勢崎単独公共">'[1]条件 '!$A$41:$C$42</definedName>
    <definedName name="笠懸流関公共">'[1]条件 '!$A$167:$C$168</definedName>
    <definedName name="甘楽流関公共">'[1]条件 '!$A$107:$C$108</definedName>
    <definedName name="館林単独公共">'[1]条件 '!$A$35:$C$36</definedName>
    <definedName name="館林単独特定">'[1]条件 '!$A$38:$C$39</definedName>
    <definedName name="吉井流関公共">'[1]条件 '!$A$98:$C$99</definedName>
    <definedName name="吉岡流関公共">'[1]条件 '!$A$89:$C$90</definedName>
    <definedName name="吉岡流関特環">'[1]条件 '!$A$92:$C$93</definedName>
    <definedName name="宮城流関公共">'[1]条件 '!$A$149:$C$150</definedName>
    <definedName name="玉村流関公共">'[1]条件 '!$A$83:$C$84</definedName>
    <definedName name="玉村流関特環">'[1]条件 '!$A$86:$C$87</definedName>
    <definedName name="桐生単独公共">'[1]条件 '!$A$20:$C$21</definedName>
    <definedName name="桐生流関公共">'[1]条件 '!$A$23:$C$24</definedName>
    <definedName name="群馬町流関公共">'[1]条件 '!$A$110:$C$111</definedName>
    <definedName name="月夜野流関公共">'[1]条件 '!$A$62:$C$63</definedName>
    <definedName name="月夜野流関特環">'[1]条件 '!$A$65:$C$66</definedName>
    <definedName name="高崎単独公共">'[1]条件 '!$A$8:$C$9</definedName>
    <definedName name="高崎単独特環">'[1]条件 '!$A$11:$C$12</definedName>
    <definedName name="高崎流関公共">'[1]条件 '!$A$14:$C$15</definedName>
    <definedName name="高崎流関特環">'[1]条件 '!$A$17:$C$18</definedName>
    <definedName name="渋川流関公共">'[1]条件 '!$A$71:$C$72</definedName>
    <definedName name="渋川流関特環">'[1]条件 '!$A$74:$C$75</definedName>
    <definedName name="小野上単独特環">'[1]条件 '!$A$185:$C$186</definedName>
    <definedName name="沼田流関公共">'[1]条件 '!$A$56:$C$57</definedName>
    <definedName name="沼田流関特環">'[1]条件 '!$A$59:$C$60</definedName>
    <definedName name="新治単独特環">'[1]条件 '!$A$134:$C$135</definedName>
    <definedName name="新町流関公共">'[1]条件 '!$A$80:$C$81</definedName>
    <definedName name="新田流関公共">'[1]条件 '!$A$158:$C$159</definedName>
    <definedName name="新里流関特環">'[1]条件 '!$A$179:$C$180</definedName>
    <definedName name="榛東流関特環">'[1]条件 '!$A$152:$C$153</definedName>
    <definedName name="榛名単独特環">'[1]条件 '!$A$128:$C$129</definedName>
    <definedName name="榛名流関公共">'[1]条件 '!$A$125:$C$126</definedName>
    <definedName name="水上流関公共">'[1]条件 '!$A$68:$C$69</definedName>
    <definedName name="千代田流関公共">'[1]条件 '!$A$155:$C$156</definedName>
    <definedName name="川場単独特環">'[1]条件 '!$A$170:$C$171</definedName>
    <definedName name="前橋単独公共">'[1]条件 '!$A$2:$C$3</definedName>
    <definedName name="前橋流関公共">'[1]条件 '!$A$5:$C$6</definedName>
    <definedName name="草津単独公共">'[1]条件 '!$A$53:$C$54</definedName>
    <definedName name="太田単独公共">'[1]条件 '!$A$26:$C$27</definedName>
    <definedName name="太田単独特環">'[1]条件 '!$A$29:$C$30</definedName>
    <definedName name="太田流関公共">'[1]条件 '!$A$32:$C$33</definedName>
    <definedName name="大間々流関公共">'[1]条件 '!$A$164:$C$165</definedName>
    <definedName name="大胡流関公共">'[1]条件 '!$A$113:$C$114</definedName>
    <definedName name="大泉流関公共">'[1]条件 '!$A$122:$C$123</definedName>
    <definedName name="中之条単独特環">'[1]条件 '!$A$131:$C$132</definedName>
    <definedName name="長野原単独特環">'[1]条件 '!$A$191:$C$192</definedName>
    <definedName name="嬬恋単独特環">'[1]条件 '!$A$146:$C$147</definedName>
    <definedName name="藤岡流関公共">'[1]条件 '!$A$77:$C$78</definedName>
    <definedName name="白沢単独特環">'[1]条件 '!$A$182:$C$183</definedName>
    <definedName name="板倉単独公共">'[1]条件 '!$A$188:$C$189</definedName>
    <definedName name="尾島流関公共">'[1]条件 '!$A$161:$C$162</definedName>
    <definedName name="富岡流関公共">'[1]条件 '!$A$95:$C$96</definedName>
    <definedName name="富士見単独特環">'[1]条件 '!$A$137:$C$138</definedName>
    <definedName name="富士見流関公共">'[1]条件 '!$A$143:$C$144</definedName>
    <definedName name="富士見流関特環">'[1]条件 '!$A$140:$C$141</definedName>
    <definedName name="片品単独特環">'[1]条件 '!$A$197:$C$198</definedName>
    <definedName name="北橘流関公共">'[1]条件 '!$A$116:$C$117</definedName>
    <definedName name="北橘流関特環">'[1]条件 '!$A$119:$C$120</definedName>
    <definedName name="箕郷流関公共">'[1]条件 '!$A$104:$C$105</definedName>
    <definedName name="邑楽流関公共">'[1]条件 '!$A$176:$C$177</definedName>
    <definedName name="利根単独特環">'[1]条件 '!$A$194:$C$195</definedName>
    <definedName name="藪塚本町流関公共">'[1]条件 '!$A$173:$C$174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M7" i="1"/>
  <c r="O7" i="1" s="1"/>
  <c r="N7" i="1"/>
  <c r="P7" i="1" s="1"/>
  <c r="L8" i="1"/>
  <c r="M8" i="1"/>
  <c r="O8" i="1" s="1"/>
  <c r="N8" i="1"/>
  <c r="P8" i="1" s="1"/>
  <c r="L9" i="1"/>
  <c r="M9" i="1"/>
  <c r="O9" i="1" s="1"/>
  <c r="N9" i="1"/>
  <c r="P9" i="1" s="1"/>
  <c r="L10" i="1"/>
  <c r="M10" i="1"/>
  <c r="O10" i="1" s="1"/>
  <c r="N10" i="1"/>
  <c r="P10" i="1" s="1"/>
  <c r="L11" i="1"/>
  <c r="M11" i="1"/>
  <c r="O11" i="1" s="1"/>
  <c r="N11" i="1"/>
  <c r="P11" i="1" s="1"/>
  <c r="L12" i="1"/>
  <c r="M12" i="1"/>
  <c r="O12" i="1" s="1"/>
  <c r="N12" i="1"/>
  <c r="P12" i="1"/>
  <c r="L13" i="1"/>
  <c r="M13" i="1"/>
  <c r="O13" i="1" s="1"/>
  <c r="N13" i="1"/>
  <c r="P13" i="1"/>
  <c r="L14" i="1"/>
  <c r="M14" i="1"/>
  <c r="O14" i="1" s="1"/>
  <c r="N14" i="1"/>
  <c r="P14" i="1" s="1"/>
  <c r="L15" i="1"/>
  <c r="M15" i="1"/>
  <c r="O15" i="1" s="1"/>
  <c r="N15" i="1"/>
  <c r="P15" i="1" s="1"/>
  <c r="L16" i="1"/>
  <c r="M16" i="1"/>
  <c r="O16" i="1" s="1"/>
  <c r="N16" i="1"/>
  <c r="P16" i="1" s="1"/>
  <c r="L17" i="1"/>
  <c r="M17" i="1"/>
  <c r="O17" i="1" s="1"/>
  <c r="N17" i="1"/>
  <c r="P17" i="1" s="1"/>
  <c r="L18" i="1"/>
  <c r="M18" i="1"/>
  <c r="O18" i="1" s="1"/>
  <c r="N18" i="1"/>
  <c r="P18" i="1" s="1"/>
  <c r="D19" i="1"/>
  <c r="D51" i="1" s="1"/>
  <c r="E19" i="1"/>
  <c r="E51" i="1" s="1"/>
  <c r="F19" i="1"/>
  <c r="G19" i="1"/>
  <c r="H19" i="1"/>
  <c r="I19" i="1"/>
  <c r="J19" i="1"/>
  <c r="K19" i="1"/>
  <c r="K51" i="1" s="1"/>
  <c r="L20" i="1"/>
  <c r="M20" i="1"/>
  <c r="O20" i="1" s="1"/>
  <c r="N20" i="1"/>
  <c r="P20" i="1" s="1"/>
  <c r="L21" i="1"/>
  <c r="M21" i="1"/>
  <c r="O21" i="1" s="1"/>
  <c r="N21" i="1"/>
  <c r="N22" i="1" s="1"/>
  <c r="P21" i="1"/>
  <c r="D22" i="1"/>
  <c r="E22" i="1"/>
  <c r="F22" i="1"/>
  <c r="G22" i="1"/>
  <c r="G50" i="1" s="1"/>
  <c r="G52" i="1" s="1"/>
  <c r="H22" i="1"/>
  <c r="I22" i="1"/>
  <c r="J22" i="1"/>
  <c r="K22" i="1"/>
  <c r="L23" i="1"/>
  <c r="M23" i="1"/>
  <c r="O23" i="1" s="1"/>
  <c r="N23" i="1"/>
  <c r="P23" i="1" s="1"/>
  <c r="L24" i="1"/>
  <c r="M24" i="1"/>
  <c r="O24" i="1" s="1"/>
  <c r="N24" i="1"/>
  <c r="P24" i="1"/>
  <c r="D25" i="1"/>
  <c r="D50" i="1" s="1"/>
  <c r="E25" i="1"/>
  <c r="F25" i="1"/>
  <c r="G25" i="1"/>
  <c r="H25" i="1"/>
  <c r="I25" i="1"/>
  <c r="J25" i="1"/>
  <c r="K25" i="1"/>
  <c r="L26" i="1"/>
  <c r="M26" i="1"/>
  <c r="N26" i="1"/>
  <c r="P26" i="1" s="1"/>
  <c r="O26" i="1"/>
  <c r="L27" i="1"/>
  <c r="M27" i="1"/>
  <c r="N27" i="1"/>
  <c r="P27" i="1" s="1"/>
  <c r="O27" i="1"/>
  <c r="L28" i="1"/>
  <c r="M28" i="1"/>
  <c r="O28" i="1" s="1"/>
  <c r="N28" i="1"/>
  <c r="P28" i="1" s="1"/>
  <c r="D29" i="1"/>
  <c r="E29" i="1"/>
  <c r="F29" i="1"/>
  <c r="F50" i="1" s="1"/>
  <c r="F52" i="1" s="1"/>
  <c r="G29" i="1"/>
  <c r="H29" i="1"/>
  <c r="I29" i="1"/>
  <c r="J29" i="1"/>
  <c r="L29" i="1" s="1"/>
  <c r="K29" i="1"/>
  <c r="L30" i="1"/>
  <c r="M30" i="1"/>
  <c r="O30" i="1" s="1"/>
  <c r="N30" i="1"/>
  <c r="N36" i="1" s="1"/>
  <c r="P36" i="1" s="1"/>
  <c r="L31" i="1"/>
  <c r="M31" i="1"/>
  <c r="O31" i="1" s="1"/>
  <c r="N31" i="1"/>
  <c r="P31" i="1" s="1"/>
  <c r="L32" i="1"/>
  <c r="M32" i="1"/>
  <c r="N32" i="1"/>
  <c r="P32" i="1" s="1"/>
  <c r="O32" i="1"/>
  <c r="L33" i="1"/>
  <c r="M33" i="1"/>
  <c r="O33" i="1" s="1"/>
  <c r="N33" i="1"/>
  <c r="P33" i="1" s="1"/>
  <c r="L34" i="1"/>
  <c r="M34" i="1"/>
  <c r="O34" i="1" s="1"/>
  <c r="N34" i="1"/>
  <c r="P34" i="1" s="1"/>
  <c r="L35" i="1"/>
  <c r="M35" i="1"/>
  <c r="O35" i="1" s="1"/>
  <c r="N35" i="1"/>
  <c r="P35" i="1" s="1"/>
  <c r="D36" i="1"/>
  <c r="E36" i="1"/>
  <c r="F36" i="1"/>
  <c r="G36" i="1"/>
  <c r="H36" i="1"/>
  <c r="I36" i="1"/>
  <c r="J36" i="1"/>
  <c r="K36" i="1"/>
  <c r="L36" i="1"/>
  <c r="M36" i="1"/>
  <c r="O36" i="1" s="1"/>
  <c r="L37" i="1"/>
  <c r="M37" i="1"/>
  <c r="N37" i="1"/>
  <c r="P37" i="1" s="1"/>
  <c r="O37" i="1"/>
  <c r="L38" i="1"/>
  <c r="M38" i="1"/>
  <c r="O38" i="1" s="1"/>
  <c r="N38" i="1"/>
  <c r="P38" i="1" s="1"/>
  <c r="L39" i="1"/>
  <c r="M39" i="1"/>
  <c r="O39" i="1" s="1"/>
  <c r="N39" i="1"/>
  <c r="P39" i="1" s="1"/>
  <c r="L40" i="1"/>
  <c r="M40" i="1"/>
  <c r="N40" i="1"/>
  <c r="P40" i="1" s="1"/>
  <c r="O40" i="1"/>
  <c r="D41" i="1"/>
  <c r="E41" i="1"/>
  <c r="F41" i="1"/>
  <c r="G41" i="1"/>
  <c r="H41" i="1"/>
  <c r="I41" i="1"/>
  <c r="J41" i="1"/>
  <c r="L41" i="1" s="1"/>
  <c r="K41" i="1"/>
  <c r="L42" i="1"/>
  <c r="M42" i="1"/>
  <c r="M43" i="1" s="1"/>
  <c r="N42" i="1"/>
  <c r="P42" i="1" s="1"/>
  <c r="D43" i="1"/>
  <c r="E43" i="1"/>
  <c r="F43" i="1"/>
  <c r="G43" i="1"/>
  <c r="H43" i="1"/>
  <c r="I43" i="1"/>
  <c r="J43" i="1"/>
  <c r="K43" i="1"/>
  <c r="L44" i="1"/>
  <c r="M44" i="1"/>
  <c r="N44" i="1"/>
  <c r="P44" i="1"/>
  <c r="L45" i="1"/>
  <c r="M45" i="1"/>
  <c r="O45" i="1" s="1"/>
  <c r="N45" i="1"/>
  <c r="P45" i="1"/>
  <c r="L46" i="1"/>
  <c r="M46" i="1"/>
  <c r="O46" i="1" s="1"/>
  <c r="N46" i="1"/>
  <c r="P46" i="1"/>
  <c r="L47" i="1"/>
  <c r="M47" i="1"/>
  <c r="O47" i="1" s="1"/>
  <c r="N47" i="1"/>
  <c r="P47" i="1" s="1"/>
  <c r="L48" i="1"/>
  <c r="M48" i="1"/>
  <c r="O48" i="1" s="1"/>
  <c r="N48" i="1"/>
  <c r="P48" i="1"/>
  <c r="D49" i="1"/>
  <c r="L49" i="1" s="1"/>
  <c r="E49" i="1"/>
  <c r="F49" i="1"/>
  <c r="G49" i="1"/>
  <c r="H49" i="1"/>
  <c r="I49" i="1"/>
  <c r="J49" i="1"/>
  <c r="K49" i="1"/>
  <c r="F51" i="1"/>
  <c r="G51" i="1"/>
  <c r="J51" i="1"/>
  <c r="E50" i="1" l="1"/>
  <c r="E52" i="1" s="1"/>
  <c r="K50" i="1"/>
  <c r="K52" i="1" s="1"/>
  <c r="O42" i="1"/>
  <c r="L22" i="1"/>
  <c r="N49" i="1"/>
  <c r="P49" i="1" s="1"/>
  <c r="L43" i="1"/>
  <c r="J50" i="1"/>
  <c r="L51" i="1"/>
  <c r="I50" i="1"/>
  <c r="I52" i="1" s="1"/>
  <c r="N41" i="1"/>
  <c r="P41" i="1" s="1"/>
  <c r="H50" i="1"/>
  <c r="M41" i="1"/>
  <c r="O41" i="1" s="1"/>
  <c r="M29" i="1"/>
  <c r="O29" i="1" s="1"/>
  <c r="M49" i="1"/>
  <c r="O49" i="1" s="1"/>
  <c r="L25" i="1"/>
  <c r="O43" i="1"/>
  <c r="I51" i="1"/>
  <c r="H51" i="1"/>
  <c r="P30" i="1"/>
  <c r="D52" i="1"/>
  <c r="J52" i="1"/>
  <c r="L52" i="1" s="1"/>
  <c r="L50" i="1"/>
  <c r="P22" i="1"/>
  <c r="N43" i="1"/>
  <c r="P43" i="1" s="1"/>
  <c r="N19" i="1"/>
  <c r="M19" i="1"/>
  <c r="O44" i="1"/>
  <c r="N25" i="1"/>
  <c r="P25" i="1" s="1"/>
  <c r="M22" i="1"/>
  <c r="L19" i="1"/>
  <c r="N29" i="1"/>
  <c r="P29" i="1" s="1"/>
  <c r="M25" i="1"/>
  <c r="O25" i="1" s="1"/>
  <c r="H52" i="1" l="1"/>
  <c r="N51" i="1"/>
  <c r="P19" i="1"/>
  <c r="M51" i="1"/>
  <c r="O19" i="1"/>
  <c r="N52" i="1"/>
  <c r="P52" i="1" s="1"/>
  <c r="M52" i="1"/>
  <c r="O52" i="1" s="1"/>
  <c r="O22" i="1"/>
  <c r="P51" i="1" l="1"/>
  <c r="N50" i="1"/>
  <c r="P50" i="1" s="1"/>
  <c r="O51" i="1"/>
  <c r="M50" i="1"/>
  <c r="O50" i="1" s="1"/>
</calcChain>
</file>

<file path=xl/sharedStrings.xml><?xml version="1.0" encoding="utf-8"?>
<sst xmlns="http://schemas.openxmlformats.org/spreadsheetml/2006/main" count="81" uniqueCount="78">
  <si>
    <t>郡部計</t>
    <rPh sb="0" eb="2">
      <t>グンブ</t>
    </rPh>
    <rPh sb="2" eb="3">
      <t>ケイ</t>
    </rPh>
    <phoneticPr fontId="8"/>
  </si>
  <si>
    <t>市部計</t>
    <rPh sb="0" eb="2">
      <t>シブ</t>
    </rPh>
    <rPh sb="2" eb="3">
      <t>ケイ</t>
    </rPh>
    <phoneticPr fontId="8"/>
  </si>
  <si>
    <t>合計</t>
    <rPh sb="0" eb="2">
      <t>ゴウケイ</t>
    </rPh>
    <phoneticPr fontId="8"/>
  </si>
  <si>
    <t>邑楽郡計</t>
    <rPh sb="0" eb="3">
      <t>オウラグン</t>
    </rPh>
    <rPh sb="3" eb="4">
      <t>ケイ</t>
    </rPh>
    <phoneticPr fontId="8"/>
  </si>
  <si>
    <t>邑楽町</t>
  </si>
  <si>
    <t>大泉町</t>
  </si>
  <si>
    <t>千代田町</t>
  </si>
  <si>
    <t>明和町</t>
  </si>
  <si>
    <t>板倉町</t>
  </si>
  <si>
    <t>佐波郡計</t>
    <rPh sb="0" eb="3">
      <t>サワグン</t>
    </rPh>
    <rPh sb="3" eb="4">
      <t>ケイ</t>
    </rPh>
    <phoneticPr fontId="8"/>
  </si>
  <si>
    <t>玉村町</t>
  </si>
  <si>
    <t>利根郡計</t>
    <rPh sb="0" eb="3">
      <t>トネグン</t>
    </rPh>
    <rPh sb="3" eb="4">
      <t>ケイ</t>
    </rPh>
    <phoneticPr fontId="8"/>
  </si>
  <si>
    <t>みなかみ町</t>
    <rPh sb="4" eb="5">
      <t>マチ</t>
    </rPh>
    <phoneticPr fontId="8"/>
  </si>
  <si>
    <t>昭和村</t>
  </si>
  <si>
    <t>川場村</t>
  </si>
  <si>
    <t>片品村</t>
  </si>
  <si>
    <t>吾妻郡計</t>
    <rPh sb="0" eb="3">
      <t>アガツマグン</t>
    </rPh>
    <rPh sb="3" eb="4">
      <t>ケイ</t>
    </rPh>
    <phoneticPr fontId="8"/>
  </si>
  <si>
    <t>東吾妻町</t>
    <rPh sb="0" eb="1">
      <t>ヒガシ</t>
    </rPh>
    <rPh sb="1" eb="3">
      <t>アガツマ</t>
    </rPh>
    <rPh sb="3" eb="4">
      <t>マチ</t>
    </rPh>
    <phoneticPr fontId="8"/>
  </si>
  <si>
    <t>高山村</t>
  </si>
  <si>
    <t>草津町</t>
  </si>
  <si>
    <t>嬬恋村</t>
  </si>
  <si>
    <t>長野原町</t>
  </si>
  <si>
    <t>中之条町</t>
  </si>
  <si>
    <t>甘楽郡計</t>
    <rPh sb="0" eb="3">
      <t>カンラグン</t>
    </rPh>
    <rPh sb="3" eb="4">
      <t>ケイ</t>
    </rPh>
    <phoneticPr fontId="8"/>
  </si>
  <si>
    <t>甘楽町</t>
  </si>
  <si>
    <t>南牧村</t>
  </si>
  <si>
    <t>下仁田町</t>
  </si>
  <si>
    <t>多野郡計</t>
    <rPh sb="0" eb="3">
      <t>タノグン</t>
    </rPh>
    <rPh sb="3" eb="4">
      <t>ケイ</t>
    </rPh>
    <phoneticPr fontId="8"/>
  </si>
  <si>
    <t>神流町</t>
    <rPh sb="0" eb="3">
      <t>カンナマチ</t>
    </rPh>
    <phoneticPr fontId="8"/>
  </si>
  <si>
    <t>上野村</t>
  </si>
  <si>
    <t>北群馬郡計</t>
    <rPh sb="0" eb="4">
      <t>キタグンマグン</t>
    </rPh>
    <rPh sb="4" eb="5">
      <t>ケイ</t>
    </rPh>
    <phoneticPr fontId="8"/>
  </si>
  <si>
    <t>吉岡町</t>
  </si>
  <si>
    <t>榛東村</t>
  </si>
  <si>
    <t>みどり市</t>
    <rPh sb="3" eb="4">
      <t>シ</t>
    </rPh>
    <phoneticPr fontId="8"/>
  </si>
  <si>
    <t>安中市</t>
  </si>
  <si>
    <t>富岡市</t>
  </si>
  <si>
    <t>藤岡市</t>
  </si>
  <si>
    <t>渋川市</t>
  </si>
  <si>
    <t>館林市</t>
  </si>
  <si>
    <t>沼田市</t>
  </si>
  <si>
    <t>太田市</t>
  </si>
  <si>
    <t>伊勢崎市</t>
  </si>
  <si>
    <t>桐生市</t>
  </si>
  <si>
    <t>高崎市</t>
  </si>
  <si>
    <t>前橋市</t>
  </si>
  <si>
    <t>N=L/B*100%
N</t>
    <phoneticPr fontId="8"/>
  </si>
  <si>
    <t>M=K/B*100%
M</t>
    <phoneticPr fontId="8"/>
  </si>
  <si>
    <t>L=C+E+G+I
L</t>
    <phoneticPr fontId="8"/>
  </si>
  <si>
    <t>K=D+E+F+H
Ｋ</t>
    <phoneticPr fontId="8"/>
  </si>
  <si>
    <t>J=H/B*100%
Ｊ</t>
    <phoneticPr fontId="8"/>
  </si>
  <si>
    <t>Ｉ</t>
  </si>
  <si>
    <t>Ｈ</t>
  </si>
  <si>
    <t>Ｇ</t>
  </si>
  <si>
    <t>Ｆ</t>
  </si>
  <si>
    <t>Ｅ</t>
  </si>
  <si>
    <t>Ｄ</t>
  </si>
  <si>
    <t>Ｃ</t>
  </si>
  <si>
    <t>Ｂ</t>
  </si>
  <si>
    <t>Ａ</t>
    <phoneticPr fontId="8"/>
  </si>
  <si>
    <t>処理人口
普及率</t>
    <rPh sb="0" eb="2">
      <t>ショリ</t>
    </rPh>
    <rPh sb="2" eb="4">
      <t>ジンコウ</t>
    </rPh>
    <rPh sb="5" eb="8">
      <t>フキュウリツ</t>
    </rPh>
    <phoneticPr fontId="8"/>
  </si>
  <si>
    <t>接続人口</t>
    <rPh sb="0" eb="2">
      <t>セツゾク</t>
    </rPh>
    <rPh sb="2" eb="4">
      <t>ジンコウ</t>
    </rPh>
    <phoneticPr fontId="8"/>
  </si>
  <si>
    <t>処理人口</t>
    <rPh sb="0" eb="2">
      <t>ショリ</t>
    </rPh>
    <rPh sb="2" eb="4">
      <t>ジンコウ</t>
    </rPh>
    <phoneticPr fontId="8"/>
  </si>
  <si>
    <t>ﾌﾟﾗﾝﾄ
処理人口</t>
    <rPh sb="6" eb="8">
      <t>ショリ</t>
    </rPh>
    <rPh sb="8" eb="10">
      <t>ジンコウ</t>
    </rPh>
    <phoneticPr fontId="8"/>
  </si>
  <si>
    <t>下水道公示区域外人口</t>
    <rPh sb="0" eb="3">
      <t>ゲスイドウ</t>
    </rPh>
    <rPh sb="3" eb="5">
      <t>コウジ</t>
    </rPh>
    <rPh sb="5" eb="8">
      <t>クイキガイ</t>
    </rPh>
    <rPh sb="8" eb="10">
      <t>ジンコウ</t>
    </rPh>
    <phoneticPr fontId="8"/>
  </si>
  <si>
    <t>設置済人口</t>
    <rPh sb="0" eb="2">
      <t>セッチ</t>
    </rPh>
    <rPh sb="2" eb="3">
      <t>ズ</t>
    </rPh>
    <rPh sb="3" eb="5">
      <t>ジンコウ</t>
    </rPh>
    <phoneticPr fontId="8"/>
  </si>
  <si>
    <t>市町村人口</t>
    <rPh sb="0" eb="3">
      <t>シチョウソン</t>
    </rPh>
    <rPh sb="3" eb="5">
      <t>ジンコウ</t>
    </rPh>
    <phoneticPr fontId="8"/>
  </si>
  <si>
    <t>市町村名</t>
    <rPh sb="0" eb="3">
      <t>シチョウソン</t>
    </rPh>
    <rPh sb="3" eb="4">
      <t>メイ</t>
    </rPh>
    <phoneticPr fontId="8"/>
  </si>
  <si>
    <t>汚水処理率</t>
    <rPh sb="0" eb="2">
      <t>オスイ</t>
    </rPh>
    <rPh sb="2" eb="4">
      <t>ショリ</t>
    </rPh>
    <rPh sb="4" eb="5">
      <t>リツ</t>
    </rPh>
    <phoneticPr fontId="8"/>
  </si>
  <si>
    <t>汚水処理人口普及率</t>
    <rPh sb="0" eb="2">
      <t>オスイ</t>
    </rPh>
    <rPh sb="2" eb="4">
      <t>ショリ</t>
    </rPh>
    <rPh sb="4" eb="6">
      <t>ジンコウ</t>
    </rPh>
    <rPh sb="6" eb="9">
      <t>フキュウリツ</t>
    </rPh>
    <phoneticPr fontId="8"/>
  </si>
  <si>
    <t>汚水処理人口</t>
    <rPh sb="0" eb="2">
      <t>オスイ</t>
    </rPh>
    <rPh sb="2" eb="4">
      <t>ショリ</t>
    </rPh>
    <rPh sb="4" eb="6">
      <t>ジンコウ</t>
    </rPh>
    <phoneticPr fontId="8"/>
  </si>
  <si>
    <t>汚水処理施設　　整備人口</t>
    <rPh sb="0" eb="2">
      <t>オスイ</t>
    </rPh>
    <rPh sb="2" eb="4">
      <t>ショリ</t>
    </rPh>
    <rPh sb="4" eb="6">
      <t>シセツ</t>
    </rPh>
    <rPh sb="8" eb="10">
      <t>セイビ</t>
    </rPh>
    <rPh sb="10" eb="12">
      <t>ジンコウ</t>
    </rPh>
    <phoneticPr fontId="8"/>
  </si>
  <si>
    <t>下水道</t>
    <rPh sb="0" eb="3">
      <t>ゲスイドウ</t>
    </rPh>
    <phoneticPr fontId="8"/>
  </si>
  <si>
    <t>農業集落排水</t>
    <rPh sb="0" eb="2">
      <t>ノウギョウ</t>
    </rPh>
    <rPh sb="2" eb="4">
      <t>シュウラク</t>
    </rPh>
    <rPh sb="4" eb="6">
      <t>ハイスイ</t>
    </rPh>
    <phoneticPr fontId="8"/>
  </si>
  <si>
    <t>ｺﾐｭﾆﾃｨ</t>
    <phoneticPr fontId="8"/>
  </si>
  <si>
    <t>合併処理浄化槽</t>
    <rPh sb="0" eb="2">
      <t>ガッペイ</t>
    </rPh>
    <rPh sb="2" eb="7">
      <t>ショリジョウカソウ</t>
    </rPh>
    <phoneticPr fontId="8"/>
  </si>
  <si>
    <t>令和2年3月31日現在</t>
    <rPh sb="0" eb="2">
      <t>レイワ</t>
    </rPh>
    <phoneticPr fontId="4"/>
  </si>
  <si>
    <t>(単位：千人）</t>
    <rPh sb="1" eb="3">
      <t>タンイ</t>
    </rPh>
    <rPh sb="4" eb="5">
      <t>セン</t>
    </rPh>
    <rPh sb="5" eb="6">
      <t>ニン</t>
    </rPh>
    <phoneticPr fontId="8"/>
  </si>
  <si>
    <t>令和元年度末　汚水処理人口普及状況</t>
    <rPh sb="0" eb="2">
      <t>レイワ</t>
    </rPh>
    <rPh sb="2" eb="3">
      <t>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</si>
</sst>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%"/>
    <numFmt numFmtId="177" formatCode="0.0,"/>
    <numFmt numFmtId="178" formatCode="_(* #,##0_);_(* \(#,##0\);_(* &quot;-&quot;_);_(@_)"/>
    <numFmt numFmtId="179" formatCode="[$-411]g/&quot;標&quot;&quot;準&quot;"/>
    <numFmt numFmtId="180" formatCode="#,##0.0,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8"/>
      <name val="HG丸ｺﾞｼｯｸM-PRO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5"/>
        <bgColor indexed="8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9" fontId="10" fillId="0" borderId="0" applyFont="0" applyFill="0" applyBorder="0" applyAlignment="0" applyProtection="0"/>
    <xf numFmtId="178" fontId="10" fillId="0" borderId="0" applyFont="0" applyFill="0" applyBorder="0" applyAlignment="0" applyProtection="0"/>
  </cellStyleXfs>
  <cellXfs count="79">
    <xf numFmtId="0" fontId="0" fillId="0" borderId="0" xfId="0">
      <alignment vertical="center"/>
    </xf>
    <xf numFmtId="0" fontId="3" fillId="0" borderId="0" xfId="2" applyFont="1"/>
    <xf numFmtId="9" fontId="3" fillId="0" borderId="0" xfId="2" applyNumberFormat="1" applyFont="1"/>
    <xf numFmtId="0" fontId="5" fillId="0" borderId="0" xfId="2" applyFont="1" applyFill="1"/>
    <xf numFmtId="0" fontId="3" fillId="0" borderId="0" xfId="2" applyFont="1" applyFill="1"/>
    <xf numFmtId="0" fontId="6" fillId="0" borderId="0" xfId="2" applyFont="1" applyFill="1"/>
    <xf numFmtId="176" fontId="6" fillId="0" borderId="0" xfId="2" applyNumberFormat="1" applyFont="1" applyFill="1" applyBorder="1" applyAlignment="1">
      <alignment horizontal="right"/>
    </xf>
    <xf numFmtId="177" fontId="6" fillId="0" borderId="0" xfId="2" applyNumberFormat="1" applyFont="1" applyFill="1" applyBorder="1" applyAlignment="1">
      <alignment horizontal="right"/>
    </xf>
    <xf numFmtId="177" fontId="7" fillId="0" borderId="0" xfId="2" applyNumberFormat="1" applyFont="1" applyFill="1" applyBorder="1" applyAlignment="1">
      <alignment horizontal="right"/>
    </xf>
    <xf numFmtId="0" fontId="6" fillId="0" borderId="0" xfId="2" applyFont="1" applyFill="1" applyBorder="1"/>
    <xf numFmtId="176" fontId="6" fillId="0" borderId="1" xfId="0" applyNumberFormat="1" applyFont="1" applyFill="1" applyBorder="1" applyAlignment="1">
      <alignment horizontal="right"/>
    </xf>
    <xf numFmtId="0" fontId="6" fillId="2" borderId="2" xfId="2" applyFont="1" applyFill="1" applyBorder="1"/>
    <xf numFmtId="0" fontId="6" fillId="2" borderId="1" xfId="2" applyFont="1" applyFill="1" applyBorder="1"/>
    <xf numFmtId="176" fontId="6" fillId="3" borderId="2" xfId="2" applyNumberFormat="1" applyFont="1" applyFill="1" applyBorder="1" applyAlignment="1">
      <alignment horizontal="right"/>
    </xf>
    <xf numFmtId="0" fontId="6" fillId="3" borderId="2" xfId="2" applyFont="1" applyFill="1" applyBorder="1"/>
    <xf numFmtId="0" fontId="6" fillId="0" borderId="0" xfId="0" applyFont="1" applyFill="1" applyAlignment="1"/>
    <xf numFmtId="176" fontId="6" fillId="3" borderId="3" xfId="0" applyNumberFormat="1" applyFont="1" applyFill="1" applyBorder="1" applyAlignment="1">
      <alignment horizontal="right"/>
    </xf>
    <xf numFmtId="0" fontId="6" fillId="3" borderId="3" xfId="0" applyFont="1" applyFill="1" applyBorder="1" applyAlignment="1"/>
    <xf numFmtId="176" fontId="6" fillId="4" borderId="2" xfId="2" applyNumberFormat="1" applyFont="1" applyFill="1" applyBorder="1" applyAlignment="1">
      <alignment horizontal="right"/>
    </xf>
    <xf numFmtId="0" fontId="6" fillId="2" borderId="4" xfId="2" applyFont="1" applyFill="1" applyBorder="1" applyAlignment="1">
      <alignment horizontal="left"/>
    </xf>
    <xf numFmtId="0" fontId="6" fillId="2" borderId="2" xfId="2" applyFont="1" applyFill="1" applyBorder="1" applyAlignment="1">
      <alignment horizontal="left"/>
    </xf>
    <xf numFmtId="176" fontId="9" fillId="0" borderId="1" xfId="2" applyNumberFormat="1" applyFont="1" applyFill="1" applyBorder="1" applyAlignment="1">
      <alignment horizontal="right"/>
    </xf>
    <xf numFmtId="0" fontId="6" fillId="2" borderId="1" xfId="2" applyFont="1" applyFill="1" applyBorder="1" applyAlignment="1">
      <alignment horizontal="left"/>
    </xf>
    <xf numFmtId="176" fontId="6" fillId="5" borderId="3" xfId="0" applyNumberFormat="1" applyFont="1" applyFill="1" applyBorder="1" applyAlignment="1">
      <alignment horizontal="right"/>
    </xf>
    <xf numFmtId="176" fontId="6" fillId="0" borderId="1" xfId="2" applyNumberFormat="1" applyFont="1" applyFill="1" applyBorder="1" applyAlignment="1">
      <alignment horizontal="right"/>
    </xf>
    <xf numFmtId="176" fontId="6" fillId="0" borderId="2" xfId="2" applyNumberFormat="1" applyFont="1" applyFill="1" applyBorder="1" applyAlignment="1">
      <alignment horizontal="right"/>
    </xf>
    <xf numFmtId="176" fontId="6" fillId="0" borderId="2" xfId="3" applyNumberFormat="1" applyFont="1" applyFill="1" applyBorder="1" applyProtection="1"/>
    <xf numFmtId="0" fontId="6" fillId="2" borderId="4" xfId="2" applyFont="1" applyFill="1" applyBorder="1" applyAlignment="1">
      <alignment horizontal="left" shrinkToFit="1"/>
    </xf>
    <xf numFmtId="176" fontId="6" fillId="0" borderId="2" xfId="4" applyNumberFormat="1" applyFont="1" applyFill="1" applyBorder="1" applyProtection="1"/>
    <xf numFmtId="0" fontId="6" fillId="2" borderId="5" xfId="2" applyFont="1" applyFill="1" applyBorder="1" applyAlignment="1">
      <alignment horizontal="left"/>
    </xf>
    <xf numFmtId="0" fontId="6" fillId="2" borderId="6" xfId="2" applyFont="1" applyFill="1" applyBorder="1" applyAlignment="1">
      <alignment horizontal="left"/>
    </xf>
    <xf numFmtId="0" fontId="6" fillId="2" borderId="7" xfId="2" applyFont="1" applyFill="1" applyBorder="1" applyAlignment="1">
      <alignment horizontal="left"/>
    </xf>
    <xf numFmtId="176" fontId="6" fillId="0" borderId="2" xfId="4" applyNumberFormat="1" applyFont="1" applyFill="1" applyBorder="1" applyAlignment="1">
      <alignment horizontal="right"/>
    </xf>
    <xf numFmtId="176" fontId="6" fillId="0" borderId="1" xfId="4" applyNumberFormat="1" applyFont="1" applyFill="1" applyBorder="1" applyAlignment="1">
      <alignment horizontal="right"/>
    </xf>
    <xf numFmtId="0" fontId="11" fillId="0" borderId="0" xfId="4" applyNumberFormat="1" applyFont="1" applyFill="1" applyBorder="1" applyAlignment="1">
      <alignment horizontal="left" textRotation="180"/>
    </xf>
    <xf numFmtId="0" fontId="6" fillId="2" borderId="8" xfId="2" applyFont="1" applyFill="1" applyBorder="1" applyAlignment="1">
      <alignment horizontal="left"/>
    </xf>
    <xf numFmtId="176" fontId="7" fillId="5" borderId="3" xfId="0" applyNumberFormat="1" applyFont="1" applyFill="1" applyBorder="1" applyAlignment="1">
      <alignment horizontal="right"/>
    </xf>
    <xf numFmtId="0" fontId="7" fillId="3" borderId="3" xfId="0" applyFont="1" applyFill="1" applyBorder="1" applyAlignment="1"/>
    <xf numFmtId="0" fontId="6" fillId="0" borderId="0" xfId="2" applyFont="1"/>
    <xf numFmtId="179" fontId="6" fillId="0" borderId="9" xfId="2" applyNumberFormat="1" applyFont="1" applyFill="1" applyBorder="1" applyAlignment="1">
      <alignment horizontal="center" wrapText="1"/>
    </xf>
    <xf numFmtId="9" fontId="6" fillId="0" borderId="9" xfId="2" applyNumberFormat="1" applyFont="1" applyFill="1" applyBorder="1" applyAlignment="1">
      <alignment horizontal="center" wrapText="1"/>
    </xf>
    <xf numFmtId="179" fontId="6" fillId="0" borderId="9" xfId="2" applyNumberFormat="1" applyFont="1" applyFill="1" applyBorder="1" applyAlignment="1">
      <alignment horizontal="center"/>
    </xf>
    <xf numFmtId="179" fontId="6" fillId="0" borderId="10" xfId="2" applyNumberFormat="1" applyFont="1" applyFill="1" applyBorder="1" applyAlignment="1">
      <alignment horizontal="center"/>
    </xf>
    <xf numFmtId="179" fontId="7" fillId="0" borderId="10" xfId="2" applyNumberFormat="1" applyFont="1" applyFill="1" applyBorder="1" applyAlignment="1">
      <alignment horizontal="center"/>
    </xf>
    <xf numFmtId="179" fontId="6" fillId="4" borderId="10" xfId="2" applyNumberFormat="1" applyFont="1" applyFill="1" applyBorder="1" applyAlignment="1">
      <alignment horizontal="center"/>
    </xf>
    <xf numFmtId="179" fontId="6" fillId="6" borderId="9" xfId="2" applyNumberFormat="1" applyFont="1" applyFill="1" applyBorder="1" applyAlignment="1">
      <alignment horizontal="center"/>
    </xf>
    <xf numFmtId="0" fontId="6" fillId="7" borderId="11" xfId="2" applyFont="1" applyFill="1" applyBorder="1"/>
    <xf numFmtId="9" fontId="6" fillId="7" borderId="11" xfId="2" applyNumberFormat="1" applyFont="1" applyFill="1" applyBorder="1" applyAlignment="1">
      <alignment wrapText="1"/>
    </xf>
    <xf numFmtId="0" fontId="6" fillId="7" borderId="11" xfId="2" applyFont="1" applyFill="1" applyBorder="1" applyAlignment="1">
      <alignment wrapText="1"/>
    </xf>
    <xf numFmtId="0" fontId="7" fillId="7" borderId="11" xfId="2" applyFont="1" applyFill="1" applyBorder="1"/>
    <xf numFmtId="0" fontId="6" fillId="2" borderId="12" xfId="2" applyFont="1" applyFill="1" applyBorder="1"/>
    <xf numFmtId="0" fontId="6" fillId="7" borderId="4" xfId="2" applyFont="1" applyFill="1" applyBorder="1" applyAlignment="1">
      <alignment vertical="top" shrinkToFit="1"/>
    </xf>
    <xf numFmtId="0" fontId="6" fillId="7" borderId="4" xfId="2" applyFont="1" applyFill="1" applyBorder="1" applyAlignment="1">
      <alignment wrapText="1"/>
    </xf>
    <xf numFmtId="0" fontId="6" fillId="7" borderId="4" xfId="2" applyFont="1" applyFill="1" applyBorder="1" applyAlignment="1">
      <alignment vertical="top"/>
    </xf>
    <xf numFmtId="9" fontId="6" fillId="7" borderId="13" xfId="2" applyNumberFormat="1" applyFont="1" applyFill="1" applyBorder="1"/>
    <xf numFmtId="0" fontId="6" fillId="7" borderId="14" xfId="2" applyFont="1" applyFill="1" applyBorder="1"/>
    <xf numFmtId="0" fontId="6" fillId="7" borderId="5" xfId="2" applyFont="1" applyFill="1" applyBorder="1"/>
    <xf numFmtId="0" fontId="7" fillId="7" borderId="13" xfId="2" applyFont="1" applyFill="1" applyBorder="1"/>
    <xf numFmtId="0" fontId="6" fillId="7" borderId="4" xfId="2" applyFont="1" applyFill="1" applyBorder="1"/>
    <xf numFmtId="0" fontId="6" fillId="7" borderId="13" xfId="2" applyFont="1" applyFill="1" applyBorder="1"/>
    <xf numFmtId="0" fontId="6" fillId="2" borderId="5" xfId="2" applyFont="1" applyFill="1" applyBorder="1"/>
    <xf numFmtId="9" fontId="6" fillId="0" borderId="0" xfId="2" applyNumberFormat="1" applyFont="1"/>
    <xf numFmtId="0" fontId="7" fillId="0" borderId="0" xfId="2" applyFont="1" applyFill="1"/>
    <xf numFmtId="0" fontId="6" fillId="0" borderId="0" xfId="2" applyFont="1" applyAlignment="1">
      <alignment horizontal="left"/>
    </xf>
    <xf numFmtId="0" fontId="12" fillId="0" borderId="0" xfId="2" applyFont="1" applyAlignment="1">
      <alignment horizontal="right"/>
    </xf>
    <xf numFmtId="0" fontId="12" fillId="0" borderId="0" xfId="2" applyFont="1"/>
    <xf numFmtId="0" fontId="13" fillId="0" borderId="0" xfId="2" applyFont="1" applyFill="1"/>
    <xf numFmtId="180" fontId="6" fillId="0" borderId="2" xfId="1" applyNumberFormat="1" applyFont="1" applyFill="1" applyBorder="1" applyAlignment="1" applyProtection="1"/>
    <xf numFmtId="180" fontId="7" fillId="3" borderId="3" xfId="1" applyNumberFormat="1" applyFont="1" applyFill="1" applyBorder="1" applyAlignment="1">
      <alignment horizontal="right"/>
    </xf>
    <xf numFmtId="180" fontId="6" fillId="3" borderId="3" xfId="1" applyNumberFormat="1" applyFont="1" applyFill="1" applyBorder="1" applyAlignment="1">
      <alignment horizontal="right"/>
    </xf>
    <xf numFmtId="180" fontId="6" fillId="3" borderId="2" xfId="1" applyNumberFormat="1" applyFont="1" applyFill="1" applyBorder="1" applyAlignment="1">
      <alignment horizontal="right"/>
    </xf>
    <xf numFmtId="180" fontId="6" fillId="0" borderId="1" xfId="1" applyNumberFormat="1" applyFont="1" applyFill="1" applyBorder="1" applyAlignment="1">
      <alignment horizontal="right"/>
    </xf>
    <xf numFmtId="180" fontId="7" fillId="0" borderId="1" xfId="1" applyNumberFormat="1" applyFont="1" applyFill="1" applyBorder="1" applyAlignment="1">
      <alignment horizontal="right"/>
    </xf>
    <xf numFmtId="180" fontId="6" fillId="0" borderId="2" xfId="1" applyNumberFormat="1" applyFont="1" applyFill="1" applyBorder="1" applyAlignment="1">
      <alignment horizontal="right"/>
    </xf>
    <xf numFmtId="180" fontId="7" fillId="5" borderId="3" xfId="1" applyNumberFormat="1" applyFont="1" applyFill="1" applyBorder="1" applyAlignment="1">
      <alignment horizontal="right"/>
    </xf>
    <xf numFmtId="180" fontId="6" fillId="5" borderId="3" xfId="1" applyNumberFormat="1" applyFont="1" applyFill="1" applyBorder="1" applyAlignment="1">
      <alignment horizontal="right"/>
    </xf>
    <xf numFmtId="180" fontId="9" fillId="0" borderId="2" xfId="1" applyNumberFormat="1" applyFont="1" applyFill="1" applyBorder="1" applyAlignment="1">
      <alignment horizontal="right"/>
    </xf>
    <xf numFmtId="0" fontId="6" fillId="0" borderId="15" xfId="2" applyFont="1" applyBorder="1" applyAlignment="1">
      <alignment horizontal="right"/>
    </xf>
    <xf numFmtId="0" fontId="11" fillId="0" borderId="0" xfId="4" applyNumberFormat="1" applyFont="1" applyFill="1" applyBorder="1" applyAlignment="1">
      <alignment horizontal="left" textRotation="180"/>
    </xf>
  </cellXfs>
  <cellStyles count="5">
    <cellStyle name="パーセント 3" xfId="3" xr:uid="{CD4EF9F8-C9DA-4F07-A0AA-F9DB2D4C1625}"/>
    <cellStyle name="桁区切り" xfId="1" builtinId="6"/>
    <cellStyle name="桁区切り 2" xfId="4" xr:uid="{193074D0-3D4E-4973-B2D5-5A7E10C997E5}"/>
    <cellStyle name="標準" xfId="0" builtinId="0"/>
    <cellStyle name="標準 3" xfId="2" xr:uid="{AAE88E39-27F4-42E4-9770-761ACB1EE6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VL981\share\&#35336;&#30011;\&#27738;&#27700;&#20966;&#29702;&#29575;&#12539;&#26222;&#21450;&#29575;\H11\H11&#27738;&#27700;&#20966;&#29702;&#295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厚生省外"/>
      <sheetName val="厚生省内"/>
      <sheetName val="厚生合計"/>
      <sheetName val="ｺﾐﾌﾟﾗ"/>
      <sheetName val="農集排"/>
      <sheetName val="下水道事業"/>
      <sheetName val="コード"/>
      <sheetName val="条件 "/>
      <sheetName val="citycode"/>
      <sheetName val="Graph1"/>
      <sheetName val="下水道普及率 "/>
      <sheetName val="汚水処理率 "/>
      <sheetName val="市町村別表"/>
    </sheetNames>
    <sheetDataSet>
      <sheetData sheetId="0">
        <row r="1">
          <cell r="A1" t="str">
            <v>citycode</v>
          </cell>
        </row>
      </sheetData>
      <sheetData sheetId="1" refreshError="1"/>
      <sheetData sheetId="2">
        <row r="1">
          <cell r="B1" t="str">
            <v>citycode</v>
          </cell>
        </row>
      </sheetData>
      <sheetData sheetId="3">
        <row r="1">
          <cell r="B1" t="str">
            <v>citycode</v>
          </cell>
        </row>
      </sheetData>
      <sheetData sheetId="4">
        <row r="1">
          <cell r="B1" t="str">
            <v>citycode</v>
          </cell>
        </row>
      </sheetData>
      <sheetData sheetId="5">
        <row r="1">
          <cell r="B1" t="str">
            <v>citycode</v>
          </cell>
        </row>
      </sheetData>
      <sheetData sheetId="6">
        <row r="1">
          <cell r="A1" t="str">
            <v>citycode</v>
          </cell>
        </row>
      </sheetData>
      <sheetData sheetId="7">
        <row r="2">
          <cell r="A2" t="str">
            <v>citycode</v>
          </cell>
          <cell r="B2" t="str">
            <v>jigyoucode</v>
          </cell>
          <cell r="C2" t="str">
            <v>shorikucode</v>
          </cell>
        </row>
        <row r="3">
          <cell r="A3">
            <v>201</v>
          </cell>
          <cell r="B3">
            <v>111</v>
          </cell>
          <cell r="C3">
            <v>6</v>
          </cell>
        </row>
        <row r="5">
          <cell r="A5" t="str">
            <v>citycode</v>
          </cell>
          <cell r="B5" t="str">
            <v>jigyoucode</v>
          </cell>
          <cell r="C5" t="str">
            <v>shorikucode</v>
          </cell>
        </row>
        <row r="6">
          <cell r="A6">
            <v>201</v>
          </cell>
          <cell r="B6">
            <v>114</v>
          </cell>
          <cell r="C6">
            <v>2</v>
          </cell>
        </row>
        <row r="8">
          <cell r="A8" t="str">
            <v>citycode</v>
          </cell>
          <cell r="B8" t="str">
            <v>jigyoucode</v>
          </cell>
          <cell r="C8" t="str">
            <v>shorikucode</v>
          </cell>
        </row>
        <row r="9">
          <cell r="A9">
            <v>202</v>
          </cell>
          <cell r="B9">
            <v>111</v>
          </cell>
          <cell r="C9">
            <v>6</v>
          </cell>
        </row>
        <row r="11">
          <cell r="A11" t="str">
            <v>citycode</v>
          </cell>
          <cell r="B11" t="str">
            <v>jigyoucode</v>
          </cell>
          <cell r="C11" t="str">
            <v>shorikucode</v>
          </cell>
        </row>
        <row r="12">
          <cell r="A12">
            <v>202</v>
          </cell>
          <cell r="B12">
            <v>112</v>
          </cell>
          <cell r="C12">
            <v>6</v>
          </cell>
        </row>
        <row r="14">
          <cell r="A14" t="str">
            <v>citycode</v>
          </cell>
          <cell r="B14" t="str">
            <v>jigyoucode</v>
          </cell>
          <cell r="C14" t="str">
            <v>shorikucode</v>
          </cell>
        </row>
        <row r="15">
          <cell r="A15">
            <v>202</v>
          </cell>
          <cell r="B15">
            <v>114</v>
          </cell>
          <cell r="C15">
            <v>2</v>
          </cell>
        </row>
        <row r="17">
          <cell r="A17" t="str">
            <v>citycode</v>
          </cell>
          <cell r="B17" t="str">
            <v>jigyoucode</v>
          </cell>
          <cell r="C17" t="str">
            <v>shorikucode</v>
          </cell>
        </row>
        <row r="18">
          <cell r="A18">
            <v>202</v>
          </cell>
          <cell r="B18">
            <v>115</v>
          </cell>
          <cell r="C18">
            <v>2</v>
          </cell>
        </row>
        <row r="20">
          <cell r="A20" t="str">
            <v>citycode</v>
          </cell>
          <cell r="B20" t="str">
            <v>jigyoucode</v>
          </cell>
          <cell r="C20" t="str">
            <v>shorikucode</v>
          </cell>
        </row>
        <row r="21">
          <cell r="A21">
            <v>203</v>
          </cell>
          <cell r="B21">
            <v>111</v>
          </cell>
          <cell r="C21">
            <v>6</v>
          </cell>
        </row>
        <row r="23">
          <cell r="A23" t="str">
            <v>citycode</v>
          </cell>
          <cell r="B23" t="str">
            <v>jigyoucode</v>
          </cell>
          <cell r="C23" t="str">
            <v>shorikucode</v>
          </cell>
        </row>
        <row r="24">
          <cell r="A24">
            <v>203</v>
          </cell>
          <cell r="B24">
            <v>114</v>
          </cell>
          <cell r="C24">
            <v>4</v>
          </cell>
        </row>
        <row r="26">
          <cell r="A26" t="str">
            <v>citycode</v>
          </cell>
          <cell r="B26" t="str">
            <v>jigyoucode</v>
          </cell>
          <cell r="C26" t="str">
            <v>shorikucode</v>
          </cell>
        </row>
        <row r="27">
          <cell r="A27">
            <v>205</v>
          </cell>
          <cell r="B27">
            <v>111</v>
          </cell>
          <cell r="C27">
            <v>6</v>
          </cell>
        </row>
        <row r="29">
          <cell r="A29" t="str">
            <v>citycode</v>
          </cell>
          <cell r="B29" t="str">
            <v>jigyoucode</v>
          </cell>
          <cell r="C29" t="str">
            <v>shorikucode</v>
          </cell>
        </row>
        <row r="30">
          <cell r="A30">
            <v>205</v>
          </cell>
          <cell r="B30">
            <v>112</v>
          </cell>
          <cell r="C30">
            <v>6</v>
          </cell>
        </row>
        <row r="32">
          <cell r="A32" t="str">
            <v>citycode</v>
          </cell>
          <cell r="B32" t="str">
            <v>jigyoucode</v>
          </cell>
          <cell r="C32" t="str">
            <v>shorikucode</v>
          </cell>
        </row>
        <row r="33">
          <cell r="A33">
            <v>205</v>
          </cell>
          <cell r="B33">
            <v>114</v>
          </cell>
          <cell r="C33">
            <v>3</v>
          </cell>
        </row>
        <row r="35">
          <cell r="A35" t="str">
            <v>citycode</v>
          </cell>
          <cell r="B35" t="str">
            <v>jigyoucode</v>
          </cell>
          <cell r="C35" t="str">
            <v>shorikucode</v>
          </cell>
        </row>
        <row r="36">
          <cell r="A36">
            <v>207</v>
          </cell>
          <cell r="B36">
            <v>111</v>
          </cell>
          <cell r="C36">
            <v>6</v>
          </cell>
        </row>
        <row r="38">
          <cell r="A38" t="str">
            <v>citycode</v>
          </cell>
          <cell r="B38" t="str">
            <v>jigyoucode</v>
          </cell>
          <cell r="C38" t="str">
            <v>shorikucode</v>
          </cell>
        </row>
        <row r="39">
          <cell r="A39">
            <v>207</v>
          </cell>
          <cell r="B39">
            <v>113</v>
          </cell>
          <cell r="C39">
            <v>6</v>
          </cell>
        </row>
        <row r="41">
          <cell r="A41" t="str">
            <v>citycode</v>
          </cell>
          <cell r="B41" t="str">
            <v>jigyoucode</v>
          </cell>
          <cell r="C41" t="str">
            <v>shorikucode</v>
          </cell>
        </row>
        <row r="42">
          <cell r="A42">
            <v>204</v>
          </cell>
          <cell r="B42">
            <v>111</v>
          </cell>
          <cell r="C42">
            <v>6</v>
          </cell>
        </row>
        <row r="44">
          <cell r="A44" t="str">
            <v>citycode</v>
          </cell>
          <cell r="B44" t="str">
            <v>jigyoucode</v>
          </cell>
          <cell r="C44" t="str">
            <v>shorikucode</v>
          </cell>
        </row>
        <row r="45">
          <cell r="A45">
            <v>343</v>
          </cell>
          <cell r="B45">
            <v>111</v>
          </cell>
          <cell r="C45">
            <v>6</v>
          </cell>
        </row>
        <row r="50">
          <cell r="A50" t="str">
            <v>citycode</v>
          </cell>
          <cell r="B50" t="str">
            <v>jigyoucode</v>
          </cell>
          <cell r="C50" t="str">
            <v>shorikucode</v>
          </cell>
        </row>
        <row r="51">
          <cell r="A51">
            <v>343</v>
          </cell>
          <cell r="B51">
            <v>112</v>
          </cell>
          <cell r="C51">
            <v>6</v>
          </cell>
        </row>
        <row r="53">
          <cell r="A53" t="str">
            <v>citycode</v>
          </cell>
          <cell r="B53" t="str">
            <v>jigyoucode</v>
          </cell>
          <cell r="C53" t="str">
            <v>shorikucode</v>
          </cell>
        </row>
        <row r="54">
          <cell r="A54">
            <v>426</v>
          </cell>
          <cell r="B54">
            <v>111</v>
          </cell>
          <cell r="C54">
            <v>6</v>
          </cell>
        </row>
        <row r="56">
          <cell r="A56" t="str">
            <v>citycode</v>
          </cell>
          <cell r="B56" t="str">
            <v>jigyoucode</v>
          </cell>
          <cell r="C56" t="str">
            <v>shorikucode</v>
          </cell>
        </row>
        <row r="57">
          <cell r="A57">
            <v>206</v>
          </cell>
          <cell r="B57">
            <v>114</v>
          </cell>
          <cell r="C57">
            <v>1</v>
          </cell>
        </row>
        <row r="59">
          <cell r="A59" t="str">
            <v>citycode</v>
          </cell>
          <cell r="B59" t="str">
            <v>jigyoucode</v>
          </cell>
          <cell r="C59" t="str">
            <v>shorikucode</v>
          </cell>
        </row>
        <row r="60">
          <cell r="A60">
            <v>206</v>
          </cell>
          <cell r="B60">
            <v>115</v>
          </cell>
          <cell r="C60">
            <v>1</v>
          </cell>
        </row>
        <row r="62">
          <cell r="A62" t="str">
            <v>citycode</v>
          </cell>
          <cell r="B62" t="str">
            <v>jigyoucode</v>
          </cell>
          <cell r="C62" t="str">
            <v>shorikucode</v>
          </cell>
        </row>
        <row r="63">
          <cell r="A63">
            <v>445</v>
          </cell>
          <cell r="B63">
            <v>114</v>
          </cell>
          <cell r="C63">
            <v>1</v>
          </cell>
        </row>
        <row r="65">
          <cell r="A65" t="str">
            <v>citycode</v>
          </cell>
          <cell r="B65" t="str">
            <v>jigyoucode</v>
          </cell>
          <cell r="C65" t="str">
            <v>shorikucode</v>
          </cell>
        </row>
        <row r="66">
          <cell r="A66">
            <v>445</v>
          </cell>
          <cell r="B66">
            <v>115</v>
          </cell>
          <cell r="C66">
            <v>1</v>
          </cell>
        </row>
        <row r="68">
          <cell r="A68" t="str">
            <v>citycode</v>
          </cell>
          <cell r="B68" t="str">
            <v>jigyoucode</v>
          </cell>
          <cell r="C68" t="str">
            <v>shorikucode</v>
          </cell>
        </row>
        <row r="69">
          <cell r="A69">
            <v>446</v>
          </cell>
          <cell r="B69">
            <v>114</v>
          </cell>
          <cell r="C69">
            <v>1</v>
          </cell>
        </row>
        <row r="71">
          <cell r="A71" t="str">
            <v>citycode</v>
          </cell>
          <cell r="B71" t="str">
            <v>jigyoucode</v>
          </cell>
          <cell r="C71" t="str">
            <v>shorikucode</v>
          </cell>
        </row>
        <row r="72">
          <cell r="A72">
            <v>208</v>
          </cell>
          <cell r="B72">
            <v>114</v>
          </cell>
          <cell r="C72">
            <v>2</v>
          </cell>
        </row>
        <row r="74">
          <cell r="A74" t="str">
            <v>citycode</v>
          </cell>
          <cell r="B74" t="str">
            <v>jigyoucode</v>
          </cell>
          <cell r="C74" t="str">
            <v>shorikucode</v>
          </cell>
        </row>
        <row r="75">
          <cell r="A75">
            <v>208</v>
          </cell>
          <cell r="B75">
            <v>115</v>
          </cell>
          <cell r="C75">
            <v>2</v>
          </cell>
        </row>
        <row r="77">
          <cell r="A77" t="str">
            <v>citycode</v>
          </cell>
          <cell r="B77" t="str">
            <v>jigyoucode</v>
          </cell>
          <cell r="C77" t="str">
            <v>shorikucode</v>
          </cell>
        </row>
        <row r="78">
          <cell r="A78">
            <v>209</v>
          </cell>
          <cell r="B78">
            <v>114</v>
          </cell>
          <cell r="C78">
            <v>2</v>
          </cell>
        </row>
        <row r="80">
          <cell r="A80" t="str">
            <v>citycode</v>
          </cell>
          <cell r="B80" t="str">
            <v>jigyoucode</v>
          </cell>
          <cell r="C80" t="str">
            <v>shorikucode</v>
          </cell>
        </row>
        <row r="81">
          <cell r="A81">
            <v>361</v>
          </cell>
          <cell r="B81">
            <v>114</v>
          </cell>
          <cell r="C81">
            <v>2</v>
          </cell>
        </row>
        <row r="83">
          <cell r="A83" t="str">
            <v>citycode</v>
          </cell>
          <cell r="B83" t="str">
            <v>jigyoucode</v>
          </cell>
          <cell r="C83" t="str">
            <v>shorikucode</v>
          </cell>
        </row>
        <row r="84">
          <cell r="A84">
            <v>464</v>
          </cell>
          <cell r="B84">
            <v>114</v>
          </cell>
          <cell r="C84">
            <v>2</v>
          </cell>
        </row>
        <row r="86">
          <cell r="A86" t="str">
            <v>citycode</v>
          </cell>
          <cell r="B86" t="str">
            <v>jigyoucode</v>
          </cell>
          <cell r="C86" t="str">
            <v>shorikucode</v>
          </cell>
        </row>
        <row r="87">
          <cell r="A87">
            <v>464</v>
          </cell>
          <cell r="B87">
            <v>115</v>
          </cell>
          <cell r="C87">
            <v>2</v>
          </cell>
        </row>
        <row r="89">
          <cell r="A89" t="str">
            <v>citycode</v>
          </cell>
          <cell r="B89" t="str">
            <v>jigyoucode</v>
          </cell>
          <cell r="C89" t="str">
            <v>shorikucode</v>
          </cell>
        </row>
        <row r="90">
          <cell r="A90">
            <v>345</v>
          </cell>
          <cell r="B90">
            <v>114</v>
          </cell>
          <cell r="C90">
            <v>2</v>
          </cell>
        </row>
        <row r="92">
          <cell r="A92" t="str">
            <v>citycode</v>
          </cell>
          <cell r="B92" t="str">
            <v>jigyoucode</v>
          </cell>
          <cell r="C92" t="str">
            <v>shorikucode</v>
          </cell>
        </row>
        <row r="93">
          <cell r="A93">
            <v>345</v>
          </cell>
          <cell r="B93">
            <v>115</v>
          </cell>
          <cell r="C93">
            <v>2</v>
          </cell>
        </row>
        <row r="95">
          <cell r="A95" t="str">
            <v>citycode</v>
          </cell>
          <cell r="B95" t="str">
            <v>jigyoucode</v>
          </cell>
          <cell r="C95" t="str">
            <v>shorikucode</v>
          </cell>
        </row>
        <row r="96">
          <cell r="A96">
            <v>210</v>
          </cell>
          <cell r="B96">
            <v>114</v>
          </cell>
          <cell r="C96">
            <v>2</v>
          </cell>
        </row>
        <row r="98">
          <cell r="A98" t="str">
            <v>citycode</v>
          </cell>
          <cell r="B98" t="str">
            <v>jigyoucode</v>
          </cell>
          <cell r="C98" t="str">
            <v>shorikucode</v>
          </cell>
        </row>
        <row r="99">
          <cell r="A99">
            <v>363</v>
          </cell>
          <cell r="B99">
            <v>114</v>
          </cell>
          <cell r="C99">
            <v>2</v>
          </cell>
        </row>
        <row r="101">
          <cell r="A101" t="str">
            <v>citycode</v>
          </cell>
          <cell r="B101" t="str">
            <v>jigyoucode</v>
          </cell>
          <cell r="C101" t="str">
            <v>shorikucode</v>
          </cell>
        </row>
        <row r="102">
          <cell r="A102">
            <v>211</v>
          </cell>
          <cell r="B102">
            <v>114</v>
          </cell>
          <cell r="C102">
            <v>2</v>
          </cell>
        </row>
        <row r="104">
          <cell r="A104" t="str">
            <v>citycode</v>
          </cell>
          <cell r="B104" t="str">
            <v>jigyoucode</v>
          </cell>
          <cell r="C104" t="str">
            <v>shorikucode</v>
          </cell>
        </row>
        <row r="105">
          <cell r="A105">
            <v>323</v>
          </cell>
          <cell r="B105">
            <v>114</v>
          </cell>
          <cell r="C105">
            <v>2</v>
          </cell>
        </row>
        <row r="107">
          <cell r="A107" t="str">
            <v>citycode</v>
          </cell>
          <cell r="B107" t="str">
            <v>jigyoucode</v>
          </cell>
          <cell r="C107" t="str">
            <v>shorikucode</v>
          </cell>
        </row>
        <row r="108">
          <cell r="A108">
            <v>384</v>
          </cell>
          <cell r="B108">
            <v>114</v>
          </cell>
          <cell r="C108">
            <v>2</v>
          </cell>
        </row>
        <row r="110">
          <cell r="A110" t="str">
            <v>citycode</v>
          </cell>
          <cell r="B110" t="str">
            <v>jigyoucode</v>
          </cell>
          <cell r="C110" t="str">
            <v>shorikucode</v>
          </cell>
        </row>
        <row r="111">
          <cell r="A111">
            <v>324</v>
          </cell>
          <cell r="B111">
            <v>114</v>
          </cell>
          <cell r="C111">
            <v>2</v>
          </cell>
        </row>
        <row r="113">
          <cell r="A113" t="str">
            <v>citycode</v>
          </cell>
          <cell r="B113" t="str">
            <v>jigyoucode</v>
          </cell>
          <cell r="C113" t="str">
            <v>shorikucode</v>
          </cell>
        </row>
        <row r="114">
          <cell r="A114">
            <v>304</v>
          </cell>
          <cell r="B114">
            <v>114</v>
          </cell>
          <cell r="C114">
            <v>2</v>
          </cell>
        </row>
        <row r="116">
          <cell r="A116" t="str">
            <v>citycode</v>
          </cell>
          <cell r="B116" t="str">
            <v>jigyoucode</v>
          </cell>
          <cell r="C116" t="str">
            <v>shorikucode</v>
          </cell>
        </row>
        <row r="117">
          <cell r="A117">
            <v>301</v>
          </cell>
          <cell r="B117">
            <v>114</v>
          </cell>
          <cell r="C117">
            <v>2</v>
          </cell>
        </row>
        <row r="119">
          <cell r="A119" t="str">
            <v>citycode</v>
          </cell>
          <cell r="B119" t="str">
            <v>jigyoucode</v>
          </cell>
          <cell r="C119" t="str">
            <v>shorikucode</v>
          </cell>
        </row>
        <row r="120">
          <cell r="A120">
            <v>301</v>
          </cell>
          <cell r="B120">
            <v>115</v>
          </cell>
          <cell r="C120">
            <v>2</v>
          </cell>
        </row>
        <row r="122">
          <cell r="A122" t="str">
            <v>citycode</v>
          </cell>
          <cell r="B122" t="str">
            <v>jigyoucode</v>
          </cell>
          <cell r="C122" t="str">
            <v>shorikucode</v>
          </cell>
        </row>
        <row r="123">
          <cell r="A123">
            <v>524</v>
          </cell>
          <cell r="B123">
            <v>114</v>
          </cell>
          <cell r="C123">
            <v>3</v>
          </cell>
        </row>
        <row r="125">
          <cell r="A125" t="str">
            <v>citycode</v>
          </cell>
          <cell r="B125" t="str">
            <v>jigyoucode</v>
          </cell>
          <cell r="C125" t="str">
            <v>shorikucode</v>
          </cell>
        </row>
        <row r="126">
          <cell r="A126">
            <v>321</v>
          </cell>
          <cell r="B126">
            <v>114</v>
          </cell>
          <cell r="C126">
            <v>2</v>
          </cell>
        </row>
        <row r="128">
          <cell r="A128" t="str">
            <v>citycode</v>
          </cell>
          <cell r="B128" t="str">
            <v>jigyoucode</v>
          </cell>
          <cell r="C128" t="str">
            <v>shorikucode</v>
          </cell>
        </row>
        <row r="129">
          <cell r="A129">
            <v>321</v>
          </cell>
          <cell r="B129">
            <v>112</v>
          </cell>
          <cell r="C129">
            <v>6</v>
          </cell>
        </row>
        <row r="131">
          <cell r="A131" t="str">
            <v>citycode</v>
          </cell>
          <cell r="B131" t="str">
            <v>jigyoucode</v>
          </cell>
          <cell r="C131" t="str">
            <v>shorikucode</v>
          </cell>
        </row>
        <row r="132">
          <cell r="A132">
            <v>421</v>
          </cell>
          <cell r="B132">
            <v>112</v>
          </cell>
          <cell r="C132">
            <v>6</v>
          </cell>
        </row>
        <row r="134">
          <cell r="A134" t="str">
            <v>citycode</v>
          </cell>
          <cell r="B134" t="str">
            <v>jigyoucode</v>
          </cell>
          <cell r="C134" t="str">
            <v>shorikucode</v>
          </cell>
        </row>
        <row r="135">
          <cell r="A135">
            <v>447</v>
          </cell>
          <cell r="B135">
            <v>112</v>
          </cell>
          <cell r="C135">
            <v>6</v>
          </cell>
        </row>
        <row r="137">
          <cell r="A137" t="str">
            <v>citycode</v>
          </cell>
          <cell r="B137" t="str">
            <v>jigyoucode</v>
          </cell>
          <cell r="C137" t="str">
            <v>shorikucode</v>
          </cell>
        </row>
        <row r="138">
          <cell r="A138">
            <v>303</v>
          </cell>
          <cell r="B138">
            <v>112</v>
          </cell>
          <cell r="C138">
            <v>6</v>
          </cell>
        </row>
        <row r="140">
          <cell r="A140" t="str">
            <v>citycode</v>
          </cell>
          <cell r="B140" t="str">
            <v>jigyoucode</v>
          </cell>
          <cell r="C140" t="str">
            <v>shorikucode</v>
          </cell>
        </row>
        <row r="141">
          <cell r="A141">
            <v>303</v>
          </cell>
          <cell r="B141">
            <v>115</v>
          </cell>
          <cell r="C141">
            <v>2</v>
          </cell>
        </row>
        <row r="143">
          <cell r="A143" t="str">
            <v>citycode</v>
          </cell>
          <cell r="B143" t="str">
            <v>jigyoucode</v>
          </cell>
          <cell r="C143" t="str">
            <v>shorikucode</v>
          </cell>
        </row>
        <row r="144">
          <cell r="A144">
            <v>303</v>
          </cell>
          <cell r="B144">
            <v>114</v>
          </cell>
          <cell r="C144">
            <v>2</v>
          </cell>
        </row>
        <row r="146">
          <cell r="A146" t="str">
            <v>citycode</v>
          </cell>
          <cell r="B146" t="str">
            <v>jigyoucode</v>
          </cell>
          <cell r="C146" t="str">
            <v>shorikucode</v>
          </cell>
        </row>
        <row r="147">
          <cell r="A147">
            <v>425</v>
          </cell>
          <cell r="B147">
            <v>112</v>
          </cell>
          <cell r="C147">
            <v>6</v>
          </cell>
        </row>
        <row r="149">
          <cell r="A149" t="str">
            <v>citycode</v>
          </cell>
          <cell r="B149" t="str">
            <v>jigyoucode</v>
          </cell>
          <cell r="C149" t="str">
            <v>shorikucode</v>
          </cell>
        </row>
        <row r="150">
          <cell r="A150">
            <v>305</v>
          </cell>
          <cell r="B150">
            <v>114</v>
          </cell>
          <cell r="C150">
            <v>2</v>
          </cell>
        </row>
        <row r="152">
          <cell r="A152" t="str">
            <v>citycode</v>
          </cell>
          <cell r="B152" t="str">
            <v>jigyoucode</v>
          </cell>
          <cell r="C152" t="str">
            <v>shorikucode</v>
          </cell>
        </row>
        <row r="153">
          <cell r="A153">
            <v>344</v>
          </cell>
          <cell r="B153">
            <v>115</v>
          </cell>
          <cell r="C153">
            <v>2</v>
          </cell>
        </row>
        <row r="155">
          <cell r="A155" t="str">
            <v>citycode</v>
          </cell>
          <cell r="B155" t="str">
            <v>jigyoucode</v>
          </cell>
          <cell r="C155" t="str">
            <v>shorikucode</v>
          </cell>
        </row>
        <row r="156">
          <cell r="A156">
            <v>523</v>
          </cell>
          <cell r="B156">
            <v>114</v>
          </cell>
          <cell r="C156">
            <v>3</v>
          </cell>
        </row>
        <row r="158">
          <cell r="A158" t="str">
            <v>citycode</v>
          </cell>
          <cell r="B158" t="str">
            <v>jigyoucode</v>
          </cell>
          <cell r="C158" t="str">
            <v>shorikucode</v>
          </cell>
        </row>
        <row r="159">
          <cell r="A159">
            <v>482</v>
          </cell>
          <cell r="B159">
            <v>114</v>
          </cell>
          <cell r="C159">
            <v>5</v>
          </cell>
        </row>
        <row r="161">
          <cell r="A161" t="str">
            <v>citycode</v>
          </cell>
          <cell r="B161" t="str">
            <v>jigyoucode</v>
          </cell>
          <cell r="C161" t="str">
            <v>shorikucode</v>
          </cell>
        </row>
        <row r="162">
          <cell r="A162">
            <v>481</v>
          </cell>
          <cell r="B162">
            <v>114</v>
          </cell>
          <cell r="C162">
            <v>5</v>
          </cell>
        </row>
        <row r="164">
          <cell r="A164" t="str">
            <v>citycode</v>
          </cell>
          <cell r="B164" t="str">
            <v>jigyoucode</v>
          </cell>
          <cell r="C164" t="str">
            <v>shorikucode</v>
          </cell>
        </row>
        <row r="165">
          <cell r="A165">
            <v>501</v>
          </cell>
          <cell r="B165">
            <v>114</v>
          </cell>
          <cell r="C165">
            <v>4</v>
          </cell>
        </row>
        <row r="167">
          <cell r="A167" t="str">
            <v>citycode</v>
          </cell>
          <cell r="B167" t="str">
            <v>jigyoucode</v>
          </cell>
          <cell r="C167" t="str">
            <v>shorikucode</v>
          </cell>
        </row>
        <row r="168">
          <cell r="A168">
            <v>484</v>
          </cell>
          <cell r="B168">
            <v>114</v>
          </cell>
          <cell r="C168">
            <v>4</v>
          </cell>
        </row>
        <row r="170">
          <cell r="A170" t="str">
            <v>citycode</v>
          </cell>
          <cell r="B170" t="str">
            <v>jigyoucode</v>
          </cell>
          <cell r="C170" t="str">
            <v>shorikucode</v>
          </cell>
        </row>
        <row r="171">
          <cell r="A171">
            <v>444</v>
          </cell>
          <cell r="B171">
            <v>112</v>
          </cell>
          <cell r="C171">
            <v>6</v>
          </cell>
        </row>
        <row r="173">
          <cell r="A173" t="str">
            <v>citycode</v>
          </cell>
          <cell r="B173" t="str">
            <v>jigyoucode</v>
          </cell>
          <cell r="C173" t="str">
            <v>shorikucode</v>
          </cell>
        </row>
        <row r="174">
          <cell r="A174">
            <v>483</v>
          </cell>
          <cell r="B174">
            <v>114</v>
          </cell>
          <cell r="C174">
            <v>5</v>
          </cell>
        </row>
        <row r="176">
          <cell r="A176" t="str">
            <v>citycode</v>
          </cell>
          <cell r="B176" t="str">
            <v>jigyoucode</v>
          </cell>
          <cell r="C176" t="str">
            <v>shorikucode</v>
          </cell>
        </row>
        <row r="177">
          <cell r="A177">
            <v>525</v>
          </cell>
          <cell r="B177">
            <v>114</v>
          </cell>
          <cell r="C177">
            <v>3</v>
          </cell>
        </row>
        <row r="179">
          <cell r="A179" t="str">
            <v>citycode</v>
          </cell>
          <cell r="B179" t="str">
            <v>jigyoucode</v>
          </cell>
          <cell r="C179" t="str">
            <v>shorikucode</v>
          </cell>
        </row>
        <row r="180">
          <cell r="A180">
            <v>307</v>
          </cell>
          <cell r="B180">
            <v>115</v>
          </cell>
          <cell r="C180">
            <v>4</v>
          </cell>
        </row>
        <row r="182">
          <cell r="A182" t="str">
            <v>citycode</v>
          </cell>
          <cell r="B182" t="str">
            <v>jigyoucode</v>
          </cell>
          <cell r="C182" t="str">
            <v>shorikucode</v>
          </cell>
        </row>
        <row r="183">
          <cell r="A183">
            <v>441</v>
          </cell>
          <cell r="B183">
            <v>112</v>
          </cell>
          <cell r="C183">
            <v>6</v>
          </cell>
        </row>
        <row r="185">
          <cell r="A185" t="str">
            <v>citycode</v>
          </cell>
          <cell r="B185" t="str">
            <v>jigyoucode</v>
          </cell>
          <cell r="C185" t="str">
            <v>shorikucode</v>
          </cell>
        </row>
        <row r="186">
          <cell r="A186">
            <v>342</v>
          </cell>
          <cell r="B186">
            <v>112</v>
          </cell>
          <cell r="C186">
            <v>6</v>
          </cell>
        </row>
        <row r="188">
          <cell r="A188" t="str">
            <v>citycode</v>
          </cell>
          <cell r="B188" t="str">
            <v>jigyoucode</v>
          </cell>
          <cell r="C188" t="str">
            <v>shorikucode</v>
          </cell>
        </row>
        <row r="189">
          <cell r="A189">
            <v>521</v>
          </cell>
          <cell r="B189">
            <v>111</v>
          </cell>
          <cell r="C189">
            <v>6</v>
          </cell>
        </row>
        <row r="191">
          <cell r="A191" t="str">
            <v>citycode</v>
          </cell>
          <cell r="B191" t="str">
            <v>jigyoucode</v>
          </cell>
          <cell r="C191" t="str">
            <v>shorikucode</v>
          </cell>
        </row>
        <row r="192">
          <cell r="A192">
            <v>424</v>
          </cell>
          <cell r="B192">
            <v>112</v>
          </cell>
          <cell r="C192">
            <v>6</v>
          </cell>
        </row>
        <row r="194">
          <cell r="A194" t="str">
            <v>citycode</v>
          </cell>
          <cell r="B194" t="str">
            <v>jigyoucode</v>
          </cell>
          <cell r="C194" t="str">
            <v>shorikucode</v>
          </cell>
        </row>
        <row r="195">
          <cell r="A195">
            <v>442</v>
          </cell>
          <cell r="B195">
            <v>112</v>
          </cell>
          <cell r="C195">
            <v>6</v>
          </cell>
        </row>
        <row r="197">
          <cell r="A197" t="str">
            <v>citycode</v>
          </cell>
          <cell r="B197" t="str">
            <v>jigyoucode</v>
          </cell>
          <cell r="C197" t="str">
            <v>shorikucode</v>
          </cell>
        </row>
        <row r="198">
          <cell r="A198">
            <v>443</v>
          </cell>
          <cell r="B198">
            <v>112</v>
          </cell>
          <cell r="C198">
            <v>6</v>
          </cell>
        </row>
      </sheetData>
      <sheetData sheetId="8">
        <row r="1">
          <cell r="A1" t="str">
            <v>citycode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429F4-07EF-4EBB-9A05-7330DC7303A1}">
  <sheetPr>
    <pageSetUpPr fitToPage="1"/>
  </sheetPr>
  <dimension ref="A2:P53"/>
  <sheetViews>
    <sheetView tabSelected="1" view="pageBreakPreview" zoomScaleNormal="100" zoomScaleSheetLayoutView="100" workbookViewId="0">
      <pane xSplit="3" ySplit="6" topLeftCell="D7" activePane="bottomRight" state="frozen"/>
      <selection activeCell="E26" sqref="E26"/>
      <selection pane="topRight" activeCell="E26" sqref="E26"/>
      <selection pane="bottomLeft" activeCell="E26" sqref="E26"/>
      <selection pane="bottomRight" activeCell="XEX14" sqref="XEX14"/>
    </sheetView>
  </sheetViews>
  <sheetFormatPr defaultRowHeight="13" x14ac:dyDescent="0.2"/>
  <cols>
    <col min="1" max="1" width="4.6640625" style="1" customWidth="1"/>
    <col min="2" max="2" width="3.6640625" style="1" customWidth="1"/>
    <col min="3" max="3" width="8.6640625" style="1"/>
    <col min="4" max="4" width="9.75" style="1" customWidth="1"/>
    <col min="5" max="7" width="9.75" style="4" customWidth="1"/>
    <col min="8" max="8" width="9.75" style="1" customWidth="1"/>
    <col min="9" max="9" width="9.75" style="3" customWidth="1"/>
    <col min="10" max="11" width="9.75" style="1" customWidth="1"/>
    <col min="12" max="12" width="9.75" style="2" customWidth="1"/>
    <col min="13" max="14" width="11.58203125" style="1" customWidth="1"/>
    <col min="15" max="16" width="9.75" style="1" customWidth="1"/>
    <col min="17" max="16384" width="8.6640625" style="4"/>
  </cols>
  <sheetData>
    <row r="2" spans="1:16" ht="14.25" customHeight="1" x14ac:dyDescent="0.2">
      <c r="C2" s="66" t="s">
        <v>77</v>
      </c>
      <c r="H2" s="65"/>
      <c r="M2" s="65"/>
      <c r="P2" s="64"/>
    </row>
    <row r="3" spans="1:16" s="5" customFormat="1" ht="14.15" customHeight="1" x14ac:dyDescent="0.2">
      <c r="A3" s="38"/>
      <c r="B3" s="38"/>
      <c r="C3" s="63"/>
      <c r="D3" s="38"/>
      <c r="H3" s="38"/>
      <c r="I3" s="62"/>
      <c r="J3" s="38"/>
      <c r="K3" s="38"/>
      <c r="L3" s="61"/>
      <c r="M3" s="38"/>
      <c r="N3" s="38" t="s">
        <v>76</v>
      </c>
      <c r="O3" s="77" t="s">
        <v>75</v>
      </c>
      <c r="P3" s="77"/>
    </row>
    <row r="4" spans="1:16" s="5" customFormat="1" ht="24" customHeight="1" x14ac:dyDescent="0.2">
      <c r="A4" s="38"/>
      <c r="B4" s="38"/>
      <c r="C4" s="60"/>
      <c r="D4" s="58"/>
      <c r="E4" s="56" t="s">
        <v>74</v>
      </c>
      <c r="F4" s="59"/>
      <c r="G4" s="58" t="s">
        <v>73</v>
      </c>
      <c r="H4" s="56" t="s">
        <v>72</v>
      </c>
      <c r="I4" s="57"/>
      <c r="J4" s="56" t="s">
        <v>71</v>
      </c>
      <c r="K4" s="55"/>
      <c r="L4" s="54"/>
      <c r="M4" s="52" t="s">
        <v>70</v>
      </c>
      <c r="N4" s="53" t="s">
        <v>69</v>
      </c>
      <c r="O4" s="52" t="s">
        <v>68</v>
      </c>
      <c r="P4" s="51" t="s">
        <v>67</v>
      </c>
    </row>
    <row r="5" spans="1:16" s="5" customFormat="1" ht="24" customHeight="1" thickBot="1" x14ac:dyDescent="0.25">
      <c r="A5" s="38"/>
      <c r="B5" s="38"/>
      <c r="C5" s="50" t="s">
        <v>66</v>
      </c>
      <c r="D5" s="46" t="s">
        <v>65</v>
      </c>
      <c r="E5" s="46" t="s">
        <v>64</v>
      </c>
      <c r="F5" s="48" t="s">
        <v>63</v>
      </c>
      <c r="G5" s="48" t="s">
        <v>62</v>
      </c>
      <c r="H5" s="48" t="s">
        <v>61</v>
      </c>
      <c r="I5" s="49" t="s">
        <v>60</v>
      </c>
      <c r="J5" s="48" t="s">
        <v>61</v>
      </c>
      <c r="K5" s="46" t="s">
        <v>60</v>
      </c>
      <c r="L5" s="47" t="s">
        <v>59</v>
      </c>
      <c r="M5" s="46"/>
      <c r="N5" s="46"/>
      <c r="O5" s="46"/>
      <c r="P5" s="46"/>
    </row>
    <row r="6" spans="1:16" s="5" customFormat="1" ht="24" customHeight="1" thickTop="1" x14ac:dyDescent="0.2">
      <c r="C6" s="45" t="s">
        <v>58</v>
      </c>
      <c r="D6" s="44" t="s">
        <v>57</v>
      </c>
      <c r="E6" s="41" t="s">
        <v>56</v>
      </c>
      <c r="F6" s="42" t="s">
        <v>55</v>
      </c>
      <c r="G6" s="42" t="s">
        <v>54</v>
      </c>
      <c r="H6" s="42" t="s">
        <v>53</v>
      </c>
      <c r="I6" s="43" t="s">
        <v>52</v>
      </c>
      <c r="J6" s="42" t="s">
        <v>51</v>
      </c>
      <c r="K6" s="41" t="s">
        <v>50</v>
      </c>
      <c r="L6" s="40" t="s">
        <v>49</v>
      </c>
      <c r="M6" s="39" t="s">
        <v>48</v>
      </c>
      <c r="N6" s="39" t="s">
        <v>47</v>
      </c>
      <c r="O6" s="39" t="s">
        <v>46</v>
      </c>
      <c r="P6" s="39" t="s">
        <v>45</v>
      </c>
    </row>
    <row r="7" spans="1:16" s="5" customFormat="1" ht="13" customHeight="1" x14ac:dyDescent="0.2">
      <c r="C7" s="30" t="s">
        <v>44</v>
      </c>
      <c r="D7" s="67">
        <v>335360</v>
      </c>
      <c r="E7" s="67">
        <v>44572</v>
      </c>
      <c r="F7" s="67">
        <v>42144</v>
      </c>
      <c r="G7" s="67">
        <v>3045</v>
      </c>
      <c r="H7" s="67">
        <v>28661</v>
      </c>
      <c r="I7" s="67">
        <v>23877</v>
      </c>
      <c r="J7" s="67">
        <v>239419</v>
      </c>
      <c r="K7" s="67">
        <v>230999</v>
      </c>
      <c r="L7" s="18">
        <f t="shared" ref="L7:L52" si="0">J7/D7</f>
        <v>0.71391638835877858</v>
      </c>
      <c r="M7" s="73">
        <f t="shared" ref="M7:M18" si="1">F7+G7+H7+J7</f>
        <v>313269</v>
      </c>
      <c r="N7" s="73">
        <f t="shared" ref="N7:N18" si="2">E7+G7+I7+K7</f>
        <v>302493</v>
      </c>
      <c r="O7" s="18">
        <f t="shared" ref="O7:O52" si="3">M7/D7</f>
        <v>0.93412750477099238</v>
      </c>
      <c r="P7" s="18">
        <f t="shared" ref="P7:P52" si="4">N7/D7</f>
        <v>0.90199487118320609</v>
      </c>
    </row>
    <row r="8" spans="1:16" s="5" customFormat="1" ht="13" customHeight="1" x14ac:dyDescent="0.2">
      <c r="C8" s="30" t="s">
        <v>43</v>
      </c>
      <c r="D8" s="67">
        <v>372147</v>
      </c>
      <c r="E8" s="67">
        <v>37155</v>
      </c>
      <c r="F8" s="67">
        <v>35735</v>
      </c>
      <c r="G8" s="67">
        <v>0</v>
      </c>
      <c r="H8" s="67">
        <v>4320</v>
      </c>
      <c r="I8" s="67">
        <v>3492</v>
      </c>
      <c r="J8" s="67">
        <v>275150</v>
      </c>
      <c r="K8" s="67">
        <v>260727</v>
      </c>
      <c r="L8" s="18">
        <f t="shared" si="0"/>
        <v>0.73935837182618691</v>
      </c>
      <c r="M8" s="73">
        <f t="shared" si="1"/>
        <v>315205</v>
      </c>
      <c r="N8" s="73">
        <f t="shared" si="2"/>
        <v>301374</v>
      </c>
      <c r="O8" s="18">
        <f t="shared" si="3"/>
        <v>0.84699057093030439</v>
      </c>
      <c r="P8" s="18">
        <f t="shared" si="4"/>
        <v>0.80982514973921593</v>
      </c>
    </row>
    <row r="9" spans="1:16" s="5" customFormat="1" ht="13" customHeight="1" x14ac:dyDescent="0.2">
      <c r="C9" s="30" t="s">
        <v>42</v>
      </c>
      <c r="D9" s="67">
        <v>109490</v>
      </c>
      <c r="E9" s="67">
        <v>8484</v>
      </c>
      <c r="F9" s="67">
        <v>7189</v>
      </c>
      <c r="G9" s="67">
        <v>255</v>
      </c>
      <c r="H9" s="67">
        <v>4162</v>
      </c>
      <c r="I9" s="67">
        <v>3549</v>
      </c>
      <c r="J9" s="67">
        <v>90089</v>
      </c>
      <c r="K9" s="67">
        <v>80640</v>
      </c>
      <c r="L9" s="18">
        <f t="shared" si="0"/>
        <v>0.82280573568362403</v>
      </c>
      <c r="M9" s="73">
        <f t="shared" si="1"/>
        <v>101695</v>
      </c>
      <c r="N9" s="73">
        <f t="shared" si="2"/>
        <v>92928</v>
      </c>
      <c r="O9" s="18">
        <f t="shared" si="3"/>
        <v>0.92880628367887474</v>
      </c>
      <c r="P9" s="18">
        <f t="shared" si="4"/>
        <v>0.84873504429628277</v>
      </c>
    </row>
    <row r="10" spans="1:16" s="5" customFormat="1" ht="13" customHeight="1" x14ac:dyDescent="0.2">
      <c r="C10" s="30" t="s">
        <v>41</v>
      </c>
      <c r="D10" s="67">
        <v>213167</v>
      </c>
      <c r="E10" s="67">
        <v>58136</v>
      </c>
      <c r="F10" s="67">
        <v>57146</v>
      </c>
      <c r="G10" s="67">
        <v>0</v>
      </c>
      <c r="H10" s="67">
        <v>10897</v>
      </c>
      <c r="I10" s="67">
        <v>8082</v>
      </c>
      <c r="J10" s="67">
        <v>75507</v>
      </c>
      <c r="K10" s="67">
        <v>65893</v>
      </c>
      <c r="L10" s="18">
        <f t="shared" si="0"/>
        <v>0.35421523969469948</v>
      </c>
      <c r="M10" s="73">
        <f t="shared" si="1"/>
        <v>143550</v>
      </c>
      <c r="N10" s="73">
        <f t="shared" si="2"/>
        <v>132111</v>
      </c>
      <c r="O10" s="18">
        <f t="shared" si="3"/>
        <v>0.67341567878705433</v>
      </c>
      <c r="P10" s="18">
        <f t="shared" si="4"/>
        <v>0.61975352657775362</v>
      </c>
    </row>
    <row r="11" spans="1:16" s="5" customFormat="1" ht="13" customHeight="1" x14ac:dyDescent="0.2">
      <c r="C11" s="30" t="s">
        <v>40</v>
      </c>
      <c r="D11" s="67">
        <v>224497</v>
      </c>
      <c r="E11" s="67">
        <v>57500</v>
      </c>
      <c r="F11" s="67">
        <v>56747</v>
      </c>
      <c r="G11" s="67">
        <v>14141</v>
      </c>
      <c r="H11" s="67">
        <v>16695</v>
      </c>
      <c r="I11" s="67">
        <v>12604</v>
      </c>
      <c r="J11" s="67">
        <v>102972</v>
      </c>
      <c r="K11" s="67">
        <v>78383</v>
      </c>
      <c r="L11" s="18">
        <f t="shared" si="0"/>
        <v>0.45867873512786361</v>
      </c>
      <c r="M11" s="73">
        <f t="shared" si="1"/>
        <v>190555</v>
      </c>
      <c r="N11" s="73">
        <f t="shared" si="2"/>
        <v>162628</v>
      </c>
      <c r="O11" s="18">
        <f t="shared" si="3"/>
        <v>0.84880867004904292</v>
      </c>
      <c r="P11" s="18">
        <f t="shared" si="4"/>
        <v>0.72441057118803365</v>
      </c>
    </row>
    <row r="12" spans="1:16" s="5" customFormat="1" ht="13" customHeight="1" x14ac:dyDescent="0.2">
      <c r="C12" s="30" t="s">
        <v>39</v>
      </c>
      <c r="D12" s="67">
        <v>47078</v>
      </c>
      <c r="E12" s="67">
        <v>7931</v>
      </c>
      <c r="F12" s="67">
        <v>7614</v>
      </c>
      <c r="G12" s="67">
        <v>0</v>
      </c>
      <c r="H12" s="67">
        <v>2202</v>
      </c>
      <c r="I12" s="67">
        <v>2062</v>
      </c>
      <c r="J12" s="67">
        <v>28000</v>
      </c>
      <c r="K12" s="67">
        <v>24693</v>
      </c>
      <c r="L12" s="18">
        <f t="shared" si="0"/>
        <v>0.59475763626322276</v>
      </c>
      <c r="M12" s="73">
        <f t="shared" si="1"/>
        <v>37816</v>
      </c>
      <c r="N12" s="73">
        <f t="shared" si="2"/>
        <v>34686</v>
      </c>
      <c r="O12" s="18">
        <f t="shared" si="3"/>
        <v>0.80326267046178679</v>
      </c>
      <c r="P12" s="18">
        <f t="shared" si="4"/>
        <v>0.73677726326521942</v>
      </c>
    </row>
    <row r="13" spans="1:16" s="5" customFormat="1" ht="13" customHeight="1" x14ac:dyDescent="0.2">
      <c r="C13" s="30" t="s">
        <v>38</v>
      </c>
      <c r="D13" s="67">
        <v>75559</v>
      </c>
      <c r="E13" s="67">
        <v>24376</v>
      </c>
      <c r="F13" s="67">
        <v>21959</v>
      </c>
      <c r="G13" s="67">
        <v>2028</v>
      </c>
      <c r="H13" s="67">
        <v>808</v>
      </c>
      <c r="I13" s="67">
        <v>655</v>
      </c>
      <c r="J13" s="67">
        <v>36686</v>
      </c>
      <c r="K13" s="67">
        <v>32872</v>
      </c>
      <c r="L13" s="18">
        <f t="shared" si="0"/>
        <v>0.48552786564141931</v>
      </c>
      <c r="M13" s="73">
        <f t="shared" si="1"/>
        <v>61481</v>
      </c>
      <c r="N13" s="73">
        <f t="shared" si="2"/>
        <v>59931</v>
      </c>
      <c r="O13" s="18">
        <f t="shared" si="3"/>
        <v>0.81368202331952511</v>
      </c>
      <c r="P13" s="18">
        <f t="shared" si="4"/>
        <v>0.79316825262377744</v>
      </c>
    </row>
    <row r="14" spans="1:16" s="5" customFormat="1" ht="13" customHeight="1" x14ac:dyDescent="0.2">
      <c r="C14" s="30" t="s">
        <v>37</v>
      </c>
      <c r="D14" s="67">
        <v>76429</v>
      </c>
      <c r="E14" s="67">
        <v>9883</v>
      </c>
      <c r="F14" s="67">
        <v>9883</v>
      </c>
      <c r="G14" s="67">
        <v>1847</v>
      </c>
      <c r="H14" s="67">
        <v>21398</v>
      </c>
      <c r="I14" s="67">
        <v>17371</v>
      </c>
      <c r="J14" s="67">
        <v>35374</v>
      </c>
      <c r="K14" s="67">
        <v>27822</v>
      </c>
      <c r="L14" s="18">
        <f t="shared" si="0"/>
        <v>0.46283478784231119</v>
      </c>
      <c r="M14" s="73">
        <f t="shared" si="1"/>
        <v>68502</v>
      </c>
      <c r="N14" s="73">
        <f t="shared" si="2"/>
        <v>56923</v>
      </c>
      <c r="O14" s="18">
        <f t="shared" si="3"/>
        <v>0.89628282458229203</v>
      </c>
      <c r="P14" s="18">
        <f t="shared" si="4"/>
        <v>0.74478273953604002</v>
      </c>
    </row>
    <row r="15" spans="1:16" s="5" customFormat="1" ht="13" customHeight="1" x14ac:dyDescent="0.2">
      <c r="C15" s="30" t="s">
        <v>36</v>
      </c>
      <c r="D15" s="67">
        <v>64820</v>
      </c>
      <c r="E15" s="67">
        <v>24646</v>
      </c>
      <c r="F15" s="67">
        <v>23925</v>
      </c>
      <c r="G15" s="67">
        <v>0</v>
      </c>
      <c r="H15" s="67">
        <v>0</v>
      </c>
      <c r="I15" s="67">
        <v>0</v>
      </c>
      <c r="J15" s="67">
        <v>20762</v>
      </c>
      <c r="K15" s="67">
        <v>16088</v>
      </c>
      <c r="L15" s="18">
        <f t="shared" si="0"/>
        <v>0.3203023758099352</v>
      </c>
      <c r="M15" s="73">
        <f t="shared" si="1"/>
        <v>44687</v>
      </c>
      <c r="N15" s="73">
        <f t="shared" si="2"/>
        <v>40734</v>
      </c>
      <c r="O15" s="18">
        <f t="shared" si="3"/>
        <v>0.68940141931502619</v>
      </c>
      <c r="P15" s="18">
        <f t="shared" si="4"/>
        <v>0.62841715519901264</v>
      </c>
    </row>
    <row r="16" spans="1:16" s="5" customFormat="1" ht="13" customHeight="1" x14ac:dyDescent="0.2">
      <c r="C16" s="30" t="s">
        <v>35</v>
      </c>
      <c r="D16" s="67">
        <v>48060</v>
      </c>
      <c r="E16" s="67">
        <v>16076</v>
      </c>
      <c r="F16" s="67">
        <v>15685</v>
      </c>
      <c r="G16" s="67">
        <v>742</v>
      </c>
      <c r="H16" s="67">
        <v>2101</v>
      </c>
      <c r="I16" s="67">
        <v>1591</v>
      </c>
      <c r="J16" s="67">
        <v>11361</v>
      </c>
      <c r="K16" s="67">
        <v>8808</v>
      </c>
      <c r="L16" s="18">
        <f t="shared" si="0"/>
        <v>0.23639200998751561</v>
      </c>
      <c r="M16" s="73">
        <f t="shared" si="1"/>
        <v>29889</v>
      </c>
      <c r="N16" s="73">
        <f t="shared" si="2"/>
        <v>27217</v>
      </c>
      <c r="O16" s="18">
        <f t="shared" si="3"/>
        <v>0.62191011235955052</v>
      </c>
      <c r="P16" s="18">
        <f t="shared" si="4"/>
        <v>0.56631294215563877</v>
      </c>
    </row>
    <row r="17" spans="1:16" s="5" customFormat="1" ht="13" customHeight="1" x14ac:dyDescent="0.2">
      <c r="C17" s="29" t="s">
        <v>34</v>
      </c>
      <c r="D17" s="67">
        <v>57187</v>
      </c>
      <c r="E17" s="67">
        <v>17212</v>
      </c>
      <c r="F17" s="67">
        <v>15545</v>
      </c>
      <c r="G17" s="67">
        <v>0</v>
      </c>
      <c r="H17" s="67">
        <v>0</v>
      </c>
      <c r="I17" s="67">
        <v>0</v>
      </c>
      <c r="J17" s="67">
        <v>21713</v>
      </c>
      <c r="K17" s="67">
        <v>15054</v>
      </c>
      <c r="L17" s="18">
        <f t="shared" si="0"/>
        <v>0.37968419396016578</v>
      </c>
      <c r="M17" s="73">
        <f t="shared" si="1"/>
        <v>37258</v>
      </c>
      <c r="N17" s="73">
        <f t="shared" si="2"/>
        <v>32266</v>
      </c>
      <c r="O17" s="18">
        <f t="shared" si="3"/>
        <v>0.65151170720618323</v>
      </c>
      <c r="P17" s="18">
        <f t="shared" si="4"/>
        <v>0.56421914071379864</v>
      </c>
    </row>
    <row r="18" spans="1:16" s="5" customFormat="1" ht="13" customHeight="1" thickBot="1" x14ac:dyDescent="0.25">
      <c r="C18" s="29" t="s">
        <v>33</v>
      </c>
      <c r="D18" s="67">
        <v>50186</v>
      </c>
      <c r="E18" s="67">
        <v>18227</v>
      </c>
      <c r="F18" s="67">
        <v>17042</v>
      </c>
      <c r="G18" s="67">
        <v>0</v>
      </c>
      <c r="H18" s="67">
        <v>835</v>
      </c>
      <c r="I18" s="67">
        <v>699</v>
      </c>
      <c r="J18" s="67">
        <v>13794</v>
      </c>
      <c r="K18" s="67">
        <v>9725</v>
      </c>
      <c r="L18" s="18">
        <f t="shared" si="0"/>
        <v>0.27485752998844298</v>
      </c>
      <c r="M18" s="73">
        <f t="shared" si="1"/>
        <v>31671</v>
      </c>
      <c r="N18" s="73">
        <f t="shared" si="2"/>
        <v>28651</v>
      </c>
      <c r="O18" s="18">
        <f t="shared" si="3"/>
        <v>0.63107241063244734</v>
      </c>
      <c r="P18" s="18">
        <f t="shared" si="4"/>
        <v>0.57089626589088593</v>
      </c>
    </row>
    <row r="19" spans="1:16" s="15" customFormat="1" ht="13" customHeight="1" thickTop="1" thickBot="1" x14ac:dyDescent="0.25">
      <c r="C19" s="37" t="s">
        <v>1</v>
      </c>
      <c r="D19" s="68">
        <f t="shared" ref="D19:K19" si="5">SUM(D7:D18)</f>
        <v>1673980</v>
      </c>
      <c r="E19" s="68">
        <f t="shared" si="5"/>
        <v>324198</v>
      </c>
      <c r="F19" s="68">
        <f t="shared" si="5"/>
        <v>310614</v>
      </c>
      <c r="G19" s="68">
        <f t="shared" si="5"/>
        <v>22058</v>
      </c>
      <c r="H19" s="68">
        <f t="shared" si="5"/>
        <v>92079</v>
      </c>
      <c r="I19" s="68">
        <f t="shared" si="5"/>
        <v>73982</v>
      </c>
      <c r="J19" s="68">
        <f t="shared" si="5"/>
        <v>950827</v>
      </c>
      <c r="K19" s="68">
        <f t="shared" si="5"/>
        <v>851704</v>
      </c>
      <c r="L19" s="36">
        <f t="shared" si="0"/>
        <v>0.56800379932854639</v>
      </c>
      <c r="M19" s="74">
        <f>SUM(M7:M18)</f>
        <v>1375578</v>
      </c>
      <c r="N19" s="74">
        <f>SUM(N7:N18)</f>
        <v>1271942</v>
      </c>
      <c r="O19" s="36">
        <f t="shared" si="3"/>
        <v>0.82174100048985055</v>
      </c>
      <c r="P19" s="36">
        <f t="shared" si="4"/>
        <v>0.75983106130300238</v>
      </c>
    </row>
    <row r="20" spans="1:16" s="5" customFormat="1" ht="13" customHeight="1" thickTop="1" x14ac:dyDescent="0.2">
      <c r="C20" s="20" t="s">
        <v>32</v>
      </c>
      <c r="D20" s="67">
        <v>14607</v>
      </c>
      <c r="E20" s="67">
        <v>3900</v>
      </c>
      <c r="F20" s="67">
        <v>2477</v>
      </c>
      <c r="G20" s="67">
        <v>0</v>
      </c>
      <c r="H20" s="67">
        <v>4546</v>
      </c>
      <c r="I20" s="67">
        <v>3047</v>
      </c>
      <c r="J20" s="67">
        <v>6713</v>
      </c>
      <c r="K20" s="67">
        <v>5274</v>
      </c>
      <c r="L20" s="24">
        <f t="shared" si="0"/>
        <v>0.45957417676456491</v>
      </c>
      <c r="M20" s="73">
        <f>F20+G20+H20+J20</f>
        <v>13736</v>
      </c>
      <c r="N20" s="73">
        <f>E20+G20+I20+K20</f>
        <v>12221</v>
      </c>
      <c r="O20" s="24">
        <f t="shared" si="3"/>
        <v>0.94037105497364282</v>
      </c>
      <c r="P20" s="24">
        <f t="shared" si="4"/>
        <v>0.83665365920449097</v>
      </c>
    </row>
    <row r="21" spans="1:16" s="5" customFormat="1" ht="13" customHeight="1" thickBot="1" x14ac:dyDescent="0.25">
      <c r="C21" s="19" t="s">
        <v>31</v>
      </c>
      <c r="D21" s="67">
        <v>21706</v>
      </c>
      <c r="E21" s="67">
        <v>6098</v>
      </c>
      <c r="F21" s="67">
        <v>4055</v>
      </c>
      <c r="G21" s="67">
        <v>0</v>
      </c>
      <c r="H21" s="67">
        <v>4164</v>
      </c>
      <c r="I21" s="67">
        <v>3019</v>
      </c>
      <c r="J21" s="67">
        <v>12535</v>
      </c>
      <c r="K21" s="67">
        <v>10365</v>
      </c>
      <c r="L21" s="25">
        <f t="shared" si="0"/>
        <v>0.57749009490463465</v>
      </c>
      <c r="M21" s="73">
        <f>F21+G21+H21+J21</f>
        <v>20754</v>
      </c>
      <c r="N21" s="73">
        <f>E21+G21+I21+K21</f>
        <v>19482</v>
      </c>
      <c r="O21" s="25">
        <f t="shared" si="3"/>
        <v>0.95614115912650877</v>
      </c>
      <c r="P21" s="25">
        <f t="shared" si="4"/>
        <v>0.89753985073251641</v>
      </c>
    </row>
    <row r="22" spans="1:16" s="15" customFormat="1" ht="13" customHeight="1" thickTop="1" thickBot="1" x14ac:dyDescent="0.25">
      <c r="C22" s="17" t="s">
        <v>30</v>
      </c>
      <c r="D22" s="69">
        <f t="shared" ref="D22:K22" si="6">SUM(D20:D21)</f>
        <v>36313</v>
      </c>
      <c r="E22" s="69">
        <f t="shared" si="6"/>
        <v>9998</v>
      </c>
      <c r="F22" s="69">
        <f t="shared" si="6"/>
        <v>6532</v>
      </c>
      <c r="G22" s="69">
        <f t="shared" si="6"/>
        <v>0</v>
      </c>
      <c r="H22" s="69">
        <f t="shared" si="6"/>
        <v>8710</v>
      </c>
      <c r="I22" s="69">
        <f t="shared" si="6"/>
        <v>6066</v>
      </c>
      <c r="J22" s="69">
        <f t="shared" si="6"/>
        <v>19248</v>
      </c>
      <c r="K22" s="69">
        <f t="shared" si="6"/>
        <v>15639</v>
      </c>
      <c r="L22" s="23">
        <f t="shared" si="0"/>
        <v>0.53005810591248315</v>
      </c>
      <c r="M22" s="75">
        <f>SUM(M20:M21)</f>
        <v>34490</v>
      </c>
      <c r="N22" s="75">
        <f>SUM(N20:N21)</f>
        <v>31703</v>
      </c>
      <c r="O22" s="23">
        <f t="shared" si="3"/>
        <v>0.94979759314845924</v>
      </c>
      <c r="P22" s="23">
        <f t="shared" si="4"/>
        <v>0.87304821964585688</v>
      </c>
    </row>
    <row r="23" spans="1:16" s="5" customFormat="1" ht="13" customHeight="1" thickTop="1" x14ac:dyDescent="0.2">
      <c r="C23" s="20" t="s">
        <v>29</v>
      </c>
      <c r="D23" s="67">
        <v>1149</v>
      </c>
      <c r="E23" s="67">
        <v>1115</v>
      </c>
      <c r="F23" s="67">
        <v>1115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33">
        <f t="shared" si="0"/>
        <v>0</v>
      </c>
      <c r="M23" s="73">
        <f>F23+G23+H23+J23</f>
        <v>1115</v>
      </c>
      <c r="N23" s="73">
        <f>E23+G23+I23+K23</f>
        <v>1115</v>
      </c>
      <c r="O23" s="24">
        <f t="shared" si="3"/>
        <v>0.97040905134899913</v>
      </c>
      <c r="P23" s="24">
        <f t="shared" si="4"/>
        <v>0.97040905134899913</v>
      </c>
    </row>
    <row r="24" spans="1:16" s="5" customFormat="1" ht="13" customHeight="1" thickBot="1" x14ac:dyDescent="0.25">
      <c r="C24" s="35" t="s">
        <v>28</v>
      </c>
      <c r="D24" s="67">
        <v>1771</v>
      </c>
      <c r="E24" s="67">
        <v>884</v>
      </c>
      <c r="F24" s="67">
        <v>884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32">
        <f t="shared" si="0"/>
        <v>0</v>
      </c>
      <c r="M24" s="73">
        <f>F24+G24+H24+J24</f>
        <v>884</v>
      </c>
      <c r="N24" s="73">
        <f>E24+G24+I24+K24</f>
        <v>884</v>
      </c>
      <c r="O24" s="25">
        <f t="shared" si="3"/>
        <v>0.4991530208921513</v>
      </c>
      <c r="P24" s="25">
        <f t="shared" si="4"/>
        <v>0.4991530208921513</v>
      </c>
    </row>
    <row r="25" spans="1:16" s="15" customFormat="1" ht="13" customHeight="1" thickTop="1" thickBot="1" x14ac:dyDescent="0.25">
      <c r="A25" s="34"/>
      <c r="C25" s="17" t="s">
        <v>27</v>
      </c>
      <c r="D25" s="69">
        <f t="shared" ref="D25:K25" si="7">SUM(D23:D24)</f>
        <v>2920</v>
      </c>
      <c r="E25" s="69">
        <f t="shared" si="7"/>
        <v>1999</v>
      </c>
      <c r="F25" s="69">
        <f t="shared" si="7"/>
        <v>1999</v>
      </c>
      <c r="G25" s="69">
        <f t="shared" si="7"/>
        <v>0</v>
      </c>
      <c r="H25" s="69">
        <f t="shared" si="7"/>
        <v>0</v>
      </c>
      <c r="I25" s="69">
        <f t="shared" si="7"/>
        <v>0</v>
      </c>
      <c r="J25" s="69">
        <f t="shared" si="7"/>
        <v>0</v>
      </c>
      <c r="K25" s="69">
        <f t="shared" si="7"/>
        <v>0</v>
      </c>
      <c r="L25" s="23">
        <f t="shared" si="0"/>
        <v>0</v>
      </c>
      <c r="M25" s="75">
        <f>SUM(M23:M24)</f>
        <v>1999</v>
      </c>
      <c r="N25" s="75">
        <f>SUM(N23:N24)</f>
        <v>1999</v>
      </c>
      <c r="O25" s="23">
        <f t="shared" si="3"/>
        <v>0.68458904109589036</v>
      </c>
      <c r="P25" s="23">
        <f t="shared" si="4"/>
        <v>0.68458904109589036</v>
      </c>
    </row>
    <row r="26" spans="1:16" s="5" customFormat="1" ht="13" customHeight="1" thickTop="1" x14ac:dyDescent="0.2">
      <c r="A26" s="78"/>
      <c r="C26" s="20" t="s">
        <v>26</v>
      </c>
      <c r="D26" s="67">
        <v>7147</v>
      </c>
      <c r="E26" s="67">
        <v>2894</v>
      </c>
      <c r="F26" s="67">
        <v>2894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33">
        <f t="shared" si="0"/>
        <v>0</v>
      </c>
      <c r="M26" s="73">
        <f>F26+G26+H26+J26</f>
        <v>2894</v>
      </c>
      <c r="N26" s="73">
        <f>E26+G26+I26+K26</f>
        <v>2894</v>
      </c>
      <c r="O26" s="24">
        <f t="shared" si="3"/>
        <v>0.40492514341681823</v>
      </c>
      <c r="P26" s="24">
        <f t="shared" si="4"/>
        <v>0.40492514341681823</v>
      </c>
    </row>
    <row r="27" spans="1:16" s="5" customFormat="1" ht="13" customHeight="1" x14ac:dyDescent="0.2">
      <c r="A27" s="78"/>
      <c r="C27" s="20" t="s">
        <v>25</v>
      </c>
      <c r="D27" s="67">
        <v>1768</v>
      </c>
      <c r="E27" s="67">
        <v>969</v>
      </c>
      <c r="F27" s="67">
        <v>969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32">
        <f t="shared" si="0"/>
        <v>0</v>
      </c>
      <c r="M27" s="73">
        <f>F27+G27+H27+J27</f>
        <v>969</v>
      </c>
      <c r="N27" s="73">
        <f>E27+G27+I27+K27</f>
        <v>969</v>
      </c>
      <c r="O27" s="25">
        <f t="shared" si="3"/>
        <v>0.54807692307692313</v>
      </c>
      <c r="P27" s="25">
        <f t="shared" si="4"/>
        <v>0.54807692307692313</v>
      </c>
    </row>
    <row r="28" spans="1:16" s="5" customFormat="1" ht="13" customHeight="1" thickBot="1" x14ac:dyDescent="0.25">
      <c r="C28" s="19" t="s">
        <v>24</v>
      </c>
      <c r="D28" s="67">
        <v>13095</v>
      </c>
      <c r="E28" s="67">
        <v>1011</v>
      </c>
      <c r="F28" s="67">
        <v>615</v>
      </c>
      <c r="G28" s="67">
        <v>0</v>
      </c>
      <c r="H28" s="67">
        <v>2912</v>
      </c>
      <c r="I28" s="67">
        <v>2522</v>
      </c>
      <c r="J28" s="67">
        <v>9102</v>
      </c>
      <c r="K28" s="67">
        <v>7411</v>
      </c>
      <c r="L28" s="25">
        <f t="shared" si="0"/>
        <v>0.69507445589919814</v>
      </c>
      <c r="M28" s="73">
        <f>F28+G28+H28+J28</f>
        <v>12629</v>
      </c>
      <c r="N28" s="73">
        <f>E28+G28+I28+K28</f>
        <v>10944</v>
      </c>
      <c r="O28" s="25">
        <f t="shared" si="3"/>
        <v>0.96441389843451697</v>
      </c>
      <c r="P28" s="25">
        <f t="shared" si="4"/>
        <v>0.8357388316151203</v>
      </c>
    </row>
    <row r="29" spans="1:16" s="15" customFormat="1" ht="13" customHeight="1" thickTop="1" thickBot="1" x14ac:dyDescent="0.25">
      <c r="C29" s="17" t="s">
        <v>23</v>
      </c>
      <c r="D29" s="69">
        <f t="shared" ref="D29:K29" si="8">SUM(D26:D28)</f>
        <v>22010</v>
      </c>
      <c r="E29" s="69">
        <f t="shared" si="8"/>
        <v>4874</v>
      </c>
      <c r="F29" s="69">
        <f t="shared" si="8"/>
        <v>4478</v>
      </c>
      <c r="G29" s="69">
        <f t="shared" si="8"/>
        <v>0</v>
      </c>
      <c r="H29" s="69">
        <f t="shared" si="8"/>
        <v>2912</v>
      </c>
      <c r="I29" s="69">
        <f t="shared" si="8"/>
        <v>2522</v>
      </c>
      <c r="J29" s="69">
        <f t="shared" si="8"/>
        <v>9102</v>
      </c>
      <c r="K29" s="69">
        <f t="shared" si="8"/>
        <v>7411</v>
      </c>
      <c r="L29" s="23">
        <f t="shared" si="0"/>
        <v>0.41353930031803726</v>
      </c>
      <c r="M29" s="75">
        <f>SUM(M26:M28)</f>
        <v>16492</v>
      </c>
      <c r="N29" s="75">
        <f>SUM(N26:N28)</f>
        <v>14807</v>
      </c>
      <c r="O29" s="23">
        <f t="shared" si="3"/>
        <v>0.74929577464788732</v>
      </c>
      <c r="P29" s="23">
        <f t="shared" si="4"/>
        <v>0.6727396637891867</v>
      </c>
    </row>
    <row r="30" spans="1:16" s="5" customFormat="1" ht="13" customHeight="1" thickTop="1" x14ac:dyDescent="0.2">
      <c r="C30" s="31" t="s">
        <v>22</v>
      </c>
      <c r="D30" s="67">
        <v>15690</v>
      </c>
      <c r="E30" s="67">
        <v>2550</v>
      </c>
      <c r="F30" s="67">
        <v>2411</v>
      </c>
      <c r="G30" s="67">
        <v>0</v>
      </c>
      <c r="H30" s="67">
        <v>3207</v>
      </c>
      <c r="I30" s="67">
        <v>3004</v>
      </c>
      <c r="J30" s="67">
        <v>8914</v>
      </c>
      <c r="K30" s="67">
        <v>7986</v>
      </c>
      <c r="L30" s="24">
        <f t="shared" si="0"/>
        <v>0.56813256851497773</v>
      </c>
      <c r="M30" s="73">
        <f t="shared" ref="M30:M35" si="9">F30+G30+H30+J30</f>
        <v>14532</v>
      </c>
      <c r="N30" s="73">
        <f t="shared" ref="N30:N35" si="10">E30+G30+I30+K30</f>
        <v>13540</v>
      </c>
      <c r="O30" s="24">
        <f t="shared" si="3"/>
        <v>0.92619502868068837</v>
      </c>
      <c r="P30" s="24">
        <f t="shared" si="4"/>
        <v>0.86297004461440407</v>
      </c>
    </row>
    <row r="31" spans="1:16" s="5" customFormat="1" ht="13" customHeight="1" x14ac:dyDescent="0.2">
      <c r="C31" s="30" t="s">
        <v>21</v>
      </c>
      <c r="D31" s="67">
        <v>5463</v>
      </c>
      <c r="E31" s="67">
        <v>1185</v>
      </c>
      <c r="F31" s="67">
        <v>904</v>
      </c>
      <c r="G31" s="67">
        <v>0</v>
      </c>
      <c r="H31" s="67">
        <v>1848</v>
      </c>
      <c r="I31" s="67">
        <v>923</v>
      </c>
      <c r="J31" s="67">
        <v>2142</v>
      </c>
      <c r="K31" s="67">
        <v>1526</v>
      </c>
      <c r="L31" s="25">
        <f t="shared" si="0"/>
        <v>0.39209225700164746</v>
      </c>
      <c r="M31" s="73">
        <f t="shared" si="9"/>
        <v>4894</v>
      </c>
      <c r="N31" s="73">
        <f t="shared" si="10"/>
        <v>3634</v>
      </c>
      <c r="O31" s="25">
        <f t="shared" si="3"/>
        <v>0.89584477393373607</v>
      </c>
      <c r="P31" s="25">
        <f t="shared" si="4"/>
        <v>0.66520226981511987</v>
      </c>
    </row>
    <row r="32" spans="1:16" s="5" customFormat="1" ht="13" customHeight="1" x14ac:dyDescent="0.2">
      <c r="C32" s="30" t="s">
        <v>20</v>
      </c>
      <c r="D32" s="67">
        <v>9521</v>
      </c>
      <c r="E32" s="67">
        <v>1745</v>
      </c>
      <c r="F32" s="67">
        <v>1720</v>
      </c>
      <c r="G32" s="67">
        <v>0</v>
      </c>
      <c r="H32" s="67">
        <v>2566</v>
      </c>
      <c r="I32" s="67">
        <v>2458</v>
      </c>
      <c r="J32" s="67">
        <v>3816</v>
      </c>
      <c r="K32" s="67">
        <v>3501</v>
      </c>
      <c r="L32" s="25">
        <f t="shared" si="0"/>
        <v>0.40079823547946647</v>
      </c>
      <c r="M32" s="73">
        <f t="shared" si="9"/>
        <v>8102</v>
      </c>
      <c r="N32" s="73">
        <f t="shared" si="10"/>
        <v>7704</v>
      </c>
      <c r="O32" s="25">
        <f t="shared" si="3"/>
        <v>0.85096103350488395</v>
      </c>
      <c r="P32" s="25">
        <f t="shared" si="4"/>
        <v>0.80915870181703597</v>
      </c>
    </row>
    <row r="33" spans="3:16" s="5" customFormat="1" ht="13" customHeight="1" x14ac:dyDescent="0.2">
      <c r="C33" s="30" t="s">
        <v>19</v>
      </c>
      <c r="D33" s="67">
        <v>6276</v>
      </c>
      <c r="E33" s="67">
        <v>915</v>
      </c>
      <c r="F33" s="67">
        <v>915</v>
      </c>
      <c r="G33" s="67">
        <v>0</v>
      </c>
      <c r="H33" s="67">
        <v>0</v>
      </c>
      <c r="I33" s="67">
        <v>0</v>
      </c>
      <c r="J33" s="67">
        <v>4612</v>
      </c>
      <c r="K33" s="67">
        <v>4597</v>
      </c>
      <c r="L33" s="25">
        <f t="shared" si="0"/>
        <v>0.73486297004461443</v>
      </c>
      <c r="M33" s="73">
        <f t="shared" si="9"/>
        <v>5527</v>
      </c>
      <c r="N33" s="73">
        <f t="shared" si="10"/>
        <v>5512</v>
      </c>
      <c r="O33" s="25">
        <f t="shared" si="3"/>
        <v>0.88065646908859141</v>
      </c>
      <c r="P33" s="25">
        <f t="shared" si="4"/>
        <v>0.87826641172721476</v>
      </c>
    </row>
    <row r="34" spans="3:16" s="5" customFormat="1" ht="13" customHeight="1" x14ac:dyDescent="0.2">
      <c r="C34" s="29" t="s">
        <v>18</v>
      </c>
      <c r="D34" s="67">
        <v>3616</v>
      </c>
      <c r="E34" s="67">
        <v>1315</v>
      </c>
      <c r="F34" s="67">
        <v>1315</v>
      </c>
      <c r="G34" s="67">
        <v>0</v>
      </c>
      <c r="H34" s="67">
        <v>2188</v>
      </c>
      <c r="I34" s="67">
        <v>1391</v>
      </c>
      <c r="J34" s="67">
        <v>0</v>
      </c>
      <c r="K34" s="67">
        <v>0</v>
      </c>
      <c r="L34" s="28">
        <f t="shared" si="0"/>
        <v>0</v>
      </c>
      <c r="M34" s="73">
        <f t="shared" si="9"/>
        <v>3503</v>
      </c>
      <c r="N34" s="73">
        <f t="shared" si="10"/>
        <v>2706</v>
      </c>
      <c r="O34" s="25">
        <f t="shared" si="3"/>
        <v>0.96875</v>
      </c>
      <c r="P34" s="25">
        <f t="shared" si="4"/>
        <v>0.74834070796460173</v>
      </c>
    </row>
    <row r="35" spans="3:16" s="5" customFormat="1" ht="13" customHeight="1" thickBot="1" x14ac:dyDescent="0.25">
      <c r="C35" s="29" t="s">
        <v>17</v>
      </c>
      <c r="D35" s="67">
        <v>13499</v>
      </c>
      <c r="E35" s="67">
        <v>5606</v>
      </c>
      <c r="F35" s="67">
        <v>5521</v>
      </c>
      <c r="G35" s="67">
        <v>0</v>
      </c>
      <c r="H35" s="67">
        <v>1913</v>
      </c>
      <c r="I35" s="67">
        <v>1608</v>
      </c>
      <c r="J35" s="67">
        <v>2566</v>
      </c>
      <c r="K35" s="67">
        <v>2090</v>
      </c>
      <c r="L35" s="26">
        <f t="shared" si="0"/>
        <v>0.19008815467812432</v>
      </c>
      <c r="M35" s="73">
        <f t="shared" si="9"/>
        <v>10000</v>
      </c>
      <c r="N35" s="73">
        <f t="shared" si="10"/>
        <v>9304</v>
      </c>
      <c r="O35" s="25">
        <f t="shared" si="3"/>
        <v>0.74079561448996223</v>
      </c>
      <c r="P35" s="25">
        <f t="shared" si="4"/>
        <v>0.68923623972146086</v>
      </c>
    </row>
    <row r="36" spans="3:16" s="15" customFormat="1" ht="13" customHeight="1" thickTop="1" thickBot="1" x14ac:dyDescent="0.25">
      <c r="C36" s="17" t="s">
        <v>16</v>
      </c>
      <c r="D36" s="69">
        <f t="shared" ref="D36:K36" si="11">SUM(D30:D35)</f>
        <v>54065</v>
      </c>
      <c r="E36" s="69">
        <f t="shared" si="11"/>
        <v>13316</v>
      </c>
      <c r="F36" s="69">
        <f t="shared" si="11"/>
        <v>12786</v>
      </c>
      <c r="G36" s="69">
        <f t="shared" si="11"/>
        <v>0</v>
      </c>
      <c r="H36" s="69">
        <f t="shared" si="11"/>
        <v>11722</v>
      </c>
      <c r="I36" s="69">
        <f t="shared" si="11"/>
        <v>9384</v>
      </c>
      <c r="J36" s="69">
        <f t="shared" si="11"/>
        <v>22050</v>
      </c>
      <c r="K36" s="69">
        <f t="shared" si="11"/>
        <v>19700</v>
      </c>
      <c r="L36" s="23">
        <f t="shared" si="0"/>
        <v>0.40784241191158788</v>
      </c>
      <c r="M36" s="75">
        <f>SUM(M30:M35)</f>
        <v>46558</v>
      </c>
      <c r="N36" s="75">
        <f>SUM(N30:N35)</f>
        <v>42400</v>
      </c>
      <c r="O36" s="23">
        <f t="shared" si="3"/>
        <v>0.8611486174049755</v>
      </c>
      <c r="P36" s="23">
        <f t="shared" si="4"/>
        <v>0.78424119115879032</v>
      </c>
    </row>
    <row r="37" spans="3:16" s="5" customFormat="1" ht="13" customHeight="1" thickTop="1" x14ac:dyDescent="0.2">
      <c r="C37" s="20" t="s">
        <v>15</v>
      </c>
      <c r="D37" s="67">
        <v>4342</v>
      </c>
      <c r="E37" s="67">
        <v>1019</v>
      </c>
      <c r="F37" s="67">
        <v>1019</v>
      </c>
      <c r="G37" s="67">
        <v>0</v>
      </c>
      <c r="H37" s="67">
        <v>673</v>
      </c>
      <c r="I37" s="67">
        <v>459</v>
      </c>
      <c r="J37" s="67">
        <v>1234</v>
      </c>
      <c r="K37" s="67">
        <v>966</v>
      </c>
      <c r="L37" s="24">
        <f t="shared" si="0"/>
        <v>0.28420082911100875</v>
      </c>
      <c r="M37" s="73">
        <f>F37+G37+H37+J37</f>
        <v>2926</v>
      </c>
      <c r="N37" s="73">
        <f>E37+G37+I37+K37</f>
        <v>2444</v>
      </c>
      <c r="O37" s="24">
        <f t="shared" si="3"/>
        <v>0.6738830032243206</v>
      </c>
      <c r="P37" s="24">
        <f t="shared" si="4"/>
        <v>0.56287425149700598</v>
      </c>
    </row>
    <row r="38" spans="3:16" s="5" customFormat="1" ht="13" customHeight="1" x14ac:dyDescent="0.2">
      <c r="C38" s="20" t="s">
        <v>14</v>
      </c>
      <c r="D38" s="67">
        <v>3264</v>
      </c>
      <c r="E38" s="67">
        <v>277</v>
      </c>
      <c r="F38" s="67">
        <v>196</v>
      </c>
      <c r="G38" s="67">
        <v>0</v>
      </c>
      <c r="H38" s="67">
        <v>0</v>
      </c>
      <c r="I38" s="67">
        <v>0</v>
      </c>
      <c r="J38" s="67">
        <v>2907</v>
      </c>
      <c r="K38" s="67">
        <v>2383</v>
      </c>
      <c r="L38" s="25">
        <f t="shared" si="0"/>
        <v>0.890625</v>
      </c>
      <c r="M38" s="73">
        <f>F38+G38+H38+J38</f>
        <v>3103</v>
      </c>
      <c r="N38" s="73">
        <f>E38+G38+I38+K38</f>
        <v>2660</v>
      </c>
      <c r="O38" s="25">
        <f t="shared" si="3"/>
        <v>0.95067401960784315</v>
      </c>
      <c r="P38" s="25">
        <f t="shared" si="4"/>
        <v>0.81495098039215685</v>
      </c>
    </row>
    <row r="39" spans="3:16" s="5" customFormat="1" ht="13" customHeight="1" x14ac:dyDescent="0.2">
      <c r="C39" s="19" t="s">
        <v>13</v>
      </c>
      <c r="D39" s="67">
        <v>7243</v>
      </c>
      <c r="E39" s="67">
        <v>1371</v>
      </c>
      <c r="F39" s="67">
        <v>1371</v>
      </c>
      <c r="G39" s="67">
        <v>0</v>
      </c>
      <c r="H39" s="67">
        <v>5294</v>
      </c>
      <c r="I39" s="67">
        <v>4394</v>
      </c>
      <c r="J39" s="67">
        <v>0</v>
      </c>
      <c r="K39" s="67">
        <v>0</v>
      </c>
      <c r="L39" s="28">
        <f t="shared" si="0"/>
        <v>0</v>
      </c>
      <c r="M39" s="73">
        <f>F39+G39+H39+J39</f>
        <v>6665</v>
      </c>
      <c r="N39" s="73">
        <f>E39+G39+I39+K39</f>
        <v>5765</v>
      </c>
      <c r="O39" s="25">
        <f t="shared" si="3"/>
        <v>0.92019881264669334</v>
      </c>
      <c r="P39" s="25">
        <f t="shared" si="4"/>
        <v>0.79594090846334387</v>
      </c>
    </row>
    <row r="40" spans="3:16" s="5" customFormat="1" ht="13" customHeight="1" thickBot="1" x14ac:dyDescent="0.25">
      <c r="C40" s="27" t="s">
        <v>12</v>
      </c>
      <c r="D40" s="67">
        <v>18510</v>
      </c>
      <c r="E40" s="67">
        <v>5839</v>
      </c>
      <c r="F40" s="67">
        <v>5735</v>
      </c>
      <c r="G40" s="67">
        <v>0</v>
      </c>
      <c r="H40" s="67">
        <v>27</v>
      </c>
      <c r="I40" s="67">
        <v>25</v>
      </c>
      <c r="J40" s="67">
        <v>8775</v>
      </c>
      <c r="K40" s="67">
        <v>7618</v>
      </c>
      <c r="L40" s="26">
        <f t="shared" si="0"/>
        <v>0.47406807131280387</v>
      </c>
      <c r="M40" s="73">
        <f>F40+G40+H40+J40</f>
        <v>14537</v>
      </c>
      <c r="N40" s="73">
        <f>E40+G40+I40+K40</f>
        <v>13482</v>
      </c>
      <c r="O40" s="25">
        <f t="shared" si="3"/>
        <v>0.78535926526202049</v>
      </c>
      <c r="P40" s="25">
        <f t="shared" si="4"/>
        <v>0.7283630470016208</v>
      </c>
    </row>
    <row r="41" spans="3:16" s="15" customFormat="1" ht="13" customHeight="1" thickTop="1" thickBot="1" x14ac:dyDescent="0.25">
      <c r="C41" s="17" t="s">
        <v>11</v>
      </c>
      <c r="D41" s="69">
        <f t="shared" ref="D41:K41" si="12">SUM(D37:D40)</f>
        <v>33359</v>
      </c>
      <c r="E41" s="69">
        <f t="shared" si="12"/>
        <v>8506</v>
      </c>
      <c r="F41" s="69">
        <f t="shared" si="12"/>
        <v>8321</v>
      </c>
      <c r="G41" s="69">
        <f t="shared" si="12"/>
        <v>0</v>
      </c>
      <c r="H41" s="69">
        <f t="shared" si="12"/>
        <v>5994</v>
      </c>
      <c r="I41" s="69">
        <f t="shared" si="12"/>
        <v>4878</v>
      </c>
      <c r="J41" s="69">
        <f t="shared" si="12"/>
        <v>12916</v>
      </c>
      <c r="K41" s="69">
        <f t="shared" si="12"/>
        <v>10967</v>
      </c>
      <c r="L41" s="23">
        <f t="shared" si="0"/>
        <v>0.38718186996013071</v>
      </c>
      <c r="M41" s="75">
        <f>SUM(M37:M40)</f>
        <v>27231</v>
      </c>
      <c r="N41" s="75">
        <f>SUM(N37:N40)</f>
        <v>24351</v>
      </c>
      <c r="O41" s="23">
        <f t="shared" si="3"/>
        <v>0.81630144788512848</v>
      </c>
      <c r="P41" s="23">
        <f t="shared" si="4"/>
        <v>0.72996792469798255</v>
      </c>
    </row>
    <row r="42" spans="3:16" s="5" customFormat="1" ht="13" customHeight="1" thickTop="1" thickBot="1" x14ac:dyDescent="0.25">
      <c r="C42" s="19" t="s">
        <v>10</v>
      </c>
      <c r="D42" s="67">
        <v>36312</v>
      </c>
      <c r="E42" s="67">
        <v>2581</v>
      </c>
      <c r="F42" s="67">
        <v>1701</v>
      </c>
      <c r="G42" s="67">
        <v>0</v>
      </c>
      <c r="H42" s="67">
        <v>0</v>
      </c>
      <c r="I42" s="67">
        <v>0</v>
      </c>
      <c r="J42" s="67">
        <v>30330</v>
      </c>
      <c r="K42" s="67">
        <v>26227</v>
      </c>
      <c r="L42" s="24">
        <f t="shared" si="0"/>
        <v>0.83526107072042299</v>
      </c>
      <c r="M42" s="73">
        <f>F42+G42+H42+J42</f>
        <v>32031</v>
      </c>
      <c r="N42" s="73">
        <f>E42+G42+I42+K42</f>
        <v>28808</v>
      </c>
      <c r="O42" s="24">
        <f t="shared" si="3"/>
        <v>0.88210508922670194</v>
      </c>
      <c r="P42" s="24">
        <f t="shared" si="4"/>
        <v>0.79334655210398763</v>
      </c>
    </row>
    <row r="43" spans="3:16" s="15" customFormat="1" ht="13" customHeight="1" thickTop="1" thickBot="1" x14ac:dyDescent="0.25">
      <c r="C43" s="17" t="s">
        <v>9</v>
      </c>
      <c r="D43" s="69">
        <f t="shared" ref="D43:K43" si="13">SUM(D42:D42)</f>
        <v>36312</v>
      </c>
      <c r="E43" s="69">
        <f t="shared" si="13"/>
        <v>2581</v>
      </c>
      <c r="F43" s="69">
        <f t="shared" si="13"/>
        <v>1701</v>
      </c>
      <c r="G43" s="69">
        <f t="shared" si="13"/>
        <v>0</v>
      </c>
      <c r="H43" s="69">
        <f t="shared" si="13"/>
        <v>0</v>
      </c>
      <c r="I43" s="69">
        <f t="shared" si="13"/>
        <v>0</v>
      </c>
      <c r="J43" s="69">
        <f t="shared" si="13"/>
        <v>30330</v>
      </c>
      <c r="K43" s="69">
        <f t="shared" si="13"/>
        <v>26227</v>
      </c>
      <c r="L43" s="23">
        <f t="shared" si="0"/>
        <v>0.83526107072042299</v>
      </c>
      <c r="M43" s="75">
        <f>SUM(M42:M42)</f>
        <v>32031</v>
      </c>
      <c r="N43" s="75">
        <f>SUM(N42:N42)</f>
        <v>28808</v>
      </c>
      <c r="O43" s="23">
        <f t="shared" si="3"/>
        <v>0.88210508922670194</v>
      </c>
      <c r="P43" s="23">
        <f t="shared" si="4"/>
        <v>0.79334655210398763</v>
      </c>
    </row>
    <row r="44" spans="3:16" s="5" customFormat="1" ht="13" customHeight="1" thickTop="1" x14ac:dyDescent="0.2">
      <c r="C44" s="22" t="s">
        <v>8</v>
      </c>
      <c r="D44" s="67">
        <v>14405</v>
      </c>
      <c r="E44" s="67">
        <v>9166</v>
      </c>
      <c r="F44" s="67">
        <v>9166</v>
      </c>
      <c r="G44" s="67">
        <v>0</v>
      </c>
      <c r="H44" s="67">
        <v>0</v>
      </c>
      <c r="I44" s="67">
        <v>0</v>
      </c>
      <c r="J44" s="67">
        <v>2373</v>
      </c>
      <c r="K44" s="67">
        <v>2373</v>
      </c>
      <c r="L44" s="21">
        <f t="shared" si="0"/>
        <v>0.16473446719888926</v>
      </c>
      <c r="M44" s="76">
        <f>F44+G44+H44+J44</f>
        <v>11539</v>
      </c>
      <c r="N44" s="76">
        <f>E44+G44+I44+K44</f>
        <v>11539</v>
      </c>
      <c r="O44" s="21">
        <f t="shared" si="3"/>
        <v>0.80104130510239502</v>
      </c>
      <c r="P44" s="21">
        <f t="shared" si="4"/>
        <v>0.80104130510239502</v>
      </c>
    </row>
    <row r="45" spans="3:16" s="5" customFormat="1" ht="13" customHeight="1" x14ac:dyDescent="0.2">
      <c r="C45" s="20" t="s">
        <v>7</v>
      </c>
      <c r="D45" s="67">
        <v>11226</v>
      </c>
      <c r="E45" s="67">
        <v>3114</v>
      </c>
      <c r="F45" s="67">
        <v>2616</v>
      </c>
      <c r="G45" s="67">
        <v>0</v>
      </c>
      <c r="H45" s="67">
        <v>0</v>
      </c>
      <c r="I45" s="67">
        <v>0</v>
      </c>
      <c r="J45" s="67">
        <v>6175</v>
      </c>
      <c r="K45" s="67">
        <v>4525</v>
      </c>
      <c r="L45" s="18">
        <f t="shared" si="0"/>
        <v>0.55006235524674862</v>
      </c>
      <c r="M45" s="73">
        <f>F45+G45+H45+J45</f>
        <v>8791</v>
      </c>
      <c r="N45" s="73">
        <f>E45+G45+I45+K45</f>
        <v>7639</v>
      </c>
      <c r="O45" s="18">
        <f t="shared" si="3"/>
        <v>0.7830928202387315</v>
      </c>
      <c r="P45" s="18">
        <f t="shared" si="4"/>
        <v>0.6804738998752895</v>
      </c>
    </row>
    <row r="46" spans="3:16" s="5" customFormat="1" ht="13" customHeight="1" x14ac:dyDescent="0.2">
      <c r="C46" s="20" t="s">
        <v>6</v>
      </c>
      <c r="D46" s="67">
        <v>11236</v>
      </c>
      <c r="E46" s="67">
        <v>2915</v>
      </c>
      <c r="F46" s="67">
        <v>2766</v>
      </c>
      <c r="G46" s="67">
        <v>555</v>
      </c>
      <c r="H46" s="67">
        <v>0</v>
      </c>
      <c r="I46" s="67">
        <v>0</v>
      </c>
      <c r="J46" s="67">
        <v>3203</v>
      </c>
      <c r="K46" s="67">
        <v>2044</v>
      </c>
      <c r="L46" s="18">
        <f t="shared" si="0"/>
        <v>0.28506585973656107</v>
      </c>
      <c r="M46" s="73">
        <f>F46+G46+H46+J46</f>
        <v>6524</v>
      </c>
      <c r="N46" s="73">
        <f>E46+G46+I46+K46</f>
        <v>5514</v>
      </c>
      <c r="O46" s="18">
        <f t="shared" si="3"/>
        <v>0.58063367746529015</v>
      </c>
      <c r="P46" s="18">
        <f t="shared" si="4"/>
        <v>0.49074403702385189</v>
      </c>
    </row>
    <row r="47" spans="3:16" s="5" customFormat="1" ht="13" customHeight="1" x14ac:dyDescent="0.2">
      <c r="C47" s="20" t="s">
        <v>5</v>
      </c>
      <c r="D47" s="67">
        <v>41911</v>
      </c>
      <c r="E47" s="67">
        <v>18818</v>
      </c>
      <c r="F47" s="67">
        <v>18796</v>
      </c>
      <c r="G47" s="67">
        <v>0</v>
      </c>
      <c r="H47" s="67">
        <v>0</v>
      </c>
      <c r="I47" s="67">
        <v>0</v>
      </c>
      <c r="J47" s="67">
        <v>10835</v>
      </c>
      <c r="K47" s="67">
        <v>8370</v>
      </c>
      <c r="L47" s="18">
        <f t="shared" si="0"/>
        <v>0.25852401517501372</v>
      </c>
      <c r="M47" s="73">
        <f>F47+G47+H47+J47</f>
        <v>29631</v>
      </c>
      <c r="N47" s="73">
        <f>E47+G47+I47+K47</f>
        <v>27188</v>
      </c>
      <c r="O47" s="18">
        <f t="shared" si="3"/>
        <v>0.70699816277349625</v>
      </c>
      <c r="P47" s="18">
        <f t="shared" si="4"/>
        <v>0.64870797642623657</v>
      </c>
    </row>
    <row r="48" spans="3:16" s="5" customFormat="1" ht="13" customHeight="1" thickBot="1" x14ac:dyDescent="0.25">
      <c r="C48" s="19" t="s">
        <v>4</v>
      </c>
      <c r="D48" s="67">
        <v>26255</v>
      </c>
      <c r="E48" s="67">
        <v>8528</v>
      </c>
      <c r="F48" s="67">
        <v>8236</v>
      </c>
      <c r="G48" s="67">
        <v>1350</v>
      </c>
      <c r="H48" s="67">
        <v>0</v>
      </c>
      <c r="I48" s="67">
        <v>0</v>
      </c>
      <c r="J48" s="67">
        <v>6106</v>
      </c>
      <c r="K48" s="67">
        <v>4440</v>
      </c>
      <c r="L48" s="18">
        <f t="shared" si="0"/>
        <v>0.2325652256713007</v>
      </c>
      <c r="M48" s="73">
        <f>F48+G48+H48+J48</f>
        <v>15692</v>
      </c>
      <c r="N48" s="73">
        <f>E48+G48+I48+K48</f>
        <v>14318</v>
      </c>
      <c r="O48" s="18">
        <f t="shared" si="3"/>
        <v>0.59767663302228147</v>
      </c>
      <c r="P48" s="18">
        <f t="shared" si="4"/>
        <v>0.54534374404875263</v>
      </c>
    </row>
    <row r="49" spans="3:16" s="15" customFormat="1" ht="13" customHeight="1" thickTop="1" thickBot="1" x14ac:dyDescent="0.25">
      <c r="C49" s="17" t="s">
        <v>3</v>
      </c>
      <c r="D49" s="69">
        <f t="shared" ref="D49:K49" si="14">SUM(D44:D48)</f>
        <v>105033</v>
      </c>
      <c r="E49" s="69">
        <f t="shared" si="14"/>
        <v>42541</v>
      </c>
      <c r="F49" s="69">
        <f t="shared" si="14"/>
        <v>41580</v>
      </c>
      <c r="G49" s="69">
        <f t="shared" si="14"/>
        <v>1905</v>
      </c>
      <c r="H49" s="69">
        <f t="shared" si="14"/>
        <v>0</v>
      </c>
      <c r="I49" s="69">
        <f t="shared" si="14"/>
        <v>0</v>
      </c>
      <c r="J49" s="69">
        <f t="shared" si="14"/>
        <v>28692</v>
      </c>
      <c r="K49" s="69">
        <f t="shared" si="14"/>
        <v>21752</v>
      </c>
      <c r="L49" s="16">
        <f t="shared" si="0"/>
        <v>0.27317128902344978</v>
      </c>
      <c r="M49" s="69">
        <f>SUM(M44:M48)</f>
        <v>72177</v>
      </c>
      <c r="N49" s="69">
        <f>SUM(N44:N48)</f>
        <v>66198</v>
      </c>
      <c r="O49" s="16">
        <f t="shared" si="3"/>
        <v>0.68718402787695299</v>
      </c>
      <c r="P49" s="16">
        <f t="shared" si="4"/>
        <v>0.63025906143783383</v>
      </c>
    </row>
    <row r="50" spans="3:16" s="5" customFormat="1" ht="13" customHeight="1" thickTop="1" x14ac:dyDescent="0.2">
      <c r="C50" s="14" t="s">
        <v>2</v>
      </c>
      <c r="D50" s="70">
        <f t="shared" ref="D50:K50" si="15">D19+D22+D25+D29+D36+D41+D43+D49</f>
        <v>1963992</v>
      </c>
      <c r="E50" s="70">
        <f t="shared" si="15"/>
        <v>408013</v>
      </c>
      <c r="F50" s="70">
        <f t="shared" si="15"/>
        <v>388011</v>
      </c>
      <c r="G50" s="70">
        <f t="shared" si="15"/>
        <v>23963</v>
      </c>
      <c r="H50" s="70">
        <f t="shared" si="15"/>
        <v>121417</v>
      </c>
      <c r="I50" s="70">
        <f t="shared" si="15"/>
        <v>96832</v>
      </c>
      <c r="J50" s="70">
        <f t="shared" si="15"/>
        <v>1073165</v>
      </c>
      <c r="K50" s="70">
        <f t="shared" si="15"/>
        <v>953400</v>
      </c>
      <c r="L50" s="13">
        <f t="shared" si="0"/>
        <v>0.5464202501843185</v>
      </c>
      <c r="M50" s="70">
        <f>SUM(M51:M52)</f>
        <v>1606556</v>
      </c>
      <c r="N50" s="70">
        <f>SUM(N51:N52)</f>
        <v>1482208</v>
      </c>
      <c r="O50" s="13">
        <f t="shared" si="3"/>
        <v>0.81800536865730611</v>
      </c>
      <c r="P50" s="13">
        <f t="shared" si="4"/>
        <v>0.75469146513835084</v>
      </c>
    </row>
    <row r="51" spans="3:16" s="5" customFormat="1" ht="13" customHeight="1" x14ac:dyDescent="0.2">
      <c r="C51" s="12" t="s">
        <v>1</v>
      </c>
      <c r="D51" s="71">
        <f t="shared" ref="D51:K51" si="16">D19</f>
        <v>1673980</v>
      </c>
      <c r="E51" s="71">
        <f t="shared" si="16"/>
        <v>324198</v>
      </c>
      <c r="F51" s="71">
        <f t="shared" si="16"/>
        <v>310614</v>
      </c>
      <c r="G51" s="71">
        <f t="shared" si="16"/>
        <v>22058</v>
      </c>
      <c r="H51" s="71">
        <f t="shared" si="16"/>
        <v>92079</v>
      </c>
      <c r="I51" s="72">
        <f t="shared" si="16"/>
        <v>73982</v>
      </c>
      <c r="J51" s="71">
        <f t="shared" si="16"/>
        <v>950827</v>
      </c>
      <c r="K51" s="71">
        <f t="shared" si="16"/>
        <v>851704</v>
      </c>
      <c r="L51" s="10">
        <f t="shared" si="0"/>
        <v>0.56800379932854639</v>
      </c>
      <c r="M51" s="71">
        <f>M19</f>
        <v>1375578</v>
      </c>
      <c r="N51" s="71">
        <f>N19</f>
        <v>1271942</v>
      </c>
      <c r="O51" s="10">
        <f t="shared" si="3"/>
        <v>0.82174100048985055</v>
      </c>
      <c r="P51" s="10">
        <f t="shared" si="4"/>
        <v>0.75983106130300238</v>
      </c>
    </row>
    <row r="52" spans="3:16" s="5" customFormat="1" ht="13" customHeight="1" x14ac:dyDescent="0.2">
      <c r="C52" s="11" t="s">
        <v>0</v>
      </c>
      <c r="D52" s="73">
        <f t="shared" ref="D52:K52" si="17">D50-D51</f>
        <v>290012</v>
      </c>
      <c r="E52" s="73">
        <f t="shared" si="17"/>
        <v>83815</v>
      </c>
      <c r="F52" s="73">
        <f t="shared" si="17"/>
        <v>77397</v>
      </c>
      <c r="G52" s="73">
        <f t="shared" si="17"/>
        <v>1905</v>
      </c>
      <c r="H52" s="73">
        <f t="shared" si="17"/>
        <v>29338</v>
      </c>
      <c r="I52" s="73">
        <f t="shared" si="17"/>
        <v>22850</v>
      </c>
      <c r="J52" s="73">
        <f t="shared" si="17"/>
        <v>122338</v>
      </c>
      <c r="K52" s="73">
        <f t="shared" si="17"/>
        <v>101696</v>
      </c>
      <c r="L52" s="10">
        <f t="shared" si="0"/>
        <v>0.42183771705998374</v>
      </c>
      <c r="M52" s="73">
        <f>M22+M25+M29+M36+M41+M43+M49</f>
        <v>230978</v>
      </c>
      <c r="N52" s="73">
        <f>N22+N25+N29+N36+N41+N43+N49</f>
        <v>210266</v>
      </c>
      <c r="O52" s="10">
        <f t="shared" si="3"/>
        <v>0.79644290581079402</v>
      </c>
      <c r="P52" s="10">
        <f t="shared" si="4"/>
        <v>0.72502517137221911</v>
      </c>
    </row>
    <row r="53" spans="3:16" s="5" customFormat="1" ht="12" customHeight="1" x14ac:dyDescent="0.2">
      <c r="C53" s="9"/>
      <c r="D53" s="7"/>
      <c r="E53" s="7"/>
      <c r="F53" s="7"/>
      <c r="G53" s="7"/>
      <c r="H53" s="7"/>
      <c r="I53" s="8"/>
      <c r="J53" s="7"/>
      <c r="K53" s="7"/>
      <c r="L53" s="6"/>
      <c r="M53" s="7"/>
      <c r="N53" s="7"/>
      <c r="O53" s="6"/>
      <c r="P53" s="6"/>
    </row>
  </sheetData>
  <mergeCells count="2">
    <mergeCell ref="O3:P3"/>
    <mergeCell ref="A26:A27"/>
  </mergeCells>
  <phoneticPr fontId="4"/>
  <dataValidations count="1">
    <dataValidation imeMode="off" allowBlank="1" showInputMessage="1" showErrorMessage="1" sqref="D42:K42 D7:K18 D37:K40 D20:K21 D26:K28 D23:K24 D30:K35 D44:K48" xr:uid="{00000000-0002-0000-0500-000000000000}"/>
  </dataValidations>
  <printOptions horizontalCentered="1" verticalCentered="1"/>
  <pageMargins left="0.19685039370078741" right="0.39370078740157483" top="0.39370078740157483" bottom="0.39370078740157483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R1末 (千人) </vt:lpstr>
      <vt:lpstr>'R1末 (千人)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須永 緑２６</dc:creator>
  <cp:lastModifiedBy>須永 緑２６</cp:lastModifiedBy>
  <cp:lastPrinted>2020-09-02T02:05:35Z</cp:lastPrinted>
  <dcterms:created xsi:type="dcterms:W3CDTF">2020-09-02T01:55:11Z</dcterms:created>
  <dcterms:modified xsi:type="dcterms:W3CDTF">2020-09-04T07:58:10Z</dcterms:modified>
</cp:coreProperties>
</file>