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tabRatio="672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<sst xmlns="http://schemas.openxmlformats.org/spreadsheetml/2006/main" count="37" uniqueCount="25">
  <si>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平成３年</t>
  </si>
  <si>
    <t>増加率(％)</t>
  </si>
  <si>
    <t>11年</t>
  </si>
  <si>
    <t>11年</t>
  </si>
  <si>
    <t>従業者規模</t>
  </si>
  <si>
    <t>1～4人</t>
  </si>
  <si>
    <t>100～199</t>
  </si>
  <si>
    <t>10～19</t>
  </si>
  <si>
    <t>20～29</t>
  </si>
  <si>
    <t>30～49</t>
  </si>
  <si>
    <t>50～99</t>
  </si>
  <si>
    <t>200～299</t>
  </si>
  <si>
    <t>300人以上</t>
  </si>
  <si>
    <t>総　数</t>
  </si>
  <si>
    <t>事　業　所　数</t>
  </si>
  <si>
    <t>従　業　者　数</t>
  </si>
  <si>
    <t>８年</t>
  </si>
  <si>
    <t>実　　数</t>
  </si>
  <si>
    <t>構成比(％)</t>
  </si>
  <si>
    <t>３年～</t>
  </si>
  <si>
    <t>11年</t>
  </si>
  <si>
    <t>８年～</t>
  </si>
  <si>
    <t>表５　従業者規模別事業所数及び従業者数とその構成比及び増加率</t>
  </si>
  <si>
    <t xml:space="preserve"> 5～ 9</t>
  </si>
  <si>
    <t xml:space="preserve"> 5～ 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</si>
</sst>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7" fontId="0" fillId="0" borderId="1" xfId="0" applyNumberForma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0" fillId="0" borderId="4" xfId="0" applyNumberFormat="1" applyBorder="1" applyAlignment="1">
      <alignment/>
    </xf>
    <xf numFmtId="177" fontId="2" fillId="0" borderId="5" xfId="0" applyNumberFormat="1" applyFon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2" fillId="0" borderId="8" xfId="0" applyNumberFormat="1" applyFont="1" applyBorder="1" applyAlignment="1">
      <alignment/>
    </xf>
    <xf numFmtId="0" fontId="0" fillId="2" borderId="9" xfId="0" applyFill="1" applyBorder="1" applyAlignment="1">
      <alignment horizontal="left"/>
    </xf>
    <xf numFmtId="176" fontId="2" fillId="2" borderId="10" xfId="0" applyNumberFormat="1" applyFont="1" applyFill="1" applyBorder="1" applyAlignment="1">
      <alignment/>
    </xf>
    <xf numFmtId="0" fontId="0" fillId="2" borderId="11" xfId="0" applyFill="1" applyBorder="1" applyAlignment="1">
      <alignment horizontal="right"/>
    </xf>
    <xf numFmtId="176" fontId="0" fillId="3" borderId="12" xfId="0" applyNumberFormat="1" applyFill="1" applyBorder="1" applyAlignment="1">
      <alignment/>
    </xf>
    <xf numFmtId="176" fontId="2" fillId="3" borderId="13" xfId="0" applyNumberFormat="1" applyFont="1" applyFill="1" applyBorder="1" applyAlignment="1">
      <alignment/>
    </xf>
    <xf numFmtId="177" fontId="0" fillId="3" borderId="12" xfId="0" applyNumberFormat="1" applyFill="1" applyBorder="1" applyAlignment="1">
      <alignment/>
    </xf>
    <xf numFmtId="177" fontId="2" fillId="3" borderId="13" xfId="0" applyNumberFormat="1" applyFont="1" applyFill="1" applyBorder="1" applyAlignment="1">
      <alignment/>
    </xf>
    <xf numFmtId="177" fontId="0" fillId="3" borderId="14" xfId="0" applyNumberFormat="1" applyFill="1" applyBorder="1" applyAlignment="1">
      <alignment/>
    </xf>
    <xf numFmtId="177" fontId="2" fillId="3" borderId="15" xfId="0" applyNumberFormat="1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2" fillId="3" borderId="3" xfId="0" applyNumberFormat="1" applyFon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2" fillId="3" borderId="3" xfId="0" applyNumberFormat="1" applyFont="1" applyFill="1" applyBorder="1" applyAlignment="1">
      <alignment/>
    </xf>
    <xf numFmtId="177" fontId="0" fillId="3" borderId="16" xfId="0" applyNumberFormat="1" applyFill="1" applyBorder="1" applyAlignment="1">
      <alignment/>
    </xf>
    <xf numFmtId="176" fontId="3" fillId="0" borderId="1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2" fillId="2" borderId="17" xfId="0" applyNumberFormat="1" applyFont="1" applyFill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right"/>
    </xf>
    <xf numFmtId="0" fontId="0" fillId="4" borderId="19" xfId="0" applyFill="1" applyBorder="1" applyAlignment="1" quotePrefix="1">
      <alignment horizontal="right"/>
    </xf>
    <xf numFmtId="0" fontId="0" fillId="4" borderId="20" xfId="0" applyFill="1" applyBorder="1" applyAlignment="1">
      <alignment/>
    </xf>
    <xf numFmtId="0" fontId="0" fillId="4" borderId="19" xfId="0" applyFill="1" applyBorder="1" applyAlignment="1">
      <alignment/>
    </xf>
    <xf numFmtId="176" fontId="0" fillId="3" borderId="14" xfId="0" applyNumberFormat="1" applyFill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0" fillId="3" borderId="4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textRotation="255"/>
    </xf>
    <xf numFmtId="0" fontId="0" fillId="4" borderId="24" xfId="0" applyFill="1" applyBorder="1" applyAlignment="1">
      <alignment horizontal="center" vertical="center" textRotation="255"/>
    </xf>
    <xf numFmtId="0" fontId="0" fillId="4" borderId="25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B2" sqref="B2:C4"/>
    </sheetView>
  </sheetViews>
  <sheetFormatPr defaultColWidth="8.796875" defaultRowHeight="14.25"/>
  <cols>
    <col min="1" max="1" width="1.4921875" style="0" customWidth="1"/>
    <col min="2" max="2" width="2.3984375" style="0" customWidth="1"/>
    <col min="4" max="6" width="9.09765625" style="0" bestFit="1" customWidth="1"/>
  </cols>
  <sheetData>
    <row r="1" ht="15" thickBot="1">
      <c r="B1" s="37" t="s">
        <v>22</v>
      </c>
    </row>
    <row r="2" spans="2:11" ht="13.5">
      <c r="B2" s="45" t="s">
        <v>4</v>
      </c>
      <c r="C2" s="46"/>
      <c r="D2" s="49" t="s">
        <v>17</v>
      </c>
      <c r="E2" s="51"/>
      <c r="F2" s="50"/>
      <c r="G2" s="52" t="s">
        <v>18</v>
      </c>
      <c r="H2" s="51"/>
      <c r="I2" s="50"/>
      <c r="J2" s="49" t="s">
        <v>1</v>
      </c>
      <c r="K2" s="50"/>
    </row>
    <row r="3" spans="2:11" ht="13.5">
      <c r="B3" s="47"/>
      <c r="C3" s="48"/>
      <c r="D3" s="53" t="s">
        <v>0</v>
      </c>
      <c r="E3" s="38" t="s">
        <v>16</v>
      </c>
      <c r="F3" s="40" t="s">
        <v>20</v>
      </c>
      <c r="G3" s="53" t="s">
        <v>0</v>
      </c>
      <c r="H3" s="38" t="s">
        <v>16</v>
      </c>
      <c r="I3" s="40" t="s">
        <v>2</v>
      </c>
      <c r="J3" s="9" t="s">
        <v>19</v>
      </c>
      <c r="K3" s="10" t="s">
        <v>21</v>
      </c>
    </row>
    <row r="4" spans="2:11" ht="14.25" thickBot="1">
      <c r="B4" s="47"/>
      <c r="C4" s="48"/>
      <c r="D4" s="54"/>
      <c r="E4" s="39"/>
      <c r="F4" s="41"/>
      <c r="G4" s="54"/>
      <c r="H4" s="39"/>
      <c r="I4" s="41"/>
      <c r="J4" s="11" t="s">
        <v>16</v>
      </c>
      <c r="K4" s="27" t="s">
        <v>3</v>
      </c>
    </row>
    <row r="5" spans="2:11" ht="14.25" thickTop="1">
      <c r="B5" s="42" t="s">
        <v>14</v>
      </c>
      <c r="C5" s="28" t="s">
        <v>13</v>
      </c>
      <c r="D5" s="33">
        <f>SUM(D6:D14)</f>
        <v>113101</v>
      </c>
      <c r="E5" s="12">
        <f>SUM(E6:E14)</f>
        <v>112559</v>
      </c>
      <c r="F5" s="13">
        <f>SUM(F6:F14)</f>
        <v>106554</v>
      </c>
      <c r="G5" s="14">
        <v>100</v>
      </c>
      <c r="H5" s="14">
        <v>100</v>
      </c>
      <c r="I5" s="15">
        <v>100</v>
      </c>
      <c r="J5" s="16">
        <f>ROUND((E5/D5-1)*100,1)</f>
        <v>-0.5</v>
      </c>
      <c r="K5" s="17">
        <f aca="true" t="shared" si="0" ref="K5:K24">ROUND((F5/E5-1)*100,1)</f>
        <v>-5.3</v>
      </c>
    </row>
    <row r="6" spans="2:11" ht="13.5">
      <c r="B6" s="43"/>
      <c r="C6" s="29" t="s">
        <v>5</v>
      </c>
      <c r="D6" s="34">
        <v>75064</v>
      </c>
      <c r="E6" s="23">
        <v>73119</v>
      </c>
      <c r="F6" s="24">
        <v>69505</v>
      </c>
      <c r="G6" s="1">
        <f>ROUND(D6/$D$5*100,1)</f>
        <v>66.4</v>
      </c>
      <c r="H6" s="1">
        <f>ROUND(E6/$E$5*100,1)</f>
        <v>65</v>
      </c>
      <c r="I6" s="3">
        <f>ROUND(F6/$F$5*100,1)</f>
        <v>65.2</v>
      </c>
      <c r="J6" s="4">
        <f aca="true" t="shared" si="1" ref="J6:J16">ROUND((E6/D6-1)*100,1)</f>
        <v>-2.6</v>
      </c>
      <c r="K6" s="5">
        <f t="shared" si="0"/>
        <v>-4.9</v>
      </c>
    </row>
    <row r="7" spans="2:11" ht="13.5">
      <c r="B7" s="43"/>
      <c r="C7" s="30" t="s">
        <v>23</v>
      </c>
      <c r="D7" s="34">
        <v>20196</v>
      </c>
      <c r="E7" s="23">
        <v>20058</v>
      </c>
      <c r="F7" s="24">
        <v>18620</v>
      </c>
      <c r="G7" s="1">
        <f aca="true" t="shared" si="2" ref="G7:G14">ROUND(D7/$D$5*100,1)</f>
        <v>17.9</v>
      </c>
      <c r="H7" s="1">
        <f aca="true" t="shared" si="3" ref="H7:H14">ROUND(E7/$E$5*100,1)</f>
        <v>17.8</v>
      </c>
      <c r="I7" s="3">
        <f aca="true" t="shared" si="4" ref="I7:I14">ROUND(F7/$F$5*100,1)</f>
        <v>17.5</v>
      </c>
      <c r="J7" s="4">
        <f t="shared" si="1"/>
        <v>-0.7</v>
      </c>
      <c r="K7" s="5">
        <f t="shared" si="0"/>
        <v>-7.2</v>
      </c>
    </row>
    <row r="8" spans="2:11" ht="13.5">
      <c r="B8" s="43"/>
      <c r="C8" s="30" t="s">
        <v>7</v>
      </c>
      <c r="D8" s="34">
        <v>10170</v>
      </c>
      <c r="E8" s="23">
        <v>11094</v>
      </c>
      <c r="F8" s="24">
        <v>10440</v>
      </c>
      <c r="G8" s="1">
        <f t="shared" si="2"/>
        <v>9</v>
      </c>
      <c r="H8" s="1">
        <f t="shared" si="3"/>
        <v>9.9</v>
      </c>
      <c r="I8" s="3">
        <f t="shared" si="4"/>
        <v>9.8</v>
      </c>
      <c r="J8" s="4">
        <f t="shared" si="1"/>
        <v>9.1</v>
      </c>
      <c r="K8" s="5">
        <f t="shared" si="0"/>
        <v>-5.9</v>
      </c>
    </row>
    <row r="9" spans="2:11" ht="13.5">
      <c r="B9" s="43"/>
      <c r="C9" s="30" t="s">
        <v>8</v>
      </c>
      <c r="D9" s="34">
        <v>3274</v>
      </c>
      <c r="E9" s="23">
        <v>3531</v>
      </c>
      <c r="F9" s="24">
        <v>3378</v>
      </c>
      <c r="G9" s="1">
        <f t="shared" si="2"/>
        <v>2.9</v>
      </c>
      <c r="H9" s="1">
        <f t="shared" si="3"/>
        <v>3.1</v>
      </c>
      <c r="I9" s="3">
        <f t="shared" si="4"/>
        <v>3.2</v>
      </c>
      <c r="J9" s="4">
        <f t="shared" si="1"/>
        <v>7.8</v>
      </c>
      <c r="K9" s="5">
        <f t="shared" si="0"/>
        <v>-4.3</v>
      </c>
    </row>
    <row r="10" spans="2:11" ht="13.5">
      <c r="B10" s="43"/>
      <c r="C10" s="30" t="s">
        <v>9</v>
      </c>
      <c r="D10" s="34">
        <v>2269</v>
      </c>
      <c r="E10" s="23">
        <v>2469</v>
      </c>
      <c r="F10" s="24">
        <v>2421</v>
      </c>
      <c r="G10" s="1">
        <f t="shared" si="2"/>
        <v>2</v>
      </c>
      <c r="H10" s="1">
        <f t="shared" si="3"/>
        <v>2.2</v>
      </c>
      <c r="I10" s="3">
        <f t="shared" si="4"/>
        <v>2.3</v>
      </c>
      <c r="J10" s="4">
        <f t="shared" si="1"/>
        <v>8.8</v>
      </c>
      <c r="K10" s="5">
        <f t="shared" si="0"/>
        <v>-1.9</v>
      </c>
    </row>
    <row r="11" spans="2:11" ht="13.5">
      <c r="B11" s="43"/>
      <c r="C11" s="29" t="s">
        <v>10</v>
      </c>
      <c r="D11" s="34">
        <v>1296</v>
      </c>
      <c r="E11" s="23">
        <v>1388</v>
      </c>
      <c r="F11" s="24">
        <v>1335</v>
      </c>
      <c r="G11" s="1">
        <f t="shared" si="2"/>
        <v>1.1</v>
      </c>
      <c r="H11" s="1">
        <f t="shared" si="3"/>
        <v>1.2</v>
      </c>
      <c r="I11" s="3">
        <f t="shared" si="4"/>
        <v>1.3</v>
      </c>
      <c r="J11" s="4">
        <f t="shared" si="1"/>
        <v>7.1</v>
      </c>
      <c r="K11" s="5">
        <f t="shared" si="0"/>
        <v>-3.8</v>
      </c>
    </row>
    <row r="12" spans="2:11" ht="13.5">
      <c r="B12" s="43"/>
      <c r="C12" s="29" t="s">
        <v>6</v>
      </c>
      <c r="D12" s="34">
        <v>545</v>
      </c>
      <c r="E12" s="23">
        <v>580</v>
      </c>
      <c r="F12" s="24">
        <v>544</v>
      </c>
      <c r="G12" s="1">
        <f t="shared" si="2"/>
        <v>0.5</v>
      </c>
      <c r="H12" s="1">
        <f t="shared" si="3"/>
        <v>0.5</v>
      </c>
      <c r="I12" s="3">
        <f t="shared" si="4"/>
        <v>0.5</v>
      </c>
      <c r="J12" s="4">
        <f t="shared" si="1"/>
        <v>6.4</v>
      </c>
      <c r="K12" s="5">
        <f t="shared" si="0"/>
        <v>-6.2</v>
      </c>
    </row>
    <row r="13" spans="2:11" ht="13.5">
      <c r="B13" s="43"/>
      <c r="C13" s="29" t="s">
        <v>11</v>
      </c>
      <c r="D13" s="34">
        <v>127</v>
      </c>
      <c r="E13" s="23">
        <v>153</v>
      </c>
      <c r="F13" s="24">
        <v>150</v>
      </c>
      <c r="G13" s="1">
        <f t="shared" si="2"/>
        <v>0.1</v>
      </c>
      <c r="H13" s="1">
        <f t="shared" si="3"/>
        <v>0.1</v>
      </c>
      <c r="I13" s="3">
        <f t="shared" si="4"/>
        <v>0.1</v>
      </c>
      <c r="J13" s="4">
        <f t="shared" si="1"/>
        <v>20.5</v>
      </c>
      <c r="K13" s="5">
        <f t="shared" si="0"/>
        <v>-2</v>
      </c>
    </row>
    <row r="14" spans="2:11" ht="14.25" thickBot="1">
      <c r="B14" s="44"/>
      <c r="C14" s="31" t="s">
        <v>12</v>
      </c>
      <c r="D14" s="35">
        <f>90+54+16</f>
        <v>160</v>
      </c>
      <c r="E14" s="25">
        <f>99+53+15</f>
        <v>167</v>
      </c>
      <c r="F14" s="26">
        <f>99+48+14</f>
        <v>161</v>
      </c>
      <c r="G14" s="6">
        <f t="shared" si="2"/>
        <v>0.1</v>
      </c>
      <c r="H14" s="6">
        <f t="shared" si="3"/>
        <v>0.1</v>
      </c>
      <c r="I14" s="2">
        <f t="shared" si="4"/>
        <v>0.2</v>
      </c>
      <c r="J14" s="7">
        <f t="shared" si="1"/>
        <v>4.4</v>
      </c>
      <c r="K14" s="8">
        <f t="shared" si="0"/>
        <v>-3.6</v>
      </c>
    </row>
    <row r="15" spans="2:11" ht="13.5">
      <c r="B15" s="43" t="s">
        <v>15</v>
      </c>
      <c r="C15" s="32" t="s">
        <v>13</v>
      </c>
      <c r="D15" s="36">
        <f>SUM(D16:D24)</f>
        <v>897346</v>
      </c>
      <c r="E15" s="18">
        <f>SUM(E16:E24)</f>
        <v>932396</v>
      </c>
      <c r="F15" s="19">
        <f>SUM(F16:F24)</f>
        <v>884050</v>
      </c>
      <c r="G15" s="20">
        <v>100</v>
      </c>
      <c r="H15" s="20">
        <v>100</v>
      </c>
      <c r="I15" s="21">
        <v>100</v>
      </c>
      <c r="J15" s="22">
        <f t="shared" si="1"/>
        <v>3.9</v>
      </c>
      <c r="K15" s="21">
        <f>ROUND((F15/E15-1)*100,1)</f>
        <v>-5.2</v>
      </c>
    </row>
    <row r="16" spans="2:11" ht="13.5">
      <c r="B16" s="43"/>
      <c r="C16" s="29" t="s">
        <v>5</v>
      </c>
      <c r="D16" s="34">
        <v>163378</v>
      </c>
      <c r="E16" s="23">
        <v>157540</v>
      </c>
      <c r="F16" s="24">
        <v>143555</v>
      </c>
      <c r="G16" s="1">
        <f>ROUND(D16/$D$15*100,1)</f>
        <v>18.2</v>
      </c>
      <c r="H16" s="1">
        <f>ROUND(E16/$E$15*100,1)</f>
        <v>16.9</v>
      </c>
      <c r="I16" s="3">
        <f>ROUND(F16/$F$15*100,1)</f>
        <v>16.2</v>
      </c>
      <c r="J16" s="4">
        <f t="shared" si="1"/>
        <v>-3.6</v>
      </c>
      <c r="K16" s="3">
        <f>ROUND((F16/E16-1)*100,1)</f>
        <v>-8.9</v>
      </c>
    </row>
    <row r="17" spans="2:11" ht="13.5">
      <c r="B17" s="43"/>
      <c r="C17" s="30" t="s">
        <v>24</v>
      </c>
      <c r="D17" s="34">
        <v>130777</v>
      </c>
      <c r="E17" s="23">
        <v>130672</v>
      </c>
      <c r="F17" s="24">
        <v>120916</v>
      </c>
      <c r="G17" s="1">
        <f aca="true" t="shared" si="5" ref="G17:G24">ROUND(D17/$D$15*100,1)</f>
        <v>14.6</v>
      </c>
      <c r="H17" s="1">
        <f aca="true" t="shared" si="6" ref="H17:H24">ROUND(E17/$E$15*100,1)</f>
        <v>14</v>
      </c>
      <c r="I17" s="3">
        <f aca="true" t="shared" si="7" ref="I17:I24">ROUND(F17/$F$15*100,1)</f>
        <v>13.7</v>
      </c>
      <c r="J17" s="4">
        <f aca="true" t="shared" si="8" ref="J17:J24">ROUND((E17/D17-1)*100,1)</f>
        <v>-0.1</v>
      </c>
      <c r="K17" s="3">
        <f>ROUND((F17/E17-1)*100,1)</f>
        <v>-7.5</v>
      </c>
    </row>
    <row r="18" spans="2:11" ht="13.5">
      <c r="B18" s="43"/>
      <c r="C18" s="30" t="s">
        <v>7</v>
      </c>
      <c r="D18" s="34">
        <v>135673</v>
      </c>
      <c r="E18" s="23">
        <v>148646</v>
      </c>
      <c r="F18" s="24">
        <v>139921</v>
      </c>
      <c r="G18" s="1">
        <f t="shared" si="5"/>
        <v>15.1</v>
      </c>
      <c r="H18" s="1">
        <f t="shared" si="6"/>
        <v>15.9</v>
      </c>
      <c r="I18" s="3">
        <f t="shared" si="7"/>
        <v>15.8</v>
      </c>
      <c r="J18" s="4">
        <f t="shared" si="8"/>
        <v>9.6</v>
      </c>
      <c r="K18" s="3">
        <f t="shared" si="0"/>
        <v>-5.9</v>
      </c>
    </row>
    <row r="19" spans="2:11" ht="13.5">
      <c r="B19" s="43"/>
      <c r="C19" s="30" t="s">
        <v>8</v>
      </c>
      <c r="D19" s="34">
        <v>77407</v>
      </c>
      <c r="E19" s="23">
        <v>83624</v>
      </c>
      <c r="F19" s="24">
        <v>79789</v>
      </c>
      <c r="G19" s="1">
        <f t="shared" si="5"/>
        <v>8.6</v>
      </c>
      <c r="H19" s="1">
        <f t="shared" si="6"/>
        <v>9</v>
      </c>
      <c r="I19" s="3">
        <f t="shared" si="7"/>
        <v>9</v>
      </c>
      <c r="J19" s="4">
        <f t="shared" si="8"/>
        <v>8</v>
      </c>
      <c r="K19" s="3">
        <f t="shared" si="0"/>
        <v>-4.6</v>
      </c>
    </row>
    <row r="20" spans="2:11" ht="13.5">
      <c r="B20" s="43"/>
      <c r="C20" s="30" t="s">
        <v>9</v>
      </c>
      <c r="D20" s="34">
        <v>85198</v>
      </c>
      <c r="E20" s="23">
        <v>92426</v>
      </c>
      <c r="F20" s="24">
        <v>90672</v>
      </c>
      <c r="G20" s="1">
        <f t="shared" si="5"/>
        <v>9.5</v>
      </c>
      <c r="H20" s="1">
        <f t="shared" si="6"/>
        <v>9.9</v>
      </c>
      <c r="I20" s="3">
        <f t="shared" si="7"/>
        <v>10.3</v>
      </c>
      <c r="J20" s="4">
        <f t="shared" si="8"/>
        <v>8.5</v>
      </c>
      <c r="K20" s="3">
        <f t="shared" si="0"/>
        <v>-1.9</v>
      </c>
    </row>
    <row r="21" spans="2:11" ht="13.5">
      <c r="B21" s="43"/>
      <c r="C21" s="29" t="s">
        <v>10</v>
      </c>
      <c r="D21" s="34">
        <v>87977</v>
      </c>
      <c r="E21" s="23">
        <v>93672</v>
      </c>
      <c r="F21" s="24">
        <v>90757</v>
      </c>
      <c r="G21" s="1">
        <f t="shared" si="5"/>
        <v>9.8</v>
      </c>
      <c r="H21" s="1">
        <f t="shared" si="6"/>
        <v>10</v>
      </c>
      <c r="I21" s="3">
        <f t="shared" si="7"/>
        <v>10.3</v>
      </c>
      <c r="J21" s="4">
        <f t="shared" si="8"/>
        <v>6.5</v>
      </c>
      <c r="K21" s="3">
        <f t="shared" si="0"/>
        <v>-3.1</v>
      </c>
    </row>
    <row r="22" spans="2:11" ht="13.5">
      <c r="B22" s="43"/>
      <c r="C22" s="29" t="s">
        <v>6</v>
      </c>
      <c r="D22" s="34">
        <v>73965</v>
      </c>
      <c r="E22" s="23">
        <v>78250</v>
      </c>
      <c r="F22" s="24">
        <v>73262</v>
      </c>
      <c r="G22" s="1">
        <f t="shared" si="5"/>
        <v>8.2</v>
      </c>
      <c r="H22" s="1">
        <f t="shared" si="6"/>
        <v>8.4</v>
      </c>
      <c r="I22" s="3">
        <f t="shared" si="7"/>
        <v>8.3</v>
      </c>
      <c r="J22" s="4">
        <f t="shared" si="8"/>
        <v>5.8</v>
      </c>
      <c r="K22" s="3">
        <f t="shared" si="0"/>
        <v>-6.4</v>
      </c>
    </row>
    <row r="23" spans="2:11" ht="13.5">
      <c r="B23" s="43"/>
      <c r="C23" s="29" t="s">
        <v>11</v>
      </c>
      <c r="D23" s="34">
        <v>30553</v>
      </c>
      <c r="E23" s="23">
        <v>37134</v>
      </c>
      <c r="F23" s="24">
        <v>36481</v>
      </c>
      <c r="G23" s="1">
        <f t="shared" si="5"/>
        <v>3.4</v>
      </c>
      <c r="H23" s="1">
        <f t="shared" si="6"/>
        <v>4</v>
      </c>
      <c r="I23" s="3">
        <f t="shared" si="7"/>
        <v>4.1</v>
      </c>
      <c r="J23" s="4">
        <f t="shared" si="8"/>
        <v>21.5</v>
      </c>
      <c r="K23" s="3">
        <f>ROUND((F23/E23-1)*100,1)</f>
        <v>-1.8</v>
      </c>
    </row>
    <row r="24" spans="2:11" ht="14.25" thickBot="1">
      <c r="B24" s="44"/>
      <c r="C24" s="31" t="s">
        <v>12</v>
      </c>
      <c r="D24" s="35">
        <f>34644+37919+39855</f>
        <v>112418</v>
      </c>
      <c r="E24" s="25">
        <f>37377+36579+36476</f>
        <v>110432</v>
      </c>
      <c r="F24" s="26">
        <f>38049+33648+37000</f>
        <v>108697</v>
      </c>
      <c r="G24" s="6">
        <f t="shared" si="5"/>
        <v>12.5</v>
      </c>
      <c r="H24" s="6">
        <f t="shared" si="6"/>
        <v>11.8</v>
      </c>
      <c r="I24" s="2">
        <f t="shared" si="7"/>
        <v>12.3</v>
      </c>
      <c r="J24" s="7">
        <f t="shared" si="8"/>
        <v>-1.8</v>
      </c>
      <c r="K24" s="2">
        <f t="shared" si="0"/>
        <v>-1.6</v>
      </c>
    </row>
  </sheetData>
  <mergeCells count="12">
    <mergeCell ref="J2:K2"/>
    <mergeCell ref="D2:F2"/>
    <mergeCell ref="G2:I2"/>
    <mergeCell ref="D3:D4"/>
    <mergeCell ref="E3:E4"/>
    <mergeCell ref="F3:F4"/>
    <mergeCell ref="G3:G4"/>
    <mergeCell ref="H3:H4"/>
    <mergeCell ref="I3:I4"/>
    <mergeCell ref="B5:B14"/>
    <mergeCell ref="B15:B24"/>
    <mergeCell ref="B2:C4"/>
  </mergeCells>
  <printOptions/>
  <pageMargins left="0.7874015748031497" right="0.7874015748031497" top="0.984251968503937" bottom="0.984251968503937" header="0.5118110236220472" footer="0.5118110236220472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2000-08-16T05:27:21Z</cp:lastPrinted>
  <dcterms:created xsi:type="dcterms:W3CDTF">1999-07-12T05:39:00Z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