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15" windowWidth="14955" windowHeight="4770" tabRatio="672" activeTab="0"/>
  </bookViews>
  <sheets>
    <sheet name="表８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<sst xmlns="http://schemas.openxmlformats.org/spreadsheetml/2006/main" count="262" uniqueCount="107">
  <si>
    <t xml:space="preserve"> 伊勢崎市</t>
  </si>
  <si>
    <t xml:space="preserve"> 富士見村</t>
  </si>
  <si>
    <t xml:space="preserve"> 下仁田町</t>
  </si>
  <si>
    <t xml:space="preserve"> 中之条町</t>
  </si>
  <si>
    <t xml:space="preserve"> 長野原町</t>
  </si>
  <si>
    <t xml:space="preserve"> 千代田町</t>
  </si>
  <si>
    <t xml:space="preserve"> 前橋市</t>
  </si>
  <si>
    <t xml:space="preserve"> 高崎市</t>
  </si>
  <si>
    <t xml:space="preserve"> 桐生市</t>
  </si>
  <si>
    <t xml:space="preserve"> 太田市</t>
  </si>
  <si>
    <t xml:space="preserve"> 沼田市</t>
  </si>
  <si>
    <t xml:space="preserve"> 館林市</t>
  </si>
  <si>
    <t xml:space="preserve"> 渋川市</t>
  </si>
  <si>
    <t xml:space="preserve"> 藤岡市</t>
  </si>
  <si>
    <t xml:space="preserve"> 富岡市</t>
  </si>
  <si>
    <t xml:space="preserve"> 安中市</t>
  </si>
  <si>
    <t xml:space="preserve"> 榛東村</t>
  </si>
  <si>
    <t xml:space="preserve"> 吉岡町</t>
  </si>
  <si>
    <t xml:space="preserve"> 吉井町</t>
  </si>
  <si>
    <t xml:space="preserve"> 上野村</t>
  </si>
  <si>
    <t xml:space="preserve"> 南牧村</t>
  </si>
  <si>
    <t xml:space="preserve"> 甘楽町</t>
  </si>
  <si>
    <t xml:space="preserve"> 嬬恋村</t>
  </si>
  <si>
    <t xml:space="preserve"> 草津町</t>
  </si>
  <si>
    <t xml:space="preserve"> 六合村</t>
  </si>
  <si>
    <t xml:space="preserve"> 高山村</t>
  </si>
  <si>
    <t xml:space="preserve"> 片品村</t>
  </si>
  <si>
    <t xml:space="preserve"> 川場村</t>
  </si>
  <si>
    <t xml:space="preserve"> 玉村町</t>
  </si>
  <si>
    <t xml:space="preserve"> 板倉町</t>
  </si>
  <si>
    <t xml:space="preserve"> 明和町</t>
  </si>
  <si>
    <t xml:space="preserve"> 大泉町</t>
  </si>
  <si>
    <t xml:space="preserve"> 邑楽町</t>
  </si>
  <si>
    <t>市町村</t>
  </si>
  <si>
    <t>実　数</t>
  </si>
  <si>
    <t>構成比</t>
  </si>
  <si>
    <t>（％）</t>
  </si>
  <si>
    <t>県　　計</t>
  </si>
  <si>
    <t>実　数</t>
  </si>
  <si>
    <t>構成比</t>
  </si>
  <si>
    <t>（％）</t>
  </si>
  <si>
    <t>増加数</t>
  </si>
  <si>
    <t>増加率(％)</t>
  </si>
  <si>
    <t>平成 8年</t>
  </si>
  <si>
    <t>11年</t>
  </si>
  <si>
    <t>13年</t>
  </si>
  <si>
    <t>～11年</t>
  </si>
  <si>
    <t>平成11年</t>
  </si>
  <si>
    <t>～13年</t>
  </si>
  <si>
    <t>平成13年</t>
  </si>
  <si>
    <t xml:space="preserve"> 神流町</t>
  </si>
  <si>
    <t>－</t>
  </si>
  <si>
    <t>表８　市町村別従業者数とその構成比、増加数及び増加率</t>
  </si>
  <si>
    <t>18年</t>
  </si>
  <si>
    <t xml:space="preserve"> みどり市</t>
  </si>
  <si>
    <t xml:space="preserve"> 東吾妻町</t>
  </si>
  <si>
    <t xml:space="preserve"> (前橋市)</t>
  </si>
  <si>
    <t xml:space="preserve"> (大胡町)</t>
  </si>
  <si>
    <t xml:space="preserve"> (宮城村)</t>
  </si>
  <si>
    <t xml:space="preserve"> (粕川村)</t>
  </si>
  <si>
    <t xml:space="preserve"> (高崎市)</t>
  </si>
  <si>
    <t xml:space="preserve"> (榛名町)</t>
  </si>
  <si>
    <t xml:space="preserve"> (倉渕村)</t>
  </si>
  <si>
    <t xml:space="preserve"> (箕郷町)</t>
  </si>
  <si>
    <t xml:space="preserve"> (群馬町)</t>
  </si>
  <si>
    <t xml:space="preserve"> (新町)</t>
  </si>
  <si>
    <t xml:space="preserve"> (桐生市)</t>
  </si>
  <si>
    <t xml:space="preserve"> (新里村)</t>
  </si>
  <si>
    <t xml:space="preserve"> (黒保根村)</t>
  </si>
  <si>
    <t xml:space="preserve"> (伊勢崎市)</t>
  </si>
  <si>
    <t xml:space="preserve"> (赤堀町)</t>
  </si>
  <si>
    <t xml:space="preserve"> ((佐)東村)</t>
  </si>
  <si>
    <t xml:space="preserve"> (境町)</t>
  </si>
  <si>
    <t xml:space="preserve"> (太田市)</t>
  </si>
  <si>
    <t xml:space="preserve"> (尾島町)</t>
  </si>
  <si>
    <t xml:space="preserve"> (新田町)</t>
  </si>
  <si>
    <t xml:space="preserve"> (薮塚本町)</t>
  </si>
  <si>
    <t xml:space="preserve"> (沼田市)</t>
  </si>
  <si>
    <t xml:space="preserve"> (白沢村)</t>
  </si>
  <si>
    <t xml:space="preserve"> (利根村)</t>
  </si>
  <si>
    <t xml:space="preserve"> (渋川市)</t>
  </si>
  <si>
    <t xml:space="preserve"> (北橘村)</t>
  </si>
  <si>
    <t xml:space="preserve"> (赤城村)</t>
  </si>
  <si>
    <t xml:space="preserve"> (子持村)</t>
  </si>
  <si>
    <t xml:space="preserve"> (小野上村)</t>
  </si>
  <si>
    <t xml:space="preserve"> (伊香保町)</t>
  </si>
  <si>
    <t xml:space="preserve"> (藤岡市)</t>
  </si>
  <si>
    <t xml:space="preserve"> (鬼石町)</t>
  </si>
  <si>
    <t xml:space="preserve"> (富岡市)</t>
  </si>
  <si>
    <t xml:space="preserve"> (妙義町)</t>
  </si>
  <si>
    <t xml:space="preserve"> (安中市)</t>
  </si>
  <si>
    <t xml:space="preserve"> (松井田町)</t>
  </si>
  <si>
    <t xml:space="preserve"> ((勢)東村)</t>
  </si>
  <si>
    <t xml:space="preserve"> (笠懸町)</t>
  </si>
  <si>
    <t xml:space="preserve"> (大間々町)</t>
  </si>
  <si>
    <t xml:space="preserve"> (万場町)</t>
  </si>
  <si>
    <t xml:space="preserve"> (中里村)</t>
  </si>
  <si>
    <t xml:space="preserve"> ((吾)東村)</t>
  </si>
  <si>
    <t xml:space="preserve"> (吾妻町)</t>
  </si>
  <si>
    <t xml:space="preserve"> 昭和村</t>
  </si>
  <si>
    <t>みなかみ町</t>
  </si>
  <si>
    <t xml:space="preserve"> (月夜野町)</t>
  </si>
  <si>
    <t xml:space="preserve"> (水上町)</t>
  </si>
  <si>
    <t xml:space="preserve"> (新治村)</t>
  </si>
  <si>
    <t>～18年</t>
  </si>
  <si>
    <t>－</t>
  </si>
  <si>
    <t>＊注　（　　）は、旧市町村である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</si>
</sst>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  <numFmt numFmtId="179" formatCode="0.0_ ;[Red]\-0.0\ "/>
    <numFmt numFmtId="180" formatCode="0_ ;[Red]\-0\ 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177" fontId="3" fillId="0" borderId="4" xfId="0" applyNumberFormat="1" applyFont="1" applyBorder="1" applyAlignment="1">
      <alignment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77" fontId="3" fillId="0" borderId="7" xfId="0" applyNumberFormat="1" applyFont="1" applyBorder="1" applyAlignment="1">
      <alignment/>
    </xf>
    <xf numFmtId="0" fontId="3" fillId="4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177" fontId="5" fillId="0" borderId="11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0" fontId="3" fillId="5" borderId="14" xfId="0" applyFont="1" applyFill="1" applyBorder="1" applyAlignment="1">
      <alignment horizontal="center"/>
    </xf>
    <xf numFmtId="176" fontId="3" fillId="5" borderId="14" xfId="0" applyNumberFormat="1" applyFont="1" applyFill="1" applyBorder="1" applyAlignment="1">
      <alignment/>
    </xf>
    <xf numFmtId="177" fontId="3" fillId="5" borderId="15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176" fontId="5" fillId="5" borderId="15" xfId="0" applyNumberFormat="1" applyFont="1" applyFill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7" fontId="5" fillId="5" borderId="15" xfId="0" applyNumberFormat="1" applyFont="1" applyFill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2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176" fontId="3" fillId="5" borderId="18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 horizontal="center"/>
    </xf>
    <xf numFmtId="176" fontId="3" fillId="0" borderId="12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6" fontId="5" fillId="0" borderId="4" xfId="0" applyNumberFormat="1" applyFont="1" applyBorder="1" applyAlignment="1">
      <alignment horizontal="center"/>
    </xf>
    <xf numFmtId="177" fontId="3" fillId="0" borderId="12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176" fontId="3" fillId="5" borderId="21" xfId="0" applyNumberFormat="1" applyFont="1" applyFill="1" applyBorder="1" applyAlignment="1">
      <alignment/>
    </xf>
    <xf numFmtId="177" fontId="3" fillId="5" borderId="18" xfId="0" applyNumberFormat="1" applyFont="1" applyFill="1" applyBorder="1" applyAlignment="1">
      <alignment/>
    </xf>
    <xf numFmtId="177" fontId="3" fillId="5" borderId="21" xfId="0" applyNumberFormat="1" applyFont="1" applyFill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3" fillId="4" borderId="2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9" fontId="0" fillId="0" borderId="7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8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29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9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26" xfId="0" applyNumberFormat="1" applyBorder="1" applyAlignment="1">
      <alignment/>
    </xf>
    <xf numFmtId="179" fontId="0" fillId="0" borderId="6" xfId="0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9" xfId="0" applyNumberFormat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 horizontal="center"/>
    </xf>
    <xf numFmtId="177" fontId="5" fillId="0" borderId="4" xfId="0" applyNumberFormat="1" applyFont="1" applyBorder="1" applyAlignment="1">
      <alignment/>
    </xf>
    <xf numFmtId="176" fontId="4" fillId="0" borderId="12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1">
      <pane xSplit="2" ySplit="5" topLeftCell="C6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J1" sqref="J1"/>
    </sheetView>
  </sheetViews>
  <sheetFormatPr defaultColWidth="8.796875" defaultRowHeight="14.25"/>
  <cols>
    <col min="1" max="1" width="1.59765625" style="0" customWidth="1"/>
    <col min="2" max="2" width="11.19921875" style="0" customWidth="1"/>
    <col min="3" max="3" width="8.59765625" style="0" bestFit="1" customWidth="1"/>
    <col min="4" max="4" width="6.8984375" style="0" bestFit="1" customWidth="1"/>
    <col min="5" max="5" width="8.59765625" style="0" bestFit="1" customWidth="1"/>
    <col min="6" max="6" width="6.8984375" style="0" bestFit="1" customWidth="1"/>
    <col min="7" max="7" width="8.59765625" style="0" bestFit="1" customWidth="1"/>
    <col min="8" max="8" width="6.8984375" style="0" bestFit="1" customWidth="1"/>
    <col min="9" max="9" width="8.59765625" style="0" bestFit="1" customWidth="1"/>
    <col min="10" max="10" width="6.8984375" style="0" bestFit="1" customWidth="1"/>
    <col min="11" max="16" width="8.09765625" style="0" customWidth="1"/>
  </cols>
  <sheetData>
    <row r="1" ht="14.25" thickBot="1">
      <c r="B1" s="1" t="s">
        <v>52</v>
      </c>
    </row>
    <row r="2" spans="2:16" ht="13.5">
      <c r="B2" s="2"/>
      <c r="C2" s="91" t="s">
        <v>43</v>
      </c>
      <c r="D2" s="93"/>
      <c r="E2" s="91" t="s">
        <v>44</v>
      </c>
      <c r="F2" s="93"/>
      <c r="G2" s="91" t="s">
        <v>45</v>
      </c>
      <c r="H2" s="93"/>
      <c r="I2" s="94" t="s">
        <v>53</v>
      </c>
      <c r="J2" s="95"/>
      <c r="K2" s="91" t="s">
        <v>41</v>
      </c>
      <c r="L2" s="92"/>
      <c r="M2" s="93"/>
      <c r="N2" s="91" t="s">
        <v>42</v>
      </c>
      <c r="O2" s="92"/>
      <c r="P2" s="93"/>
    </row>
    <row r="3" spans="2:16" ht="13.5">
      <c r="B3" s="3" t="s">
        <v>33</v>
      </c>
      <c r="C3" s="3" t="s">
        <v>34</v>
      </c>
      <c r="D3" s="4" t="s">
        <v>35</v>
      </c>
      <c r="E3" s="3" t="s">
        <v>34</v>
      </c>
      <c r="F3" s="4" t="s">
        <v>35</v>
      </c>
      <c r="G3" s="3" t="s">
        <v>34</v>
      </c>
      <c r="H3" s="4" t="s">
        <v>35</v>
      </c>
      <c r="I3" s="15" t="s">
        <v>38</v>
      </c>
      <c r="J3" s="16" t="s">
        <v>39</v>
      </c>
      <c r="K3" s="32" t="s">
        <v>43</v>
      </c>
      <c r="L3" s="33" t="s">
        <v>47</v>
      </c>
      <c r="M3" s="24" t="s">
        <v>49</v>
      </c>
      <c r="N3" s="32" t="s">
        <v>43</v>
      </c>
      <c r="O3" s="33" t="s">
        <v>47</v>
      </c>
      <c r="P3" s="24" t="s">
        <v>49</v>
      </c>
    </row>
    <row r="4" spans="2:16" ht="14.25" thickBot="1">
      <c r="B4" s="5"/>
      <c r="C4" s="3"/>
      <c r="D4" s="6" t="s">
        <v>36</v>
      </c>
      <c r="E4" s="3"/>
      <c r="F4" s="6" t="s">
        <v>36</v>
      </c>
      <c r="G4" s="3"/>
      <c r="H4" s="6" t="s">
        <v>36</v>
      </c>
      <c r="I4" s="17"/>
      <c r="J4" s="18" t="s">
        <v>40</v>
      </c>
      <c r="K4" s="34" t="s">
        <v>46</v>
      </c>
      <c r="L4" s="35" t="s">
        <v>48</v>
      </c>
      <c r="M4" s="25" t="s">
        <v>104</v>
      </c>
      <c r="N4" s="34" t="s">
        <v>46</v>
      </c>
      <c r="O4" s="35" t="s">
        <v>48</v>
      </c>
      <c r="P4" s="25" t="s">
        <v>104</v>
      </c>
    </row>
    <row r="5" spans="2:16" ht="14.25" thickTop="1">
      <c r="B5" s="21" t="s">
        <v>37</v>
      </c>
      <c r="C5" s="22">
        <f>C6+C11+C18+C22+C27+C32+C36+C37+C44+C47+C50+C53+SUM(C57:C62)+SUM(C65:C74)+SUM(C77:C80)+C84+SUM(C85:C89)</f>
        <v>932396</v>
      </c>
      <c r="D5" s="23">
        <v>100</v>
      </c>
      <c r="E5" s="22">
        <f>E6+E11+E18+E22+E27+E32+E36+E37+E44+E47+E50+E53+SUM(E57:E62)+SUM(E65:E74)+SUM(E77:E80)+E84+SUM(E85:E89)</f>
        <v>884050</v>
      </c>
      <c r="F5" s="23">
        <v>100</v>
      </c>
      <c r="G5" s="22">
        <f>G6+G11+G18+G22+G27+G32+G36+G37+G44+G47+G50+G53+SUM(G57:G62)+SUM(G65:G74)+SUM(G77:G80)+G84+SUM(G85:G89)</f>
        <v>904714</v>
      </c>
      <c r="H5" s="23">
        <v>100</v>
      </c>
      <c r="I5" s="22">
        <f>I6+I11+I18+I22+I27+I32+I36+I37+I44+I47+I50+I53+SUM(I57:I62)+SUM(I65:I74)+SUM(I77:I80)+I84+SUM(I85:I89)</f>
        <v>885509</v>
      </c>
      <c r="J5" s="29">
        <v>100</v>
      </c>
      <c r="K5" s="36">
        <f>E5-C5</f>
        <v>-48346</v>
      </c>
      <c r="L5" s="47">
        <f>G5-E5</f>
        <v>20664</v>
      </c>
      <c r="M5" s="26">
        <f>I5-G5</f>
        <v>-19205</v>
      </c>
      <c r="N5" s="48">
        <f>ROUND((E5/C5-1)*100,1)</f>
        <v>-5.2</v>
      </c>
      <c r="O5" s="49">
        <f>ROUND((G5/E5-1)*100,1)</f>
        <v>2.3</v>
      </c>
      <c r="P5" s="29">
        <f>ROUND((I5/G5-1)*100,1)</f>
        <v>-2.1</v>
      </c>
    </row>
    <row r="6" spans="2:16" ht="13.5">
      <c r="B6" s="7" t="s">
        <v>6</v>
      </c>
      <c r="C6" s="51">
        <f>SUM(C7:C10)</f>
        <v>166059</v>
      </c>
      <c r="D6" s="8">
        <f>ROUND((C6/$C$5)*100,1)</f>
        <v>17.8</v>
      </c>
      <c r="E6" s="51">
        <f>SUM(E7:E10)</f>
        <v>152372</v>
      </c>
      <c r="F6" s="8">
        <f>ROUND((E6/$E$5)*100,1)</f>
        <v>17.2</v>
      </c>
      <c r="G6" s="51">
        <f>SUM(G7:G10)</f>
        <v>155410</v>
      </c>
      <c r="H6" s="8">
        <f aca="true" t="shared" si="0" ref="H6:H42">ROUND((G6/$G$5)*100,1)</f>
        <v>17.2</v>
      </c>
      <c r="I6" s="51">
        <f>SUM(I7:I10)</f>
        <v>150114</v>
      </c>
      <c r="J6" s="19">
        <f>ROUND((I6/$I$5)*100,1)</f>
        <v>17</v>
      </c>
      <c r="K6" s="38">
        <f aca="true" t="shared" si="1" ref="K6:K76">E6-C6</f>
        <v>-13687</v>
      </c>
      <c r="L6" s="39">
        <f aca="true" t="shared" si="2" ref="L6:L76">G6-E6</f>
        <v>3038</v>
      </c>
      <c r="M6" s="27">
        <f>I6-G6</f>
        <v>-5296</v>
      </c>
      <c r="N6" s="43">
        <f aca="true" t="shared" si="3" ref="N6:N76">ROUND((E6/C6-1)*100,1)</f>
        <v>-8.2</v>
      </c>
      <c r="O6" s="44">
        <f aca="true" t="shared" si="4" ref="O6:O76">ROUND((G6/E6-1)*100,1)</f>
        <v>2</v>
      </c>
      <c r="P6" s="30">
        <f>ROUND((I6/G6-1)*100,1)</f>
        <v>-3.4</v>
      </c>
    </row>
    <row r="7" spans="2:16" ht="13.5">
      <c r="B7" s="7" t="s">
        <v>56</v>
      </c>
      <c r="C7" s="50">
        <v>156043</v>
      </c>
      <c r="D7" s="8">
        <f>ROUND((C7/$C$5)*100,1)</f>
        <v>16.7</v>
      </c>
      <c r="E7" s="50">
        <v>142641</v>
      </c>
      <c r="F7" s="8">
        <f>ROUND((E7/$E$5)*100,1)</f>
        <v>16.1</v>
      </c>
      <c r="G7" s="50">
        <v>144903</v>
      </c>
      <c r="H7" s="8">
        <f t="shared" si="0"/>
        <v>16</v>
      </c>
      <c r="I7" s="50">
        <v>150114</v>
      </c>
      <c r="J7" s="19">
        <f>ROUND((I7/$I$5)*100,1)</f>
        <v>17</v>
      </c>
      <c r="K7" s="38">
        <f>E7-C7</f>
        <v>-13402</v>
      </c>
      <c r="L7" s="39">
        <f>G7-E7</f>
        <v>2262</v>
      </c>
      <c r="M7" s="27">
        <f>I7-G7</f>
        <v>5211</v>
      </c>
      <c r="N7" s="43">
        <f>ROUND((E7/C7-1)*100,1)</f>
        <v>-8.6</v>
      </c>
      <c r="O7" s="44">
        <f>ROUND((G7/E7-1)*100,1)</f>
        <v>1.6</v>
      </c>
      <c r="P7" s="30">
        <f>ROUND((I7/G7-1)*100,1)</f>
        <v>3.6</v>
      </c>
    </row>
    <row r="8" spans="2:16" ht="13.5">
      <c r="B8" s="7" t="s">
        <v>57</v>
      </c>
      <c r="C8" s="50">
        <v>4045</v>
      </c>
      <c r="D8" s="8">
        <f>ROUND((C8/$C$5)*100,1)</f>
        <v>0.4</v>
      </c>
      <c r="E8" s="50">
        <v>4120</v>
      </c>
      <c r="F8" s="8">
        <f>ROUND((E8/$E$5)*100,1)</f>
        <v>0.5</v>
      </c>
      <c r="G8" s="50">
        <v>4463</v>
      </c>
      <c r="H8" s="8">
        <f t="shared" si="0"/>
        <v>0.5</v>
      </c>
      <c r="I8" s="85" t="s">
        <v>105</v>
      </c>
      <c r="J8" s="37" t="s">
        <v>105</v>
      </c>
      <c r="K8" s="38">
        <f>E8-C8</f>
        <v>75</v>
      </c>
      <c r="L8" s="39">
        <f>G8-E8</f>
        <v>343</v>
      </c>
      <c r="M8" s="42" t="s">
        <v>105</v>
      </c>
      <c r="N8" s="43">
        <f>ROUND((E8/C8-1)*100,1)</f>
        <v>1.9</v>
      </c>
      <c r="O8" s="44">
        <f>ROUND((G8/E8-1)*100,1)</f>
        <v>8.3</v>
      </c>
      <c r="P8" s="83" t="s">
        <v>105</v>
      </c>
    </row>
    <row r="9" spans="2:16" ht="13.5">
      <c r="B9" s="7" t="s">
        <v>58</v>
      </c>
      <c r="C9" s="50">
        <v>2516</v>
      </c>
      <c r="D9" s="8">
        <f>ROUND((C9/$C$5)*100,1)</f>
        <v>0.3</v>
      </c>
      <c r="E9" s="50">
        <v>2209</v>
      </c>
      <c r="F9" s="8">
        <f>ROUND((E9/$E$5)*100,1)</f>
        <v>0.2</v>
      </c>
      <c r="G9" s="50">
        <v>2372</v>
      </c>
      <c r="H9" s="8">
        <f t="shared" si="0"/>
        <v>0.3</v>
      </c>
      <c r="I9" s="85" t="s">
        <v>105</v>
      </c>
      <c r="J9" s="37" t="s">
        <v>105</v>
      </c>
      <c r="K9" s="38">
        <f>E9-C9</f>
        <v>-307</v>
      </c>
      <c r="L9" s="39">
        <f>G9-E9</f>
        <v>163</v>
      </c>
      <c r="M9" s="42" t="s">
        <v>105</v>
      </c>
      <c r="N9" s="43">
        <f>ROUND((E9/C9-1)*100,1)</f>
        <v>-12.2</v>
      </c>
      <c r="O9" s="44">
        <f>ROUND((G9/E9-1)*100,1)</f>
        <v>7.4</v>
      </c>
      <c r="P9" s="83" t="s">
        <v>105</v>
      </c>
    </row>
    <row r="10" spans="2:16" ht="13.5">
      <c r="B10" s="7" t="s">
        <v>59</v>
      </c>
      <c r="C10" s="50">
        <v>3455</v>
      </c>
      <c r="D10" s="8">
        <f>ROUND((C10/$C$5)*100,1)</f>
        <v>0.4</v>
      </c>
      <c r="E10" s="50">
        <v>3402</v>
      </c>
      <c r="F10" s="8">
        <f>ROUND((E10/$E$5)*100,1)</f>
        <v>0.4</v>
      </c>
      <c r="G10" s="50">
        <v>3672</v>
      </c>
      <c r="H10" s="8">
        <f t="shared" si="0"/>
        <v>0.4</v>
      </c>
      <c r="I10" s="85" t="s">
        <v>105</v>
      </c>
      <c r="J10" s="37" t="s">
        <v>105</v>
      </c>
      <c r="K10" s="38">
        <f>E10-C10</f>
        <v>-53</v>
      </c>
      <c r="L10" s="39">
        <f>G10-E10</f>
        <v>270</v>
      </c>
      <c r="M10" s="42" t="s">
        <v>105</v>
      </c>
      <c r="N10" s="43">
        <f>ROUND((E10/C10-1)*100,1)</f>
        <v>-1.5</v>
      </c>
      <c r="O10" s="44">
        <f>ROUND((G10/E10-1)*100,1)</f>
        <v>7.9</v>
      </c>
      <c r="P10" s="83" t="s">
        <v>105</v>
      </c>
    </row>
    <row r="11" spans="2:16" ht="13.5">
      <c r="B11" s="7" t="s">
        <v>7</v>
      </c>
      <c r="C11" s="50">
        <f>SUM(C12:C17)</f>
        <v>163725</v>
      </c>
      <c r="D11" s="8">
        <f aca="true" t="shared" si="5" ref="D11:D78">ROUND((C11/$C$5)*100,1)</f>
        <v>17.6</v>
      </c>
      <c r="E11" s="50">
        <f>SUM(E12:E17)</f>
        <v>151028</v>
      </c>
      <c r="F11" s="8">
        <f aca="true" t="shared" si="6" ref="F11:F77">ROUND((E11/$E$5)*100,1)</f>
        <v>17.1</v>
      </c>
      <c r="G11" s="50">
        <f>SUM(G12:G17)</f>
        <v>153309</v>
      </c>
      <c r="H11" s="8">
        <f t="shared" si="0"/>
        <v>16.9</v>
      </c>
      <c r="I11" s="50">
        <f>SUM(I12:I17)</f>
        <v>162486</v>
      </c>
      <c r="J11" s="19">
        <f aca="true" t="shared" si="7" ref="J11:J78">ROUND((I11/$I$5)*100,1)</f>
        <v>18.3</v>
      </c>
      <c r="K11" s="38">
        <f t="shared" si="1"/>
        <v>-12697</v>
      </c>
      <c r="L11" s="39">
        <f t="shared" si="2"/>
        <v>2281</v>
      </c>
      <c r="M11" s="27">
        <f>I11-G11</f>
        <v>9177</v>
      </c>
      <c r="N11" s="43">
        <f t="shared" si="3"/>
        <v>-7.8</v>
      </c>
      <c r="O11" s="44">
        <f t="shared" si="4"/>
        <v>1.5</v>
      </c>
      <c r="P11" s="30">
        <f>ROUND((I11/G11-1)*100,1)</f>
        <v>6</v>
      </c>
    </row>
    <row r="12" spans="2:16" ht="13.5">
      <c r="B12" s="7" t="s">
        <v>60</v>
      </c>
      <c r="C12" s="50">
        <v>135939</v>
      </c>
      <c r="D12" s="8">
        <f t="shared" si="5"/>
        <v>14.6</v>
      </c>
      <c r="E12" s="50">
        <v>124649</v>
      </c>
      <c r="F12" s="8">
        <f t="shared" si="6"/>
        <v>14.1</v>
      </c>
      <c r="G12" s="50">
        <v>125105</v>
      </c>
      <c r="H12" s="8">
        <f t="shared" si="0"/>
        <v>13.8</v>
      </c>
      <c r="I12" s="50">
        <v>162486</v>
      </c>
      <c r="J12" s="19">
        <f t="shared" si="7"/>
        <v>18.3</v>
      </c>
      <c r="K12" s="38">
        <f t="shared" si="1"/>
        <v>-11290</v>
      </c>
      <c r="L12" s="39">
        <f t="shared" si="2"/>
        <v>456</v>
      </c>
      <c r="M12" s="27">
        <f>I12-G12</f>
        <v>37381</v>
      </c>
      <c r="N12" s="43">
        <f t="shared" si="3"/>
        <v>-8.3</v>
      </c>
      <c r="O12" s="44">
        <f t="shared" si="4"/>
        <v>0.4</v>
      </c>
      <c r="P12" s="30">
        <f>ROUND((I12/G12-1)*100,1)</f>
        <v>29.9</v>
      </c>
    </row>
    <row r="13" spans="2:16" ht="13.5">
      <c r="B13" s="7" t="s">
        <v>61</v>
      </c>
      <c r="C13" s="50">
        <v>7203</v>
      </c>
      <c r="D13" s="8">
        <f t="shared" si="5"/>
        <v>0.8</v>
      </c>
      <c r="E13" s="50">
        <v>7385</v>
      </c>
      <c r="F13" s="8">
        <f t="shared" si="6"/>
        <v>0.8</v>
      </c>
      <c r="G13" s="50">
        <v>7634</v>
      </c>
      <c r="H13" s="8">
        <f t="shared" si="0"/>
        <v>0.8</v>
      </c>
      <c r="I13" s="85" t="s">
        <v>105</v>
      </c>
      <c r="J13" s="37" t="s">
        <v>105</v>
      </c>
      <c r="K13" s="38">
        <f t="shared" si="1"/>
        <v>182</v>
      </c>
      <c r="L13" s="39">
        <f t="shared" si="2"/>
        <v>249</v>
      </c>
      <c r="M13" s="42" t="s">
        <v>105</v>
      </c>
      <c r="N13" s="43">
        <f t="shared" si="3"/>
        <v>2.5</v>
      </c>
      <c r="O13" s="44">
        <f t="shared" si="4"/>
        <v>3.4</v>
      </c>
      <c r="P13" s="83" t="s">
        <v>105</v>
      </c>
    </row>
    <row r="14" spans="2:16" ht="13.5">
      <c r="B14" s="7" t="s">
        <v>62</v>
      </c>
      <c r="C14" s="50">
        <v>1567</v>
      </c>
      <c r="D14" s="8">
        <f t="shared" si="5"/>
        <v>0.2</v>
      </c>
      <c r="E14" s="50">
        <v>1391</v>
      </c>
      <c r="F14" s="8">
        <f t="shared" si="6"/>
        <v>0.2</v>
      </c>
      <c r="G14" s="50">
        <v>1452</v>
      </c>
      <c r="H14" s="8">
        <f t="shared" si="0"/>
        <v>0.2</v>
      </c>
      <c r="I14" s="85" t="s">
        <v>105</v>
      </c>
      <c r="J14" s="37" t="s">
        <v>105</v>
      </c>
      <c r="K14" s="38">
        <f t="shared" si="1"/>
        <v>-176</v>
      </c>
      <c r="L14" s="39">
        <f t="shared" si="2"/>
        <v>61</v>
      </c>
      <c r="M14" s="42" t="s">
        <v>105</v>
      </c>
      <c r="N14" s="43">
        <f t="shared" si="3"/>
        <v>-11.2</v>
      </c>
      <c r="O14" s="44">
        <f t="shared" si="4"/>
        <v>4.4</v>
      </c>
      <c r="P14" s="83" t="s">
        <v>105</v>
      </c>
    </row>
    <row r="15" spans="2:16" ht="13.5">
      <c r="B15" s="7" t="s">
        <v>63</v>
      </c>
      <c r="C15" s="50">
        <v>4488</v>
      </c>
      <c r="D15" s="8">
        <f t="shared" si="5"/>
        <v>0.5</v>
      </c>
      <c r="E15" s="50">
        <v>4361</v>
      </c>
      <c r="F15" s="8">
        <f t="shared" si="6"/>
        <v>0.5</v>
      </c>
      <c r="G15" s="50">
        <v>4307</v>
      </c>
      <c r="H15" s="8">
        <f t="shared" si="0"/>
        <v>0.5</v>
      </c>
      <c r="I15" s="85" t="s">
        <v>105</v>
      </c>
      <c r="J15" s="37" t="s">
        <v>105</v>
      </c>
      <c r="K15" s="38">
        <f t="shared" si="1"/>
        <v>-127</v>
      </c>
      <c r="L15" s="39">
        <f t="shared" si="2"/>
        <v>-54</v>
      </c>
      <c r="M15" s="42" t="s">
        <v>105</v>
      </c>
      <c r="N15" s="43">
        <f t="shared" si="3"/>
        <v>-2.8</v>
      </c>
      <c r="O15" s="44">
        <f t="shared" si="4"/>
        <v>-1.2</v>
      </c>
      <c r="P15" s="83" t="s">
        <v>105</v>
      </c>
    </row>
    <row r="16" spans="2:16" ht="13.5">
      <c r="B16" s="7" t="s">
        <v>64</v>
      </c>
      <c r="C16" s="50">
        <v>10006</v>
      </c>
      <c r="D16" s="8">
        <f t="shared" si="5"/>
        <v>1.1</v>
      </c>
      <c r="E16" s="50">
        <v>9044</v>
      </c>
      <c r="F16" s="8">
        <f t="shared" si="6"/>
        <v>1</v>
      </c>
      <c r="G16" s="50">
        <v>10804</v>
      </c>
      <c r="H16" s="8">
        <f t="shared" si="0"/>
        <v>1.2</v>
      </c>
      <c r="I16" s="85" t="s">
        <v>105</v>
      </c>
      <c r="J16" s="37" t="s">
        <v>105</v>
      </c>
      <c r="K16" s="38">
        <f t="shared" si="1"/>
        <v>-962</v>
      </c>
      <c r="L16" s="39">
        <f t="shared" si="2"/>
        <v>1760</v>
      </c>
      <c r="M16" s="42" t="s">
        <v>105</v>
      </c>
      <c r="N16" s="43">
        <f t="shared" si="3"/>
        <v>-9.6</v>
      </c>
      <c r="O16" s="44">
        <f t="shared" si="4"/>
        <v>19.5</v>
      </c>
      <c r="P16" s="83" t="s">
        <v>105</v>
      </c>
    </row>
    <row r="17" spans="2:16" ht="13.5">
      <c r="B17" s="7" t="s">
        <v>65</v>
      </c>
      <c r="C17" s="50">
        <v>4522</v>
      </c>
      <c r="D17" s="8">
        <f t="shared" si="5"/>
        <v>0.5</v>
      </c>
      <c r="E17" s="50">
        <v>4198</v>
      </c>
      <c r="F17" s="8">
        <f t="shared" si="6"/>
        <v>0.5</v>
      </c>
      <c r="G17" s="50">
        <v>4007</v>
      </c>
      <c r="H17" s="8">
        <f t="shared" si="0"/>
        <v>0.4</v>
      </c>
      <c r="I17" s="85" t="s">
        <v>105</v>
      </c>
      <c r="J17" s="37" t="s">
        <v>105</v>
      </c>
      <c r="K17" s="38">
        <f t="shared" si="1"/>
        <v>-324</v>
      </c>
      <c r="L17" s="39">
        <f t="shared" si="2"/>
        <v>-191</v>
      </c>
      <c r="M17" s="42" t="s">
        <v>105</v>
      </c>
      <c r="N17" s="43">
        <f t="shared" si="3"/>
        <v>-7.2</v>
      </c>
      <c r="O17" s="44">
        <f t="shared" si="4"/>
        <v>-4.5</v>
      </c>
      <c r="P17" s="83" t="s">
        <v>105</v>
      </c>
    </row>
    <row r="18" spans="2:16" ht="13.5">
      <c r="B18" s="7" t="s">
        <v>8</v>
      </c>
      <c r="C18" s="50">
        <f>SUM(C19:C21)</f>
        <v>60616</v>
      </c>
      <c r="D18" s="8">
        <f t="shared" si="5"/>
        <v>6.5</v>
      </c>
      <c r="E18" s="50">
        <f>SUM(E19:E21)</f>
        <v>55020</v>
      </c>
      <c r="F18" s="8">
        <f t="shared" si="6"/>
        <v>6.2</v>
      </c>
      <c r="G18" s="50">
        <f>SUM(G19:G21)</f>
        <v>53028</v>
      </c>
      <c r="H18" s="8">
        <f t="shared" si="0"/>
        <v>5.9</v>
      </c>
      <c r="I18" s="50">
        <f>SUM(I19:I21)</f>
        <v>49344</v>
      </c>
      <c r="J18" s="19">
        <f t="shared" si="7"/>
        <v>5.6</v>
      </c>
      <c r="K18" s="38">
        <f t="shared" si="1"/>
        <v>-5596</v>
      </c>
      <c r="L18" s="39">
        <f t="shared" si="2"/>
        <v>-1992</v>
      </c>
      <c r="M18" s="27">
        <f>I18-G18</f>
        <v>-3684</v>
      </c>
      <c r="N18" s="43">
        <f t="shared" si="3"/>
        <v>-9.2</v>
      </c>
      <c r="O18" s="44">
        <f t="shared" si="4"/>
        <v>-3.6</v>
      </c>
      <c r="P18" s="30">
        <f>ROUND((I18/G18-1)*100,1)</f>
        <v>-6.9</v>
      </c>
    </row>
    <row r="19" spans="2:16" ht="13.5">
      <c r="B19" s="7" t="s">
        <v>66</v>
      </c>
      <c r="C19" s="50">
        <v>55810</v>
      </c>
      <c r="D19" s="8">
        <f t="shared" si="5"/>
        <v>6</v>
      </c>
      <c r="E19" s="50">
        <v>49980</v>
      </c>
      <c r="F19" s="8">
        <f t="shared" si="6"/>
        <v>5.7</v>
      </c>
      <c r="G19" s="50">
        <v>47566</v>
      </c>
      <c r="H19" s="8">
        <f t="shared" si="0"/>
        <v>5.3</v>
      </c>
      <c r="I19" s="50">
        <v>49344</v>
      </c>
      <c r="J19" s="19">
        <f t="shared" si="7"/>
        <v>5.6</v>
      </c>
      <c r="K19" s="38">
        <f t="shared" si="1"/>
        <v>-5830</v>
      </c>
      <c r="L19" s="39">
        <f t="shared" si="2"/>
        <v>-2414</v>
      </c>
      <c r="M19" s="27">
        <f>I19-G19</f>
        <v>1778</v>
      </c>
      <c r="N19" s="43">
        <f t="shared" si="3"/>
        <v>-10.4</v>
      </c>
      <c r="O19" s="44">
        <f t="shared" si="4"/>
        <v>-4.8</v>
      </c>
      <c r="P19" s="30">
        <f>ROUND((I19/G19-1)*100,1)</f>
        <v>3.7</v>
      </c>
    </row>
    <row r="20" spans="2:16" ht="13.5">
      <c r="B20" s="7" t="s">
        <v>67</v>
      </c>
      <c r="C20" s="50">
        <v>4079</v>
      </c>
      <c r="D20" s="8">
        <f t="shared" si="5"/>
        <v>0.4</v>
      </c>
      <c r="E20" s="50">
        <v>4288</v>
      </c>
      <c r="F20" s="8">
        <f t="shared" si="6"/>
        <v>0.5</v>
      </c>
      <c r="G20" s="50">
        <v>4717</v>
      </c>
      <c r="H20" s="8">
        <f t="shared" si="0"/>
        <v>0.5</v>
      </c>
      <c r="I20" s="85" t="s">
        <v>105</v>
      </c>
      <c r="J20" s="37" t="s">
        <v>105</v>
      </c>
      <c r="K20" s="38">
        <f t="shared" si="1"/>
        <v>209</v>
      </c>
      <c r="L20" s="39">
        <f t="shared" si="2"/>
        <v>429</v>
      </c>
      <c r="M20" s="42" t="s">
        <v>105</v>
      </c>
      <c r="N20" s="43">
        <f t="shared" si="3"/>
        <v>5.1</v>
      </c>
      <c r="O20" s="44">
        <f t="shared" si="4"/>
        <v>10</v>
      </c>
      <c r="P20" s="83" t="s">
        <v>105</v>
      </c>
    </row>
    <row r="21" spans="2:16" ht="13.5">
      <c r="B21" s="7" t="s">
        <v>68</v>
      </c>
      <c r="C21" s="50">
        <v>727</v>
      </c>
      <c r="D21" s="8">
        <f t="shared" si="5"/>
        <v>0.1</v>
      </c>
      <c r="E21" s="50">
        <v>752</v>
      </c>
      <c r="F21" s="8">
        <f t="shared" si="6"/>
        <v>0.1</v>
      </c>
      <c r="G21" s="50">
        <v>745</v>
      </c>
      <c r="H21" s="8">
        <f t="shared" si="0"/>
        <v>0.1</v>
      </c>
      <c r="I21" s="85" t="s">
        <v>105</v>
      </c>
      <c r="J21" s="37" t="s">
        <v>105</v>
      </c>
      <c r="K21" s="38">
        <f>E21-C21</f>
        <v>25</v>
      </c>
      <c r="L21" s="39">
        <f>G21-E21</f>
        <v>-7</v>
      </c>
      <c r="M21" s="42" t="s">
        <v>105</v>
      </c>
      <c r="N21" s="43">
        <f>ROUND((E21/C21-1)*100,1)</f>
        <v>3.4</v>
      </c>
      <c r="O21" s="44">
        <f>ROUND((G21/E21-1)*100,1)</f>
        <v>-0.9</v>
      </c>
      <c r="P21" s="83" t="s">
        <v>105</v>
      </c>
    </row>
    <row r="22" spans="2:16" ht="13.5">
      <c r="B22" s="7" t="s">
        <v>0</v>
      </c>
      <c r="C22" s="50">
        <f>SUM(C23:C26)</f>
        <v>89439</v>
      </c>
      <c r="D22" s="8">
        <f t="shared" si="5"/>
        <v>9.6</v>
      </c>
      <c r="E22" s="50">
        <f>SUM(E23:E26)</f>
        <v>85036</v>
      </c>
      <c r="F22" s="8">
        <f t="shared" si="6"/>
        <v>9.6</v>
      </c>
      <c r="G22" s="50">
        <f>SUM(G23:G26)</f>
        <v>87340</v>
      </c>
      <c r="H22" s="8">
        <f t="shared" si="0"/>
        <v>9.7</v>
      </c>
      <c r="I22" s="50">
        <f>SUM(I23:I26)</f>
        <v>85967</v>
      </c>
      <c r="J22" s="30">
        <f t="shared" si="7"/>
        <v>9.7</v>
      </c>
      <c r="K22" s="38">
        <f t="shared" si="1"/>
        <v>-4403</v>
      </c>
      <c r="L22" s="39">
        <f t="shared" si="2"/>
        <v>2304</v>
      </c>
      <c r="M22" s="27">
        <f>I22-G22</f>
        <v>-1373</v>
      </c>
      <c r="N22" s="43">
        <f t="shared" si="3"/>
        <v>-4.9</v>
      </c>
      <c r="O22" s="44">
        <f t="shared" si="4"/>
        <v>2.7</v>
      </c>
      <c r="P22" s="30">
        <f>ROUND((I22/G22-1)*100,1)</f>
        <v>-1.6</v>
      </c>
    </row>
    <row r="23" spans="2:16" ht="13.5">
      <c r="B23" s="7" t="s">
        <v>69</v>
      </c>
      <c r="C23" s="50">
        <v>61726</v>
      </c>
      <c r="D23" s="8">
        <f t="shared" si="5"/>
        <v>6.6</v>
      </c>
      <c r="E23" s="50">
        <v>58659</v>
      </c>
      <c r="F23" s="8">
        <f t="shared" si="6"/>
        <v>6.6</v>
      </c>
      <c r="G23" s="50">
        <v>58521</v>
      </c>
      <c r="H23" s="8">
        <f t="shared" si="0"/>
        <v>6.5</v>
      </c>
      <c r="I23" s="50">
        <v>85967</v>
      </c>
      <c r="J23" s="19">
        <f t="shared" si="7"/>
        <v>9.7</v>
      </c>
      <c r="K23" s="38">
        <f t="shared" si="1"/>
        <v>-3067</v>
      </c>
      <c r="L23" s="39">
        <f t="shared" si="2"/>
        <v>-138</v>
      </c>
      <c r="M23" s="27">
        <f>I23-G23</f>
        <v>27446</v>
      </c>
      <c r="N23" s="43">
        <f t="shared" si="3"/>
        <v>-5</v>
      </c>
      <c r="O23" s="44">
        <f t="shared" si="4"/>
        <v>-0.2</v>
      </c>
      <c r="P23" s="30">
        <f>ROUND((I23/G23-1)*100,1)</f>
        <v>46.9</v>
      </c>
    </row>
    <row r="24" spans="2:16" ht="13.5">
      <c r="B24" s="7" t="s">
        <v>70</v>
      </c>
      <c r="C24" s="50">
        <v>9101</v>
      </c>
      <c r="D24" s="8">
        <f t="shared" si="5"/>
        <v>1</v>
      </c>
      <c r="E24" s="50">
        <v>8814</v>
      </c>
      <c r="F24" s="8">
        <f t="shared" si="6"/>
        <v>1</v>
      </c>
      <c r="G24" s="50">
        <v>9599</v>
      </c>
      <c r="H24" s="8">
        <f t="shared" si="0"/>
        <v>1.1</v>
      </c>
      <c r="I24" s="85" t="s">
        <v>105</v>
      </c>
      <c r="J24" s="37" t="s">
        <v>105</v>
      </c>
      <c r="K24" s="38">
        <f t="shared" si="1"/>
        <v>-287</v>
      </c>
      <c r="L24" s="39">
        <f t="shared" si="2"/>
        <v>785</v>
      </c>
      <c r="M24" s="42" t="s">
        <v>105</v>
      </c>
      <c r="N24" s="43">
        <f t="shared" si="3"/>
        <v>-3.2</v>
      </c>
      <c r="O24" s="44">
        <f t="shared" si="4"/>
        <v>8.9</v>
      </c>
      <c r="P24" s="83" t="s">
        <v>105</v>
      </c>
    </row>
    <row r="25" spans="2:16" ht="13.5">
      <c r="B25" s="7" t="s">
        <v>71</v>
      </c>
      <c r="C25" s="50">
        <v>7848</v>
      </c>
      <c r="D25" s="8">
        <f t="shared" si="5"/>
        <v>0.8</v>
      </c>
      <c r="E25" s="50">
        <v>7916</v>
      </c>
      <c r="F25" s="8">
        <f t="shared" si="6"/>
        <v>0.9</v>
      </c>
      <c r="G25" s="50">
        <v>8335</v>
      </c>
      <c r="H25" s="8">
        <f t="shared" si="0"/>
        <v>0.9</v>
      </c>
      <c r="I25" s="85" t="s">
        <v>105</v>
      </c>
      <c r="J25" s="37" t="s">
        <v>105</v>
      </c>
      <c r="K25" s="38">
        <f t="shared" si="1"/>
        <v>68</v>
      </c>
      <c r="L25" s="39">
        <f t="shared" si="2"/>
        <v>419</v>
      </c>
      <c r="M25" s="42" t="s">
        <v>105</v>
      </c>
      <c r="N25" s="43">
        <f t="shared" si="3"/>
        <v>0.9</v>
      </c>
      <c r="O25" s="44">
        <f t="shared" si="4"/>
        <v>5.3</v>
      </c>
      <c r="P25" s="83" t="s">
        <v>105</v>
      </c>
    </row>
    <row r="26" spans="2:16" ht="13.5">
      <c r="B26" s="7" t="s">
        <v>72</v>
      </c>
      <c r="C26" s="50">
        <v>10764</v>
      </c>
      <c r="D26" s="8">
        <f t="shared" si="5"/>
        <v>1.2</v>
      </c>
      <c r="E26" s="50">
        <v>9647</v>
      </c>
      <c r="F26" s="8">
        <f t="shared" si="6"/>
        <v>1.1</v>
      </c>
      <c r="G26" s="50">
        <v>10885</v>
      </c>
      <c r="H26" s="8">
        <f t="shared" si="0"/>
        <v>1.2</v>
      </c>
      <c r="I26" s="85" t="s">
        <v>105</v>
      </c>
      <c r="J26" s="37" t="s">
        <v>105</v>
      </c>
      <c r="K26" s="38">
        <f t="shared" si="1"/>
        <v>-1117</v>
      </c>
      <c r="L26" s="39">
        <f t="shared" si="2"/>
        <v>1238</v>
      </c>
      <c r="M26" s="42" t="s">
        <v>105</v>
      </c>
      <c r="N26" s="43">
        <f t="shared" si="3"/>
        <v>-10.4</v>
      </c>
      <c r="O26" s="44">
        <f t="shared" si="4"/>
        <v>12.8</v>
      </c>
      <c r="P26" s="83" t="s">
        <v>105</v>
      </c>
    </row>
    <row r="27" spans="2:16" ht="13.5">
      <c r="B27" s="7" t="s">
        <v>9</v>
      </c>
      <c r="C27" s="50">
        <f>SUM(C28:C31)</f>
        <v>110463</v>
      </c>
      <c r="D27" s="8">
        <f t="shared" si="5"/>
        <v>11.8</v>
      </c>
      <c r="E27" s="50">
        <f>SUM(E28:E31)</f>
        <v>109737</v>
      </c>
      <c r="F27" s="8">
        <f t="shared" si="6"/>
        <v>12.4</v>
      </c>
      <c r="G27" s="50">
        <f>SUM(G28:G31)</f>
        <v>115636</v>
      </c>
      <c r="H27" s="8">
        <f t="shared" si="0"/>
        <v>12.8</v>
      </c>
      <c r="I27" s="50">
        <f>SUM(I28:I31)</f>
        <v>113335</v>
      </c>
      <c r="J27" s="19">
        <f t="shared" si="7"/>
        <v>12.8</v>
      </c>
      <c r="K27" s="38">
        <f t="shared" si="1"/>
        <v>-726</v>
      </c>
      <c r="L27" s="39">
        <f t="shared" si="2"/>
        <v>5899</v>
      </c>
      <c r="M27" s="27">
        <f>I27-G27</f>
        <v>-2301</v>
      </c>
      <c r="N27" s="43">
        <f t="shared" si="3"/>
        <v>-0.7</v>
      </c>
      <c r="O27" s="44">
        <f t="shared" si="4"/>
        <v>5.4</v>
      </c>
      <c r="P27" s="30">
        <f>ROUND((I27/G27-1)*100,1)</f>
        <v>-2</v>
      </c>
    </row>
    <row r="28" spans="2:16" ht="13.5">
      <c r="B28" s="7" t="s">
        <v>73</v>
      </c>
      <c r="C28" s="50">
        <v>83475</v>
      </c>
      <c r="D28" s="8">
        <f t="shared" si="5"/>
        <v>9</v>
      </c>
      <c r="E28" s="50">
        <v>84054</v>
      </c>
      <c r="F28" s="8">
        <f t="shared" si="6"/>
        <v>9.5</v>
      </c>
      <c r="G28" s="50">
        <v>86606</v>
      </c>
      <c r="H28" s="8">
        <f t="shared" si="0"/>
        <v>9.6</v>
      </c>
      <c r="I28" s="50">
        <v>113335</v>
      </c>
      <c r="J28" s="19">
        <f t="shared" si="7"/>
        <v>12.8</v>
      </c>
      <c r="K28" s="38">
        <f t="shared" si="1"/>
        <v>579</v>
      </c>
      <c r="L28" s="39">
        <f t="shared" si="2"/>
        <v>2552</v>
      </c>
      <c r="M28" s="27">
        <f>I28-G28</f>
        <v>26729</v>
      </c>
      <c r="N28" s="43">
        <f t="shared" si="3"/>
        <v>0.7</v>
      </c>
      <c r="O28" s="44">
        <f t="shared" si="4"/>
        <v>3</v>
      </c>
      <c r="P28" s="30">
        <f>ROUND((I28/G28-1)*100,1)</f>
        <v>30.9</v>
      </c>
    </row>
    <row r="29" spans="2:16" ht="13.5">
      <c r="B29" s="7" t="s">
        <v>74</v>
      </c>
      <c r="C29" s="50">
        <v>5611</v>
      </c>
      <c r="D29" s="8">
        <f t="shared" si="5"/>
        <v>0.6</v>
      </c>
      <c r="E29" s="50">
        <v>5988</v>
      </c>
      <c r="F29" s="8">
        <f t="shared" si="6"/>
        <v>0.7</v>
      </c>
      <c r="G29" s="50">
        <v>6910</v>
      </c>
      <c r="H29" s="8">
        <f t="shared" si="0"/>
        <v>0.8</v>
      </c>
      <c r="I29" s="85" t="s">
        <v>105</v>
      </c>
      <c r="J29" s="37" t="s">
        <v>105</v>
      </c>
      <c r="K29" s="38">
        <f t="shared" si="1"/>
        <v>377</v>
      </c>
      <c r="L29" s="39">
        <f t="shared" si="2"/>
        <v>922</v>
      </c>
      <c r="M29" s="42" t="s">
        <v>105</v>
      </c>
      <c r="N29" s="43">
        <f t="shared" si="3"/>
        <v>6.7</v>
      </c>
      <c r="O29" s="44">
        <f t="shared" si="4"/>
        <v>15.4</v>
      </c>
      <c r="P29" s="83" t="s">
        <v>105</v>
      </c>
    </row>
    <row r="30" spans="2:16" ht="13.5">
      <c r="B30" s="7" t="s">
        <v>75</v>
      </c>
      <c r="C30" s="50">
        <v>12339</v>
      </c>
      <c r="D30" s="8">
        <f t="shared" si="5"/>
        <v>1.3</v>
      </c>
      <c r="E30" s="50">
        <v>11415</v>
      </c>
      <c r="F30" s="8">
        <f t="shared" si="6"/>
        <v>1.3</v>
      </c>
      <c r="G30" s="50">
        <v>13191</v>
      </c>
      <c r="H30" s="8">
        <f t="shared" si="0"/>
        <v>1.5</v>
      </c>
      <c r="I30" s="85" t="s">
        <v>105</v>
      </c>
      <c r="J30" s="37" t="s">
        <v>105</v>
      </c>
      <c r="K30" s="38">
        <f t="shared" si="1"/>
        <v>-924</v>
      </c>
      <c r="L30" s="39">
        <f t="shared" si="2"/>
        <v>1776</v>
      </c>
      <c r="M30" s="42" t="s">
        <v>105</v>
      </c>
      <c r="N30" s="43">
        <f t="shared" si="3"/>
        <v>-7.5</v>
      </c>
      <c r="O30" s="44">
        <f t="shared" si="4"/>
        <v>15.6</v>
      </c>
      <c r="P30" s="83" t="s">
        <v>105</v>
      </c>
    </row>
    <row r="31" spans="2:16" ht="13.5">
      <c r="B31" s="7" t="s">
        <v>76</v>
      </c>
      <c r="C31" s="50">
        <v>9038</v>
      </c>
      <c r="D31" s="8">
        <f t="shared" si="5"/>
        <v>1</v>
      </c>
      <c r="E31" s="50">
        <v>8280</v>
      </c>
      <c r="F31" s="8">
        <f t="shared" si="6"/>
        <v>0.9</v>
      </c>
      <c r="G31" s="50">
        <v>8929</v>
      </c>
      <c r="H31" s="8">
        <f t="shared" si="0"/>
        <v>1</v>
      </c>
      <c r="I31" s="85" t="s">
        <v>105</v>
      </c>
      <c r="J31" s="83" t="s">
        <v>105</v>
      </c>
      <c r="K31" s="38">
        <f t="shared" si="1"/>
        <v>-758</v>
      </c>
      <c r="L31" s="39">
        <f t="shared" si="2"/>
        <v>649</v>
      </c>
      <c r="M31" s="42" t="s">
        <v>105</v>
      </c>
      <c r="N31" s="43">
        <f t="shared" si="3"/>
        <v>-8.4</v>
      </c>
      <c r="O31" s="44">
        <f t="shared" si="4"/>
        <v>7.8</v>
      </c>
      <c r="P31" s="83" t="s">
        <v>105</v>
      </c>
    </row>
    <row r="32" spans="2:16" ht="13.5">
      <c r="B32" s="7" t="s">
        <v>10</v>
      </c>
      <c r="C32" s="50">
        <f>SUM(C33:C35)</f>
        <v>24193</v>
      </c>
      <c r="D32" s="8">
        <f t="shared" si="5"/>
        <v>2.6</v>
      </c>
      <c r="E32" s="50">
        <f>SUM(E33:E35)</f>
        <v>23069</v>
      </c>
      <c r="F32" s="8">
        <f t="shared" si="6"/>
        <v>2.6</v>
      </c>
      <c r="G32" s="50">
        <f>SUM(G33:G35)</f>
        <v>22930</v>
      </c>
      <c r="H32" s="8">
        <f t="shared" si="0"/>
        <v>2.5</v>
      </c>
      <c r="I32" s="50">
        <f>SUM(I33:I35)</f>
        <v>20975</v>
      </c>
      <c r="J32" s="19">
        <f t="shared" si="7"/>
        <v>2.4</v>
      </c>
      <c r="K32" s="38">
        <f t="shared" si="1"/>
        <v>-1124</v>
      </c>
      <c r="L32" s="39">
        <f t="shared" si="2"/>
        <v>-139</v>
      </c>
      <c r="M32" s="27">
        <f>I32-G32</f>
        <v>-1955</v>
      </c>
      <c r="N32" s="43">
        <f t="shared" si="3"/>
        <v>-4.6</v>
      </c>
      <c r="O32" s="44">
        <f t="shared" si="4"/>
        <v>-0.6</v>
      </c>
      <c r="P32" s="30">
        <f>ROUND((I32/G32-1)*100,1)</f>
        <v>-8.5</v>
      </c>
    </row>
    <row r="33" spans="2:16" ht="13.5">
      <c r="B33" s="7" t="s">
        <v>77</v>
      </c>
      <c r="C33" s="50">
        <v>20886</v>
      </c>
      <c r="D33" s="8">
        <f t="shared" si="5"/>
        <v>2.2</v>
      </c>
      <c r="E33" s="50">
        <v>19852</v>
      </c>
      <c r="F33" s="8">
        <f t="shared" si="6"/>
        <v>2.2</v>
      </c>
      <c r="G33" s="50">
        <v>19744</v>
      </c>
      <c r="H33" s="8">
        <f t="shared" si="0"/>
        <v>2.2</v>
      </c>
      <c r="I33" s="50">
        <v>20975</v>
      </c>
      <c r="J33" s="19">
        <f t="shared" si="7"/>
        <v>2.4</v>
      </c>
      <c r="K33" s="38">
        <f t="shared" si="1"/>
        <v>-1034</v>
      </c>
      <c r="L33" s="39">
        <f t="shared" si="2"/>
        <v>-108</v>
      </c>
      <c r="M33" s="27">
        <f>I33-G33</f>
        <v>1231</v>
      </c>
      <c r="N33" s="43">
        <f t="shared" si="3"/>
        <v>-5</v>
      </c>
      <c r="O33" s="44">
        <f t="shared" si="4"/>
        <v>-0.5</v>
      </c>
      <c r="P33" s="30">
        <f>ROUND((I33/G33-1)*100,1)</f>
        <v>6.2</v>
      </c>
    </row>
    <row r="34" spans="2:16" ht="13.5">
      <c r="B34" s="7" t="s">
        <v>78</v>
      </c>
      <c r="C34" s="50">
        <v>1299</v>
      </c>
      <c r="D34" s="8">
        <f t="shared" si="5"/>
        <v>0.1</v>
      </c>
      <c r="E34" s="50">
        <v>1277</v>
      </c>
      <c r="F34" s="8">
        <f t="shared" si="6"/>
        <v>0.1</v>
      </c>
      <c r="G34" s="50">
        <v>1298</v>
      </c>
      <c r="H34" s="8">
        <f t="shared" si="0"/>
        <v>0.1</v>
      </c>
      <c r="I34" s="85" t="s">
        <v>105</v>
      </c>
      <c r="J34" s="37" t="s">
        <v>105</v>
      </c>
      <c r="K34" s="38">
        <f t="shared" si="1"/>
        <v>-22</v>
      </c>
      <c r="L34" s="39">
        <f t="shared" si="2"/>
        <v>21</v>
      </c>
      <c r="M34" s="42" t="s">
        <v>105</v>
      </c>
      <c r="N34" s="43">
        <f t="shared" si="3"/>
        <v>-1.7</v>
      </c>
      <c r="O34" s="44">
        <f t="shared" si="4"/>
        <v>1.6</v>
      </c>
      <c r="P34" s="83" t="s">
        <v>105</v>
      </c>
    </row>
    <row r="35" spans="2:16" ht="13.5">
      <c r="B35" s="7" t="s">
        <v>79</v>
      </c>
      <c r="C35" s="50">
        <v>2008</v>
      </c>
      <c r="D35" s="8">
        <f t="shared" si="5"/>
        <v>0.2</v>
      </c>
      <c r="E35" s="50">
        <v>1940</v>
      </c>
      <c r="F35" s="8">
        <f t="shared" si="6"/>
        <v>0.2</v>
      </c>
      <c r="G35" s="50">
        <v>1888</v>
      </c>
      <c r="H35" s="8">
        <f t="shared" si="0"/>
        <v>0.2</v>
      </c>
      <c r="I35" s="85" t="s">
        <v>105</v>
      </c>
      <c r="J35" s="83" t="s">
        <v>105</v>
      </c>
      <c r="K35" s="38">
        <f t="shared" si="1"/>
        <v>-68</v>
      </c>
      <c r="L35" s="39">
        <f t="shared" si="2"/>
        <v>-52</v>
      </c>
      <c r="M35" s="42" t="s">
        <v>105</v>
      </c>
      <c r="N35" s="43">
        <f t="shared" si="3"/>
        <v>-3.4</v>
      </c>
      <c r="O35" s="44">
        <f t="shared" si="4"/>
        <v>-2.7</v>
      </c>
      <c r="P35" s="83" t="s">
        <v>105</v>
      </c>
    </row>
    <row r="36" spans="2:16" ht="13.5">
      <c r="B36" s="7" t="s">
        <v>11</v>
      </c>
      <c r="C36" s="50">
        <v>31429</v>
      </c>
      <c r="D36" s="8">
        <f t="shared" si="5"/>
        <v>3.4</v>
      </c>
      <c r="E36" s="50">
        <v>31928</v>
      </c>
      <c r="F36" s="8">
        <f t="shared" si="6"/>
        <v>3.6</v>
      </c>
      <c r="G36" s="50">
        <v>35410</v>
      </c>
      <c r="H36" s="8">
        <f t="shared" si="0"/>
        <v>3.9</v>
      </c>
      <c r="I36" s="50">
        <v>32669</v>
      </c>
      <c r="J36" s="19">
        <f t="shared" si="7"/>
        <v>3.7</v>
      </c>
      <c r="K36" s="38">
        <f t="shared" si="1"/>
        <v>499</v>
      </c>
      <c r="L36" s="39">
        <f t="shared" si="2"/>
        <v>3482</v>
      </c>
      <c r="M36" s="27">
        <f>I36-G36</f>
        <v>-2741</v>
      </c>
      <c r="N36" s="43">
        <f t="shared" si="3"/>
        <v>1.6</v>
      </c>
      <c r="O36" s="44">
        <f t="shared" si="4"/>
        <v>10.9</v>
      </c>
      <c r="P36" s="30">
        <f>ROUND((I36/G36-1)*100,1)</f>
        <v>-7.7</v>
      </c>
    </row>
    <row r="37" spans="2:16" ht="13.5">
      <c r="B37" s="7" t="s">
        <v>12</v>
      </c>
      <c r="C37" s="50">
        <f>SUM(C38:C43)</f>
        <v>38471</v>
      </c>
      <c r="D37" s="8">
        <f t="shared" si="5"/>
        <v>4.1</v>
      </c>
      <c r="E37" s="50">
        <f>SUM(E38:E43)</f>
        <v>35624</v>
      </c>
      <c r="F37" s="8">
        <f t="shared" si="6"/>
        <v>4</v>
      </c>
      <c r="G37" s="50">
        <f>SUM(G38:G43)</f>
        <v>35063</v>
      </c>
      <c r="H37" s="8">
        <f t="shared" si="0"/>
        <v>3.9</v>
      </c>
      <c r="I37" s="50">
        <f>SUM(I38:I43)</f>
        <v>35002</v>
      </c>
      <c r="J37" s="19">
        <f t="shared" si="7"/>
        <v>4</v>
      </c>
      <c r="K37" s="38">
        <f t="shared" si="1"/>
        <v>-2847</v>
      </c>
      <c r="L37" s="39">
        <f t="shared" si="2"/>
        <v>-561</v>
      </c>
      <c r="M37" s="27">
        <f>I37-G37</f>
        <v>-61</v>
      </c>
      <c r="N37" s="43">
        <f t="shared" si="3"/>
        <v>-7.4</v>
      </c>
      <c r="O37" s="44">
        <f t="shared" si="4"/>
        <v>-1.6</v>
      </c>
      <c r="P37" s="30">
        <f>ROUND((I37/G37-1)*100,1)</f>
        <v>-0.2</v>
      </c>
    </row>
    <row r="38" spans="2:16" ht="13.5">
      <c r="B38" s="7" t="s">
        <v>80</v>
      </c>
      <c r="C38" s="50">
        <v>24087</v>
      </c>
      <c r="D38" s="8">
        <f t="shared" si="5"/>
        <v>2.6</v>
      </c>
      <c r="E38" s="50">
        <v>21985</v>
      </c>
      <c r="F38" s="8">
        <f t="shared" si="6"/>
        <v>2.5</v>
      </c>
      <c r="G38" s="50">
        <v>21750</v>
      </c>
      <c r="H38" s="8">
        <f t="shared" si="0"/>
        <v>2.4</v>
      </c>
      <c r="I38" s="50">
        <v>35002</v>
      </c>
      <c r="J38" s="19">
        <f t="shared" si="7"/>
        <v>4</v>
      </c>
      <c r="K38" s="38">
        <f t="shared" si="1"/>
        <v>-2102</v>
      </c>
      <c r="L38" s="39">
        <f t="shared" si="2"/>
        <v>-235</v>
      </c>
      <c r="M38" s="27">
        <f>I38-G38</f>
        <v>13252</v>
      </c>
      <c r="N38" s="43">
        <f t="shared" si="3"/>
        <v>-8.7</v>
      </c>
      <c r="O38" s="44">
        <f t="shared" si="4"/>
        <v>-1.1</v>
      </c>
      <c r="P38" s="30">
        <f>ROUND((I38/G38-1)*100,1)</f>
        <v>60.9</v>
      </c>
    </row>
    <row r="39" spans="2:16" ht="13.5">
      <c r="B39" s="7" t="s">
        <v>81</v>
      </c>
      <c r="C39" s="50">
        <v>2495</v>
      </c>
      <c r="D39" s="8">
        <f t="shared" si="5"/>
        <v>0.3</v>
      </c>
      <c r="E39" s="50">
        <v>2410</v>
      </c>
      <c r="F39" s="8">
        <f t="shared" si="6"/>
        <v>0.3</v>
      </c>
      <c r="G39" s="50">
        <v>2419</v>
      </c>
      <c r="H39" s="8">
        <f t="shared" si="0"/>
        <v>0.3</v>
      </c>
      <c r="I39" s="85" t="s">
        <v>105</v>
      </c>
      <c r="J39" s="37" t="s">
        <v>105</v>
      </c>
      <c r="K39" s="38">
        <f t="shared" si="1"/>
        <v>-85</v>
      </c>
      <c r="L39" s="39">
        <f t="shared" si="2"/>
        <v>9</v>
      </c>
      <c r="M39" s="42" t="s">
        <v>105</v>
      </c>
      <c r="N39" s="43">
        <f t="shared" si="3"/>
        <v>-3.4</v>
      </c>
      <c r="O39" s="44">
        <f t="shared" si="4"/>
        <v>0.4</v>
      </c>
      <c r="P39" s="83" t="s">
        <v>105</v>
      </c>
    </row>
    <row r="40" spans="2:16" ht="13.5">
      <c r="B40" s="7" t="s">
        <v>82</v>
      </c>
      <c r="C40" s="50">
        <v>4044</v>
      </c>
      <c r="D40" s="8">
        <f t="shared" si="5"/>
        <v>0.4</v>
      </c>
      <c r="E40" s="50">
        <v>3858</v>
      </c>
      <c r="F40" s="8">
        <f t="shared" si="6"/>
        <v>0.4</v>
      </c>
      <c r="G40" s="50">
        <v>3610</v>
      </c>
      <c r="H40" s="8">
        <f t="shared" si="0"/>
        <v>0.4</v>
      </c>
      <c r="I40" s="85" t="s">
        <v>105</v>
      </c>
      <c r="J40" s="83" t="s">
        <v>105</v>
      </c>
      <c r="K40" s="38">
        <f t="shared" si="1"/>
        <v>-186</v>
      </c>
      <c r="L40" s="39">
        <f t="shared" si="2"/>
        <v>-248</v>
      </c>
      <c r="M40" s="42" t="s">
        <v>105</v>
      </c>
      <c r="N40" s="43">
        <f t="shared" si="3"/>
        <v>-4.6</v>
      </c>
      <c r="O40" s="44">
        <f t="shared" si="4"/>
        <v>-6.4</v>
      </c>
      <c r="P40" s="83" t="s">
        <v>105</v>
      </c>
    </row>
    <row r="41" spans="2:16" ht="13.5">
      <c r="B41" s="7" t="s">
        <v>83</v>
      </c>
      <c r="C41" s="50">
        <v>3085</v>
      </c>
      <c r="D41" s="8">
        <f t="shared" si="5"/>
        <v>0.3</v>
      </c>
      <c r="E41" s="50">
        <v>3145</v>
      </c>
      <c r="F41" s="8">
        <f t="shared" si="6"/>
        <v>0.4</v>
      </c>
      <c r="G41" s="50">
        <v>3268</v>
      </c>
      <c r="H41" s="8">
        <f t="shared" si="0"/>
        <v>0.4</v>
      </c>
      <c r="I41" s="85" t="s">
        <v>105</v>
      </c>
      <c r="J41" s="37" t="s">
        <v>105</v>
      </c>
      <c r="K41" s="38">
        <f t="shared" si="1"/>
        <v>60</v>
      </c>
      <c r="L41" s="39">
        <f t="shared" si="2"/>
        <v>123</v>
      </c>
      <c r="M41" s="42" t="s">
        <v>105</v>
      </c>
      <c r="N41" s="43">
        <f t="shared" si="3"/>
        <v>1.9</v>
      </c>
      <c r="O41" s="44">
        <f t="shared" si="4"/>
        <v>3.9</v>
      </c>
      <c r="P41" s="83" t="s">
        <v>105</v>
      </c>
    </row>
    <row r="42" spans="2:16" ht="13.5">
      <c r="B42" s="7" t="s">
        <v>84</v>
      </c>
      <c r="C42" s="50">
        <v>741</v>
      </c>
      <c r="D42" s="8">
        <f t="shared" si="5"/>
        <v>0.1</v>
      </c>
      <c r="E42" s="50">
        <v>684</v>
      </c>
      <c r="F42" s="8">
        <f t="shared" si="6"/>
        <v>0.1</v>
      </c>
      <c r="G42" s="50">
        <v>654</v>
      </c>
      <c r="H42" s="8">
        <f t="shared" si="0"/>
        <v>0.1</v>
      </c>
      <c r="I42" s="85" t="s">
        <v>105</v>
      </c>
      <c r="J42" s="37" t="s">
        <v>105</v>
      </c>
      <c r="K42" s="38">
        <f t="shared" si="1"/>
        <v>-57</v>
      </c>
      <c r="L42" s="39">
        <f t="shared" si="2"/>
        <v>-30</v>
      </c>
      <c r="M42" s="42" t="s">
        <v>105</v>
      </c>
      <c r="N42" s="43">
        <f t="shared" si="3"/>
        <v>-7.7</v>
      </c>
      <c r="O42" s="44">
        <f t="shared" si="4"/>
        <v>-4.4</v>
      </c>
      <c r="P42" s="83" t="s">
        <v>105</v>
      </c>
    </row>
    <row r="43" spans="2:16" ht="13.5">
      <c r="B43" s="7" t="s">
        <v>85</v>
      </c>
      <c r="C43" s="50">
        <v>4019</v>
      </c>
      <c r="D43" s="8">
        <f t="shared" si="5"/>
        <v>0.4</v>
      </c>
      <c r="E43" s="50">
        <v>3542</v>
      </c>
      <c r="F43" s="8">
        <f t="shared" si="6"/>
        <v>0.4</v>
      </c>
      <c r="G43" s="50">
        <v>3362</v>
      </c>
      <c r="H43" s="8">
        <f aca="true" t="shared" si="8" ref="H43:H76">ROUND((G43/$G$5)*100,1)</f>
        <v>0.4</v>
      </c>
      <c r="I43" s="85" t="s">
        <v>105</v>
      </c>
      <c r="J43" s="37" t="s">
        <v>105</v>
      </c>
      <c r="K43" s="38">
        <f t="shared" si="1"/>
        <v>-477</v>
      </c>
      <c r="L43" s="39">
        <f t="shared" si="2"/>
        <v>-180</v>
      </c>
      <c r="M43" s="42" t="s">
        <v>105</v>
      </c>
      <c r="N43" s="43">
        <f t="shared" si="3"/>
        <v>-11.9</v>
      </c>
      <c r="O43" s="44">
        <f t="shared" si="4"/>
        <v>-5.1</v>
      </c>
      <c r="P43" s="83" t="s">
        <v>105</v>
      </c>
    </row>
    <row r="44" spans="2:16" ht="13.5">
      <c r="B44" s="7" t="s">
        <v>13</v>
      </c>
      <c r="C44" s="50">
        <f>SUM(C45:C46)</f>
        <v>29525</v>
      </c>
      <c r="D44" s="8">
        <f t="shared" si="5"/>
        <v>3.2</v>
      </c>
      <c r="E44" s="50">
        <f>SUM(E45:E46)</f>
        <v>27756</v>
      </c>
      <c r="F44" s="8">
        <f t="shared" si="6"/>
        <v>3.1</v>
      </c>
      <c r="G44" s="50">
        <f>SUM(G45:G46)</f>
        <v>28313</v>
      </c>
      <c r="H44" s="8">
        <f t="shared" si="8"/>
        <v>3.1</v>
      </c>
      <c r="I44" s="50">
        <f>SUM(I45:I46)</f>
        <v>26655</v>
      </c>
      <c r="J44" s="19">
        <f t="shared" si="7"/>
        <v>3</v>
      </c>
      <c r="K44" s="38">
        <f t="shared" si="1"/>
        <v>-1769</v>
      </c>
      <c r="L44" s="39">
        <f t="shared" si="2"/>
        <v>557</v>
      </c>
      <c r="M44" s="27">
        <f>I44-G44</f>
        <v>-1658</v>
      </c>
      <c r="N44" s="43">
        <f t="shared" si="3"/>
        <v>-6</v>
      </c>
      <c r="O44" s="44">
        <f t="shared" si="4"/>
        <v>2</v>
      </c>
      <c r="P44" s="30">
        <f>ROUND((I44/G44-1)*100,1)</f>
        <v>-5.9</v>
      </c>
    </row>
    <row r="45" spans="2:16" ht="13.5">
      <c r="B45" s="7" t="s">
        <v>86</v>
      </c>
      <c r="C45" s="50">
        <v>26532</v>
      </c>
      <c r="D45" s="8">
        <f t="shared" si="5"/>
        <v>2.8</v>
      </c>
      <c r="E45" s="50">
        <v>24914</v>
      </c>
      <c r="F45" s="8">
        <f t="shared" si="6"/>
        <v>2.8</v>
      </c>
      <c r="G45" s="50">
        <v>25764</v>
      </c>
      <c r="H45" s="8">
        <f t="shared" si="8"/>
        <v>2.8</v>
      </c>
      <c r="I45" s="50">
        <v>26655</v>
      </c>
      <c r="J45" s="81">
        <f t="shared" si="7"/>
        <v>3</v>
      </c>
      <c r="K45" s="38">
        <f t="shared" si="1"/>
        <v>-1618</v>
      </c>
      <c r="L45" s="39">
        <f t="shared" si="2"/>
        <v>850</v>
      </c>
      <c r="M45" s="82">
        <f>I45-G45</f>
        <v>891</v>
      </c>
      <c r="N45" s="43">
        <f t="shared" si="3"/>
        <v>-6.1</v>
      </c>
      <c r="O45" s="44">
        <f t="shared" si="4"/>
        <v>3.4</v>
      </c>
      <c r="P45" s="84">
        <f>ROUND((I45/G45-1)*100,1)</f>
        <v>3.5</v>
      </c>
    </row>
    <row r="46" spans="2:16" ht="13.5">
      <c r="B46" s="7" t="s">
        <v>87</v>
      </c>
      <c r="C46" s="50">
        <v>2993</v>
      </c>
      <c r="D46" s="8">
        <f t="shared" si="5"/>
        <v>0.3</v>
      </c>
      <c r="E46" s="50">
        <v>2842</v>
      </c>
      <c r="F46" s="8">
        <f t="shared" si="6"/>
        <v>0.3</v>
      </c>
      <c r="G46" s="50">
        <v>2549</v>
      </c>
      <c r="H46" s="8">
        <f t="shared" si="8"/>
        <v>0.3</v>
      </c>
      <c r="I46" s="85" t="s">
        <v>105</v>
      </c>
      <c r="J46" s="37" t="s">
        <v>51</v>
      </c>
      <c r="K46" s="38">
        <f t="shared" si="1"/>
        <v>-151</v>
      </c>
      <c r="L46" s="39">
        <f t="shared" si="2"/>
        <v>-293</v>
      </c>
      <c r="M46" s="42" t="s">
        <v>51</v>
      </c>
      <c r="N46" s="43">
        <f t="shared" si="3"/>
        <v>-5</v>
      </c>
      <c r="O46" s="44">
        <f t="shared" si="4"/>
        <v>-10.3</v>
      </c>
      <c r="P46" s="42" t="s">
        <v>51</v>
      </c>
    </row>
    <row r="47" spans="2:16" ht="13.5">
      <c r="B47" s="7" t="s">
        <v>14</v>
      </c>
      <c r="C47" s="50">
        <f>SUM(C48:C49)</f>
        <v>23388</v>
      </c>
      <c r="D47" s="8">
        <f t="shared" si="5"/>
        <v>2.5</v>
      </c>
      <c r="E47" s="50">
        <f>SUM(E48:E49)</f>
        <v>23868</v>
      </c>
      <c r="F47" s="8">
        <f t="shared" si="6"/>
        <v>2.7</v>
      </c>
      <c r="G47" s="50">
        <f>SUM(G48:G49)</f>
        <v>24627</v>
      </c>
      <c r="H47" s="8">
        <f t="shared" si="8"/>
        <v>2.7</v>
      </c>
      <c r="I47" s="50">
        <f>SUM(I48:I49)</f>
        <v>22966</v>
      </c>
      <c r="J47" s="30">
        <f t="shared" si="7"/>
        <v>2.6</v>
      </c>
      <c r="K47" s="38">
        <f t="shared" si="1"/>
        <v>480</v>
      </c>
      <c r="L47" s="39">
        <f t="shared" si="2"/>
        <v>759</v>
      </c>
      <c r="M47" s="27">
        <f aca="true" t="shared" si="9" ref="M47:M77">I47-G47</f>
        <v>-1661</v>
      </c>
      <c r="N47" s="43">
        <f t="shared" si="3"/>
        <v>2.1</v>
      </c>
      <c r="O47" s="44">
        <f t="shared" si="4"/>
        <v>3.2</v>
      </c>
      <c r="P47" s="30">
        <f aca="true" t="shared" si="10" ref="P47:P77">ROUND((I47/G47-1)*100,1)</f>
        <v>-6.7</v>
      </c>
    </row>
    <row r="48" spans="2:16" ht="13.5">
      <c r="B48" s="7" t="s">
        <v>88</v>
      </c>
      <c r="C48" s="50">
        <v>22086</v>
      </c>
      <c r="D48" s="8">
        <f t="shared" si="5"/>
        <v>2.4</v>
      </c>
      <c r="E48" s="50">
        <v>22496</v>
      </c>
      <c r="F48" s="8">
        <f t="shared" si="6"/>
        <v>2.5</v>
      </c>
      <c r="G48" s="50">
        <v>23253</v>
      </c>
      <c r="H48" s="8">
        <f t="shared" si="8"/>
        <v>2.6</v>
      </c>
      <c r="I48" s="50">
        <v>22966</v>
      </c>
      <c r="J48" s="19">
        <f t="shared" si="7"/>
        <v>2.6</v>
      </c>
      <c r="K48" s="38">
        <f t="shared" si="1"/>
        <v>410</v>
      </c>
      <c r="L48" s="39">
        <f t="shared" si="2"/>
        <v>757</v>
      </c>
      <c r="M48" s="27">
        <f t="shared" si="9"/>
        <v>-287</v>
      </c>
      <c r="N48" s="43">
        <f t="shared" si="3"/>
        <v>1.9</v>
      </c>
      <c r="O48" s="44">
        <f t="shared" si="4"/>
        <v>3.4</v>
      </c>
      <c r="P48" s="30">
        <f t="shared" si="10"/>
        <v>-1.2</v>
      </c>
    </row>
    <row r="49" spans="2:16" ht="13.5">
      <c r="B49" s="7" t="s">
        <v>89</v>
      </c>
      <c r="C49" s="50">
        <v>1302</v>
      </c>
      <c r="D49" s="8">
        <f t="shared" si="5"/>
        <v>0.1</v>
      </c>
      <c r="E49" s="50">
        <v>1372</v>
      </c>
      <c r="F49" s="8">
        <f t="shared" si="6"/>
        <v>0.2</v>
      </c>
      <c r="G49" s="50">
        <v>1374</v>
      </c>
      <c r="H49" s="8">
        <f t="shared" si="8"/>
        <v>0.2</v>
      </c>
      <c r="I49" s="85" t="s">
        <v>105</v>
      </c>
      <c r="J49" s="37" t="s">
        <v>105</v>
      </c>
      <c r="K49" s="38">
        <f t="shared" si="1"/>
        <v>70</v>
      </c>
      <c r="L49" s="39">
        <f t="shared" si="2"/>
        <v>2</v>
      </c>
      <c r="M49" s="42" t="s">
        <v>105</v>
      </c>
      <c r="N49" s="43">
        <f t="shared" si="3"/>
        <v>5.4</v>
      </c>
      <c r="O49" s="44">
        <f t="shared" si="4"/>
        <v>0.1</v>
      </c>
      <c r="P49" s="83" t="s">
        <v>105</v>
      </c>
    </row>
    <row r="50" spans="2:16" ht="13.5">
      <c r="B50" s="7" t="s">
        <v>15</v>
      </c>
      <c r="C50" s="50">
        <f>SUM(C51:C52)</f>
        <v>23349</v>
      </c>
      <c r="D50" s="8">
        <f t="shared" si="5"/>
        <v>2.5</v>
      </c>
      <c r="E50" s="50">
        <f>SUM(E51:E52)</f>
        <v>22290</v>
      </c>
      <c r="F50" s="8">
        <f t="shared" si="6"/>
        <v>2.5</v>
      </c>
      <c r="G50" s="50">
        <f>SUM(G51:G52)</f>
        <v>22265</v>
      </c>
      <c r="H50" s="8">
        <f t="shared" si="8"/>
        <v>2.5</v>
      </c>
      <c r="I50" s="50">
        <f>SUM(I51:I52)</f>
        <v>21615</v>
      </c>
      <c r="J50" s="19">
        <f t="shared" si="7"/>
        <v>2.4</v>
      </c>
      <c r="K50" s="38">
        <f t="shared" si="1"/>
        <v>-1059</v>
      </c>
      <c r="L50" s="39">
        <f t="shared" si="2"/>
        <v>-25</v>
      </c>
      <c r="M50" s="27">
        <f t="shared" si="9"/>
        <v>-650</v>
      </c>
      <c r="N50" s="43">
        <f t="shared" si="3"/>
        <v>-4.5</v>
      </c>
      <c r="O50" s="44">
        <f t="shared" si="4"/>
        <v>-0.1</v>
      </c>
      <c r="P50" s="30">
        <f t="shared" si="10"/>
        <v>-2.9</v>
      </c>
    </row>
    <row r="51" spans="2:16" ht="13.5">
      <c r="B51" s="7" t="s">
        <v>90</v>
      </c>
      <c r="C51" s="50">
        <v>18271</v>
      </c>
      <c r="D51" s="8">
        <f t="shared" si="5"/>
        <v>2</v>
      </c>
      <c r="E51" s="50">
        <v>17590</v>
      </c>
      <c r="F51" s="8">
        <f t="shared" si="6"/>
        <v>2</v>
      </c>
      <c r="G51" s="50">
        <v>17360</v>
      </c>
      <c r="H51" s="8">
        <f t="shared" si="8"/>
        <v>1.9</v>
      </c>
      <c r="I51" s="50">
        <v>21615</v>
      </c>
      <c r="J51" s="30">
        <f t="shared" si="7"/>
        <v>2.4</v>
      </c>
      <c r="K51" s="38">
        <f t="shared" si="1"/>
        <v>-681</v>
      </c>
      <c r="L51" s="39">
        <f t="shared" si="2"/>
        <v>-230</v>
      </c>
      <c r="M51" s="27">
        <f t="shared" si="9"/>
        <v>4255</v>
      </c>
      <c r="N51" s="43">
        <f t="shared" si="3"/>
        <v>-3.7</v>
      </c>
      <c r="O51" s="44">
        <f t="shared" si="4"/>
        <v>-1.3</v>
      </c>
      <c r="P51" s="30">
        <f t="shared" si="10"/>
        <v>24.5</v>
      </c>
    </row>
    <row r="52" spans="2:16" ht="13.5">
      <c r="B52" s="7" t="s">
        <v>91</v>
      </c>
      <c r="C52" s="50">
        <v>5078</v>
      </c>
      <c r="D52" s="8">
        <f t="shared" si="5"/>
        <v>0.5</v>
      </c>
      <c r="E52" s="50">
        <v>4700</v>
      </c>
      <c r="F52" s="8">
        <f t="shared" si="6"/>
        <v>0.5</v>
      </c>
      <c r="G52" s="50">
        <v>4905</v>
      </c>
      <c r="H52" s="8">
        <f t="shared" si="8"/>
        <v>0.5</v>
      </c>
      <c r="I52" s="85" t="s">
        <v>105</v>
      </c>
      <c r="J52" s="83" t="s">
        <v>105</v>
      </c>
      <c r="K52" s="38">
        <f t="shared" si="1"/>
        <v>-378</v>
      </c>
      <c r="L52" s="39">
        <f t="shared" si="2"/>
        <v>205</v>
      </c>
      <c r="M52" s="42" t="s">
        <v>105</v>
      </c>
      <c r="N52" s="43">
        <f t="shared" si="3"/>
        <v>-7.4</v>
      </c>
      <c r="O52" s="44">
        <f t="shared" si="4"/>
        <v>4.4</v>
      </c>
      <c r="P52" s="83" t="s">
        <v>105</v>
      </c>
    </row>
    <row r="53" spans="2:16" ht="13.5">
      <c r="B53" s="7" t="s">
        <v>54</v>
      </c>
      <c r="C53" s="50">
        <f>SUM(C54:C56)</f>
        <v>21126</v>
      </c>
      <c r="D53" s="8">
        <f t="shared" si="5"/>
        <v>2.3</v>
      </c>
      <c r="E53" s="50">
        <f>SUM(E54:E56)</f>
        <v>20408</v>
      </c>
      <c r="F53" s="8">
        <f t="shared" si="6"/>
        <v>2.3</v>
      </c>
      <c r="G53" s="50">
        <f>SUM(G54:G56)</f>
        <v>21501</v>
      </c>
      <c r="H53" s="8">
        <f t="shared" si="8"/>
        <v>2.4</v>
      </c>
      <c r="I53" s="50">
        <v>18754</v>
      </c>
      <c r="J53" s="19">
        <f t="shared" si="7"/>
        <v>2.1</v>
      </c>
      <c r="K53" s="38">
        <f t="shared" si="1"/>
        <v>-718</v>
      </c>
      <c r="L53" s="39">
        <f t="shared" si="2"/>
        <v>1093</v>
      </c>
      <c r="M53" s="27">
        <f t="shared" si="9"/>
        <v>-2747</v>
      </c>
      <c r="N53" s="43">
        <f t="shared" si="3"/>
        <v>-3.4</v>
      </c>
      <c r="O53" s="44">
        <f t="shared" si="4"/>
        <v>5.4</v>
      </c>
      <c r="P53" s="30">
        <f t="shared" si="10"/>
        <v>-12.8</v>
      </c>
    </row>
    <row r="54" spans="2:16" ht="13.5">
      <c r="B54" s="7" t="s">
        <v>92</v>
      </c>
      <c r="C54" s="50">
        <v>1177</v>
      </c>
      <c r="D54" s="8">
        <f t="shared" si="5"/>
        <v>0.1</v>
      </c>
      <c r="E54" s="50">
        <v>1096</v>
      </c>
      <c r="F54" s="8">
        <f t="shared" si="6"/>
        <v>0.1</v>
      </c>
      <c r="G54" s="50">
        <v>956</v>
      </c>
      <c r="H54" s="8">
        <f t="shared" si="8"/>
        <v>0.1</v>
      </c>
      <c r="I54" s="85" t="s">
        <v>105</v>
      </c>
      <c r="J54" s="37" t="s">
        <v>105</v>
      </c>
      <c r="K54" s="38">
        <f t="shared" si="1"/>
        <v>-81</v>
      </c>
      <c r="L54" s="39">
        <f t="shared" si="2"/>
        <v>-140</v>
      </c>
      <c r="M54" s="42" t="s">
        <v>105</v>
      </c>
      <c r="N54" s="43">
        <f t="shared" si="3"/>
        <v>-6.9</v>
      </c>
      <c r="O54" s="44">
        <f t="shared" si="4"/>
        <v>-12.8</v>
      </c>
      <c r="P54" s="83" t="s">
        <v>105</v>
      </c>
    </row>
    <row r="55" spans="2:16" ht="13.5">
      <c r="B55" s="7" t="s">
        <v>93</v>
      </c>
      <c r="C55" s="50">
        <v>10387</v>
      </c>
      <c r="D55" s="8">
        <f t="shared" si="5"/>
        <v>1.1</v>
      </c>
      <c r="E55" s="50">
        <v>10052</v>
      </c>
      <c r="F55" s="8">
        <f t="shared" si="6"/>
        <v>1.1</v>
      </c>
      <c r="G55" s="50">
        <v>10897</v>
      </c>
      <c r="H55" s="8">
        <f t="shared" si="8"/>
        <v>1.2</v>
      </c>
      <c r="I55" s="85" t="s">
        <v>105</v>
      </c>
      <c r="J55" s="37" t="s">
        <v>105</v>
      </c>
      <c r="K55" s="38">
        <f t="shared" si="1"/>
        <v>-335</v>
      </c>
      <c r="L55" s="39">
        <f t="shared" si="2"/>
        <v>845</v>
      </c>
      <c r="M55" s="42" t="s">
        <v>105</v>
      </c>
      <c r="N55" s="43">
        <f t="shared" si="3"/>
        <v>-3.2</v>
      </c>
      <c r="O55" s="44">
        <f t="shared" si="4"/>
        <v>8.4</v>
      </c>
      <c r="P55" s="83" t="s">
        <v>105</v>
      </c>
    </row>
    <row r="56" spans="2:16" ht="13.5">
      <c r="B56" s="55" t="s">
        <v>94</v>
      </c>
      <c r="C56" s="52">
        <v>9562</v>
      </c>
      <c r="D56" s="12">
        <f t="shared" si="5"/>
        <v>1</v>
      </c>
      <c r="E56" s="52">
        <v>9260</v>
      </c>
      <c r="F56" s="12">
        <f t="shared" si="6"/>
        <v>1</v>
      </c>
      <c r="G56" s="52">
        <v>9648</v>
      </c>
      <c r="H56" s="12">
        <f t="shared" si="8"/>
        <v>1.1</v>
      </c>
      <c r="I56" s="86" t="s">
        <v>105</v>
      </c>
      <c r="J56" s="87" t="s">
        <v>105</v>
      </c>
      <c r="K56" s="40">
        <f t="shared" si="1"/>
        <v>-302</v>
      </c>
      <c r="L56" s="41">
        <f t="shared" si="2"/>
        <v>388</v>
      </c>
      <c r="M56" s="88" t="s">
        <v>105</v>
      </c>
      <c r="N56" s="45">
        <f t="shared" si="3"/>
        <v>-3.2</v>
      </c>
      <c r="O56" s="46">
        <f t="shared" si="4"/>
        <v>4.2</v>
      </c>
      <c r="P56" s="89" t="s">
        <v>105</v>
      </c>
    </row>
    <row r="57" spans="2:16" ht="13.5">
      <c r="B57" s="13" t="s">
        <v>1</v>
      </c>
      <c r="C57" s="52">
        <v>3930</v>
      </c>
      <c r="D57" s="12">
        <f t="shared" si="5"/>
        <v>0.4</v>
      </c>
      <c r="E57" s="52">
        <v>4036</v>
      </c>
      <c r="F57" s="12">
        <f t="shared" si="6"/>
        <v>0.5</v>
      </c>
      <c r="G57" s="52">
        <v>3867</v>
      </c>
      <c r="H57" s="12">
        <f t="shared" si="8"/>
        <v>0.4</v>
      </c>
      <c r="I57" s="52">
        <v>3960</v>
      </c>
      <c r="J57" s="20">
        <f t="shared" si="7"/>
        <v>0.4</v>
      </c>
      <c r="K57" s="40">
        <f t="shared" si="1"/>
        <v>106</v>
      </c>
      <c r="L57" s="41">
        <f t="shared" si="2"/>
        <v>-169</v>
      </c>
      <c r="M57" s="28">
        <f t="shared" si="9"/>
        <v>93</v>
      </c>
      <c r="N57" s="45">
        <f t="shared" si="3"/>
        <v>2.7</v>
      </c>
      <c r="O57" s="46">
        <f t="shared" si="4"/>
        <v>-4.2</v>
      </c>
      <c r="P57" s="31">
        <f t="shared" si="10"/>
        <v>2.4</v>
      </c>
    </row>
    <row r="58" spans="2:16" ht="13.5">
      <c r="B58" s="7" t="s">
        <v>16</v>
      </c>
      <c r="C58" s="50">
        <v>3346</v>
      </c>
      <c r="D58" s="8">
        <f t="shared" si="5"/>
        <v>0.4</v>
      </c>
      <c r="E58" s="50">
        <v>2971</v>
      </c>
      <c r="F58" s="8">
        <f t="shared" si="6"/>
        <v>0.3</v>
      </c>
      <c r="G58" s="50">
        <v>3201</v>
      </c>
      <c r="H58" s="8">
        <f t="shared" si="8"/>
        <v>0.4</v>
      </c>
      <c r="I58" s="50">
        <v>3115</v>
      </c>
      <c r="J58" s="19">
        <f t="shared" si="7"/>
        <v>0.4</v>
      </c>
      <c r="K58" s="38">
        <f t="shared" si="1"/>
        <v>-375</v>
      </c>
      <c r="L58" s="39">
        <f t="shared" si="2"/>
        <v>230</v>
      </c>
      <c r="M58" s="27">
        <f t="shared" si="9"/>
        <v>-86</v>
      </c>
      <c r="N58" s="43">
        <f t="shared" si="3"/>
        <v>-11.2</v>
      </c>
      <c r="O58" s="44">
        <f t="shared" si="4"/>
        <v>7.7</v>
      </c>
      <c r="P58" s="30">
        <f t="shared" si="10"/>
        <v>-2.7</v>
      </c>
    </row>
    <row r="59" spans="2:16" ht="13.5">
      <c r="B59" s="55" t="s">
        <v>17</v>
      </c>
      <c r="C59" s="52">
        <v>4158</v>
      </c>
      <c r="D59" s="12">
        <f t="shared" si="5"/>
        <v>0.4</v>
      </c>
      <c r="E59" s="52">
        <v>4123</v>
      </c>
      <c r="F59" s="12">
        <f t="shared" si="6"/>
        <v>0.5</v>
      </c>
      <c r="G59" s="52">
        <v>4655</v>
      </c>
      <c r="H59" s="12">
        <f t="shared" si="8"/>
        <v>0.5</v>
      </c>
      <c r="I59" s="52">
        <v>5501</v>
      </c>
      <c r="J59" s="20">
        <f t="shared" si="7"/>
        <v>0.6</v>
      </c>
      <c r="K59" s="40">
        <f t="shared" si="1"/>
        <v>-35</v>
      </c>
      <c r="L59" s="41">
        <f t="shared" si="2"/>
        <v>532</v>
      </c>
      <c r="M59" s="28">
        <f t="shared" si="9"/>
        <v>846</v>
      </c>
      <c r="N59" s="45">
        <f t="shared" si="3"/>
        <v>-0.8</v>
      </c>
      <c r="O59" s="46">
        <f t="shared" si="4"/>
        <v>12.9</v>
      </c>
      <c r="P59" s="31">
        <f t="shared" si="10"/>
        <v>18.2</v>
      </c>
    </row>
    <row r="60" spans="2:16" ht="13.5">
      <c r="B60" s="10" t="s">
        <v>18</v>
      </c>
      <c r="C60" s="50">
        <v>8012</v>
      </c>
      <c r="D60" s="8">
        <f t="shared" si="5"/>
        <v>0.9</v>
      </c>
      <c r="E60" s="50">
        <v>7615</v>
      </c>
      <c r="F60" s="8">
        <f t="shared" si="6"/>
        <v>0.9</v>
      </c>
      <c r="G60" s="50">
        <v>7751</v>
      </c>
      <c r="H60" s="8">
        <f t="shared" si="8"/>
        <v>0.9</v>
      </c>
      <c r="I60" s="50">
        <v>7549</v>
      </c>
      <c r="J60" s="30">
        <f t="shared" si="7"/>
        <v>0.9</v>
      </c>
      <c r="K60" s="38">
        <f>E60-C60</f>
        <v>-397</v>
      </c>
      <c r="L60" s="39">
        <f>G60-E60</f>
        <v>136</v>
      </c>
      <c r="M60" s="27">
        <f>I60-G60</f>
        <v>-202</v>
      </c>
      <c r="N60" s="43">
        <f>ROUND((E60/C60-1)*100,1)</f>
        <v>-5</v>
      </c>
      <c r="O60" s="44">
        <f>ROUND((G60/E60-1)*100,1)</f>
        <v>1.8</v>
      </c>
      <c r="P60" s="30">
        <f>ROUND((I60/G60-1)*100,1)</f>
        <v>-2.6</v>
      </c>
    </row>
    <row r="61" spans="2:16" ht="13.5">
      <c r="B61" s="10" t="s">
        <v>19</v>
      </c>
      <c r="C61" s="50">
        <v>540</v>
      </c>
      <c r="D61" s="8">
        <f t="shared" si="5"/>
        <v>0.1</v>
      </c>
      <c r="E61" s="50">
        <v>599</v>
      </c>
      <c r="F61" s="8">
        <f t="shared" si="6"/>
        <v>0.1</v>
      </c>
      <c r="G61" s="50">
        <v>629</v>
      </c>
      <c r="H61" s="8">
        <f t="shared" si="8"/>
        <v>0.1</v>
      </c>
      <c r="I61" s="50">
        <v>453</v>
      </c>
      <c r="J61" s="30">
        <f t="shared" si="7"/>
        <v>0.1</v>
      </c>
      <c r="K61" s="38">
        <f t="shared" si="1"/>
        <v>59</v>
      </c>
      <c r="L61" s="39">
        <f t="shared" si="2"/>
        <v>30</v>
      </c>
      <c r="M61" s="27">
        <f t="shared" si="9"/>
        <v>-176</v>
      </c>
      <c r="N61" s="43">
        <f t="shared" si="3"/>
        <v>10.9</v>
      </c>
      <c r="O61" s="44">
        <f t="shared" si="4"/>
        <v>5</v>
      </c>
      <c r="P61" s="30">
        <f t="shared" si="10"/>
        <v>-28</v>
      </c>
    </row>
    <row r="62" spans="2:16" ht="13.5">
      <c r="B62" s="10" t="s">
        <v>50</v>
      </c>
      <c r="C62" s="50">
        <f>C63+C64</f>
        <v>1536</v>
      </c>
      <c r="D62" s="8">
        <f t="shared" si="5"/>
        <v>0.2</v>
      </c>
      <c r="E62" s="50">
        <f>E63+E64</f>
        <v>1522</v>
      </c>
      <c r="F62" s="8">
        <f t="shared" si="6"/>
        <v>0.2</v>
      </c>
      <c r="G62" s="50">
        <f>G63+G64</f>
        <v>1400</v>
      </c>
      <c r="H62" s="8">
        <f t="shared" si="8"/>
        <v>0.2</v>
      </c>
      <c r="I62" s="50">
        <v>1140</v>
      </c>
      <c r="J62" s="19">
        <f t="shared" si="7"/>
        <v>0.1</v>
      </c>
      <c r="K62" s="38">
        <f t="shared" si="1"/>
        <v>-14</v>
      </c>
      <c r="L62" s="39">
        <f t="shared" si="2"/>
        <v>-122</v>
      </c>
      <c r="M62" s="27">
        <f t="shared" si="9"/>
        <v>-260</v>
      </c>
      <c r="N62" s="43">
        <f t="shared" si="3"/>
        <v>-0.9</v>
      </c>
      <c r="O62" s="44">
        <f t="shared" si="4"/>
        <v>-8</v>
      </c>
      <c r="P62" s="30">
        <f t="shared" si="10"/>
        <v>-18.6</v>
      </c>
    </row>
    <row r="63" spans="2:16" ht="13.5">
      <c r="B63" s="10" t="s">
        <v>95</v>
      </c>
      <c r="C63" s="50">
        <v>1132</v>
      </c>
      <c r="D63" s="8">
        <f t="shared" si="5"/>
        <v>0.1</v>
      </c>
      <c r="E63" s="50">
        <v>1128</v>
      </c>
      <c r="F63" s="8">
        <f t="shared" si="6"/>
        <v>0.1</v>
      </c>
      <c r="G63" s="50">
        <v>1038</v>
      </c>
      <c r="H63" s="8">
        <f t="shared" si="8"/>
        <v>0.1</v>
      </c>
      <c r="I63" s="85" t="s">
        <v>105</v>
      </c>
      <c r="J63" s="37" t="s">
        <v>105</v>
      </c>
      <c r="K63" s="38">
        <f t="shared" si="1"/>
        <v>-4</v>
      </c>
      <c r="L63" s="39">
        <f t="shared" si="2"/>
        <v>-90</v>
      </c>
      <c r="M63" s="42" t="s">
        <v>105</v>
      </c>
      <c r="N63" s="43">
        <f t="shared" si="3"/>
        <v>-0.4</v>
      </c>
      <c r="O63" s="44">
        <f t="shared" si="4"/>
        <v>-8</v>
      </c>
      <c r="P63" s="83" t="s">
        <v>105</v>
      </c>
    </row>
    <row r="64" spans="2:16" ht="13.5">
      <c r="B64" s="54" t="s">
        <v>96</v>
      </c>
      <c r="C64" s="52">
        <v>404</v>
      </c>
      <c r="D64" s="12">
        <f t="shared" si="5"/>
        <v>0</v>
      </c>
      <c r="E64" s="52">
        <v>394</v>
      </c>
      <c r="F64" s="12">
        <f t="shared" si="6"/>
        <v>0</v>
      </c>
      <c r="G64" s="52">
        <v>362</v>
      </c>
      <c r="H64" s="12">
        <f t="shared" si="8"/>
        <v>0</v>
      </c>
      <c r="I64" s="86" t="s">
        <v>105</v>
      </c>
      <c r="J64" s="87" t="s">
        <v>105</v>
      </c>
      <c r="K64" s="40">
        <f t="shared" si="1"/>
        <v>-10</v>
      </c>
      <c r="L64" s="41">
        <f t="shared" si="2"/>
        <v>-32</v>
      </c>
      <c r="M64" s="88" t="s">
        <v>105</v>
      </c>
      <c r="N64" s="45">
        <f t="shared" si="3"/>
        <v>-2.5</v>
      </c>
      <c r="O64" s="46">
        <f t="shared" si="4"/>
        <v>-8.1</v>
      </c>
      <c r="P64" s="89" t="s">
        <v>105</v>
      </c>
    </row>
    <row r="65" spans="2:16" ht="13.5">
      <c r="B65" s="7" t="s">
        <v>2</v>
      </c>
      <c r="C65" s="50">
        <v>4548</v>
      </c>
      <c r="D65" s="8">
        <f t="shared" si="5"/>
        <v>0.5</v>
      </c>
      <c r="E65" s="50">
        <v>4150</v>
      </c>
      <c r="F65" s="8">
        <f t="shared" si="6"/>
        <v>0.5</v>
      </c>
      <c r="G65" s="50">
        <v>3928</v>
      </c>
      <c r="H65" s="8">
        <f t="shared" si="8"/>
        <v>0.4</v>
      </c>
      <c r="I65" s="50">
        <v>3507</v>
      </c>
      <c r="J65" s="19">
        <f t="shared" si="7"/>
        <v>0.4</v>
      </c>
      <c r="K65" s="38">
        <f t="shared" si="1"/>
        <v>-398</v>
      </c>
      <c r="L65" s="39">
        <f t="shared" si="2"/>
        <v>-222</v>
      </c>
      <c r="M65" s="27">
        <f t="shared" si="9"/>
        <v>-421</v>
      </c>
      <c r="N65" s="43">
        <f t="shared" si="3"/>
        <v>-8.8</v>
      </c>
      <c r="O65" s="44">
        <f t="shared" si="4"/>
        <v>-5.3</v>
      </c>
      <c r="P65" s="30">
        <f t="shared" si="10"/>
        <v>-10.7</v>
      </c>
    </row>
    <row r="66" spans="2:16" ht="13.5">
      <c r="B66" s="7" t="s">
        <v>20</v>
      </c>
      <c r="C66" s="50">
        <v>810</v>
      </c>
      <c r="D66" s="8">
        <f t="shared" si="5"/>
        <v>0.1</v>
      </c>
      <c r="E66" s="50">
        <v>720</v>
      </c>
      <c r="F66" s="8">
        <f t="shared" si="6"/>
        <v>0.1</v>
      </c>
      <c r="G66" s="50">
        <v>674</v>
      </c>
      <c r="H66" s="8">
        <f t="shared" si="8"/>
        <v>0.1</v>
      </c>
      <c r="I66" s="50">
        <v>539</v>
      </c>
      <c r="J66" s="19">
        <f t="shared" si="7"/>
        <v>0.1</v>
      </c>
      <c r="K66" s="38">
        <f t="shared" si="1"/>
        <v>-90</v>
      </c>
      <c r="L66" s="39">
        <f t="shared" si="2"/>
        <v>-46</v>
      </c>
      <c r="M66" s="27">
        <f t="shared" si="9"/>
        <v>-135</v>
      </c>
      <c r="N66" s="43">
        <f t="shared" si="3"/>
        <v>-11.1</v>
      </c>
      <c r="O66" s="44">
        <f t="shared" si="4"/>
        <v>-6.4</v>
      </c>
      <c r="P66" s="30">
        <f t="shared" si="10"/>
        <v>-20</v>
      </c>
    </row>
    <row r="67" spans="2:16" ht="13.5">
      <c r="B67" s="55" t="s">
        <v>21</v>
      </c>
      <c r="C67" s="52">
        <v>4826</v>
      </c>
      <c r="D67" s="12">
        <f t="shared" si="5"/>
        <v>0.5</v>
      </c>
      <c r="E67" s="52">
        <v>4313</v>
      </c>
      <c r="F67" s="12">
        <f t="shared" si="6"/>
        <v>0.5</v>
      </c>
      <c r="G67" s="52">
        <v>4432</v>
      </c>
      <c r="H67" s="12">
        <f t="shared" si="8"/>
        <v>0.5</v>
      </c>
      <c r="I67" s="52">
        <v>5024</v>
      </c>
      <c r="J67" s="20">
        <f t="shared" si="7"/>
        <v>0.6</v>
      </c>
      <c r="K67" s="40">
        <f t="shared" si="1"/>
        <v>-513</v>
      </c>
      <c r="L67" s="41">
        <f t="shared" si="2"/>
        <v>119</v>
      </c>
      <c r="M67" s="28">
        <f t="shared" si="9"/>
        <v>592</v>
      </c>
      <c r="N67" s="45">
        <f t="shared" si="3"/>
        <v>-10.6</v>
      </c>
      <c r="O67" s="46">
        <f t="shared" si="4"/>
        <v>2.8</v>
      </c>
      <c r="P67" s="31">
        <f t="shared" si="10"/>
        <v>13.4</v>
      </c>
    </row>
    <row r="68" spans="2:16" ht="13.5">
      <c r="B68" s="9" t="s">
        <v>3</v>
      </c>
      <c r="C68" s="50">
        <v>8223</v>
      </c>
      <c r="D68" s="8">
        <f t="shared" si="5"/>
        <v>0.9</v>
      </c>
      <c r="E68" s="50">
        <v>8015</v>
      </c>
      <c r="F68" s="8">
        <f t="shared" si="6"/>
        <v>0.9</v>
      </c>
      <c r="G68" s="50">
        <v>7725</v>
      </c>
      <c r="H68" s="8">
        <f t="shared" si="8"/>
        <v>0.9</v>
      </c>
      <c r="I68" s="50">
        <v>7043</v>
      </c>
      <c r="J68" s="19">
        <f t="shared" si="7"/>
        <v>0.8</v>
      </c>
      <c r="K68" s="38">
        <f t="shared" si="1"/>
        <v>-208</v>
      </c>
      <c r="L68" s="39">
        <f t="shared" si="2"/>
        <v>-290</v>
      </c>
      <c r="M68" s="27">
        <f t="shared" si="9"/>
        <v>-682</v>
      </c>
      <c r="N68" s="43">
        <f t="shared" si="3"/>
        <v>-2.5</v>
      </c>
      <c r="O68" s="44">
        <f t="shared" si="4"/>
        <v>-3.6</v>
      </c>
      <c r="P68" s="30">
        <f t="shared" si="10"/>
        <v>-8.8</v>
      </c>
    </row>
    <row r="69" spans="2:16" ht="13.5">
      <c r="B69" s="10" t="s">
        <v>4</v>
      </c>
      <c r="C69" s="50">
        <v>3158</v>
      </c>
      <c r="D69" s="8">
        <f t="shared" si="5"/>
        <v>0.3</v>
      </c>
      <c r="E69" s="50">
        <v>3020</v>
      </c>
      <c r="F69" s="8">
        <f t="shared" si="6"/>
        <v>0.3</v>
      </c>
      <c r="G69" s="50">
        <v>3055</v>
      </c>
      <c r="H69" s="8">
        <f t="shared" si="8"/>
        <v>0.3</v>
      </c>
      <c r="I69" s="50">
        <v>2884</v>
      </c>
      <c r="J69" s="19">
        <f t="shared" si="7"/>
        <v>0.3</v>
      </c>
      <c r="K69" s="38">
        <f>E69-C69</f>
        <v>-138</v>
      </c>
      <c r="L69" s="39">
        <f>G69-E69</f>
        <v>35</v>
      </c>
      <c r="M69" s="27">
        <f>I69-G69</f>
        <v>-171</v>
      </c>
      <c r="N69" s="43">
        <f>ROUND((E69/C69-1)*100,1)</f>
        <v>-4.4</v>
      </c>
      <c r="O69" s="44">
        <f>ROUND((G69/E69-1)*100,1)</f>
        <v>1.2</v>
      </c>
      <c r="P69" s="30">
        <f>ROUND((I69/G69-1)*100,1)</f>
        <v>-5.6</v>
      </c>
    </row>
    <row r="70" spans="2:16" ht="13.5">
      <c r="B70" s="10" t="s">
        <v>22</v>
      </c>
      <c r="C70" s="50">
        <v>4355</v>
      </c>
      <c r="D70" s="8">
        <f t="shared" si="5"/>
        <v>0.5</v>
      </c>
      <c r="E70" s="50">
        <v>4117</v>
      </c>
      <c r="F70" s="8">
        <f t="shared" si="6"/>
        <v>0.5</v>
      </c>
      <c r="G70" s="50">
        <v>4721</v>
      </c>
      <c r="H70" s="8">
        <f t="shared" si="8"/>
        <v>0.5</v>
      </c>
      <c r="I70" s="50">
        <v>4131</v>
      </c>
      <c r="J70" s="30">
        <f>ROUND((I70/$I$5)*100,1)</f>
        <v>0.5</v>
      </c>
      <c r="K70" s="38">
        <f t="shared" si="1"/>
        <v>-238</v>
      </c>
      <c r="L70" s="39">
        <f t="shared" si="2"/>
        <v>604</v>
      </c>
      <c r="M70" s="27">
        <f t="shared" si="9"/>
        <v>-590</v>
      </c>
      <c r="N70" s="43">
        <f t="shared" si="3"/>
        <v>-5.5</v>
      </c>
      <c r="O70" s="44">
        <f t="shared" si="4"/>
        <v>14.7</v>
      </c>
      <c r="P70" s="30">
        <f t="shared" si="10"/>
        <v>-12.5</v>
      </c>
    </row>
    <row r="71" spans="2:16" ht="13.5">
      <c r="B71" s="10" t="s">
        <v>23</v>
      </c>
      <c r="C71" s="50">
        <v>5473</v>
      </c>
      <c r="D71" s="8">
        <f t="shared" si="5"/>
        <v>0.6</v>
      </c>
      <c r="E71" s="50">
        <v>5191</v>
      </c>
      <c r="F71" s="8">
        <f t="shared" si="6"/>
        <v>0.6</v>
      </c>
      <c r="G71" s="50">
        <v>4947</v>
      </c>
      <c r="H71" s="8">
        <f t="shared" si="8"/>
        <v>0.5</v>
      </c>
      <c r="I71" s="50">
        <v>4890</v>
      </c>
      <c r="J71" s="19">
        <f>ROUND((I71/$I$5)*100,1)</f>
        <v>0.6</v>
      </c>
      <c r="K71" s="38">
        <f t="shared" si="1"/>
        <v>-282</v>
      </c>
      <c r="L71" s="39">
        <f t="shared" si="2"/>
        <v>-244</v>
      </c>
      <c r="M71" s="27">
        <f t="shared" si="9"/>
        <v>-57</v>
      </c>
      <c r="N71" s="43">
        <f t="shared" si="3"/>
        <v>-5.2</v>
      </c>
      <c r="O71" s="44">
        <f t="shared" si="4"/>
        <v>-4.7</v>
      </c>
      <c r="P71" s="30">
        <f t="shared" si="10"/>
        <v>-1.2</v>
      </c>
    </row>
    <row r="72" spans="2:16" ht="13.5">
      <c r="B72" s="10" t="s">
        <v>24</v>
      </c>
      <c r="C72" s="50">
        <v>497</v>
      </c>
      <c r="D72" s="8">
        <f t="shared" si="5"/>
        <v>0.1</v>
      </c>
      <c r="E72" s="50">
        <v>523</v>
      </c>
      <c r="F72" s="8">
        <f t="shared" si="6"/>
        <v>0.1</v>
      </c>
      <c r="G72" s="50">
        <v>530</v>
      </c>
      <c r="H72" s="8">
        <f t="shared" si="8"/>
        <v>0.1</v>
      </c>
      <c r="I72" s="50">
        <v>418</v>
      </c>
      <c r="J72" s="19">
        <f t="shared" si="7"/>
        <v>0</v>
      </c>
      <c r="K72" s="38">
        <f t="shared" si="1"/>
        <v>26</v>
      </c>
      <c r="L72" s="39">
        <f t="shared" si="2"/>
        <v>7</v>
      </c>
      <c r="M72" s="27">
        <f t="shared" si="9"/>
        <v>-112</v>
      </c>
      <c r="N72" s="43">
        <f t="shared" si="3"/>
        <v>5.2</v>
      </c>
      <c r="O72" s="44">
        <f t="shared" si="4"/>
        <v>1.3</v>
      </c>
      <c r="P72" s="30">
        <f t="shared" si="10"/>
        <v>-21.1</v>
      </c>
    </row>
    <row r="73" spans="2:16" ht="13.5">
      <c r="B73" s="56" t="s">
        <v>25</v>
      </c>
      <c r="C73" s="50">
        <v>1390</v>
      </c>
      <c r="D73" s="8">
        <f t="shared" si="5"/>
        <v>0.1</v>
      </c>
      <c r="E73" s="50">
        <v>1167</v>
      </c>
      <c r="F73" s="8">
        <f t="shared" si="6"/>
        <v>0.1</v>
      </c>
      <c r="G73" s="50">
        <v>1115</v>
      </c>
      <c r="H73" s="8">
        <f t="shared" si="8"/>
        <v>0.1</v>
      </c>
      <c r="I73" s="50">
        <v>1252</v>
      </c>
      <c r="J73" s="19">
        <f>ROUND((I73/$I$5)*100,1)</f>
        <v>0.1</v>
      </c>
      <c r="K73" s="38">
        <f t="shared" si="1"/>
        <v>-223</v>
      </c>
      <c r="L73" s="39">
        <f t="shared" si="2"/>
        <v>-52</v>
      </c>
      <c r="M73" s="27">
        <f t="shared" si="9"/>
        <v>137</v>
      </c>
      <c r="N73" s="43">
        <f t="shared" si="3"/>
        <v>-16</v>
      </c>
      <c r="O73" s="44">
        <f t="shared" si="4"/>
        <v>-4.5</v>
      </c>
      <c r="P73" s="30">
        <f t="shared" si="10"/>
        <v>12.3</v>
      </c>
    </row>
    <row r="74" spans="2:16" ht="13.5">
      <c r="B74" s="10" t="s">
        <v>55</v>
      </c>
      <c r="C74" s="50">
        <f>SUM(C75:C76)</f>
        <v>6833</v>
      </c>
      <c r="D74" s="8">
        <f t="shared" si="5"/>
        <v>0.7</v>
      </c>
      <c r="E74" s="50">
        <f>SUM(E75:E76)</f>
        <v>6536</v>
      </c>
      <c r="F74" s="8">
        <f t="shared" si="6"/>
        <v>0.7</v>
      </c>
      <c r="G74" s="50">
        <f>SUM(G75:G76)</f>
        <v>6428</v>
      </c>
      <c r="H74" s="8">
        <f t="shared" si="8"/>
        <v>0.7</v>
      </c>
      <c r="I74" s="50">
        <v>6320</v>
      </c>
      <c r="J74" s="30">
        <f t="shared" si="7"/>
        <v>0.7</v>
      </c>
      <c r="K74" s="38">
        <f t="shared" si="1"/>
        <v>-297</v>
      </c>
      <c r="L74" s="39">
        <f t="shared" si="2"/>
        <v>-108</v>
      </c>
      <c r="M74" s="27">
        <f t="shared" si="9"/>
        <v>-108</v>
      </c>
      <c r="N74" s="43">
        <f t="shared" si="3"/>
        <v>-4.3</v>
      </c>
      <c r="O74" s="44">
        <f t="shared" si="4"/>
        <v>-1.7</v>
      </c>
      <c r="P74" s="30">
        <f t="shared" si="10"/>
        <v>-1.7</v>
      </c>
    </row>
    <row r="75" spans="2:16" ht="13.5">
      <c r="B75" s="10" t="s">
        <v>97</v>
      </c>
      <c r="C75" s="50">
        <v>730</v>
      </c>
      <c r="D75" s="8">
        <f t="shared" si="5"/>
        <v>0.1</v>
      </c>
      <c r="E75" s="50">
        <v>624</v>
      </c>
      <c r="F75" s="8">
        <f t="shared" si="6"/>
        <v>0.1</v>
      </c>
      <c r="G75" s="50">
        <v>600</v>
      </c>
      <c r="H75" s="8">
        <f t="shared" si="8"/>
        <v>0.1</v>
      </c>
      <c r="I75" s="85" t="s">
        <v>105</v>
      </c>
      <c r="J75" s="37" t="s">
        <v>105</v>
      </c>
      <c r="K75" s="38">
        <f t="shared" si="1"/>
        <v>-106</v>
      </c>
      <c r="L75" s="39">
        <f t="shared" si="2"/>
        <v>-24</v>
      </c>
      <c r="M75" s="42" t="s">
        <v>105</v>
      </c>
      <c r="N75" s="43">
        <f t="shared" si="3"/>
        <v>-14.5</v>
      </c>
      <c r="O75" s="44">
        <f t="shared" si="4"/>
        <v>-3.8</v>
      </c>
      <c r="P75" s="83" t="s">
        <v>105</v>
      </c>
    </row>
    <row r="76" spans="2:16" ht="13.5">
      <c r="B76" s="11" t="s">
        <v>98</v>
      </c>
      <c r="C76" s="52">
        <v>6103</v>
      </c>
      <c r="D76" s="12">
        <f t="shared" si="5"/>
        <v>0.7</v>
      </c>
      <c r="E76" s="52">
        <v>5912</v>
      </c>
      <c r="F76" s="12">
        <f t="shared" si="6"/>
        <v>0.7</v>
      </c>
      <c r="G76" s="52">
        <v>5828</v>
      </c>
      <c r="H76" s="12">
        <f t="shared" si="8"/>
        <v>0.6</v>
      </c>
      <c r="I76" s="86" t="s">
        <v>105</v>
      </c>
      <c r="J76" s="87" t="s">
        <v>105</v>
      </c>
      <c r="K76" s="40">
        <f t="shared" si="1"/>
        <v>-191</v>
      </c>
      <c r="L76" s="41">
        <f t="shared" si="2"/>
        <v>-84</v>
      </c>
      <c r="M76" s="88" t="s">
        <v>105</v>
      </c>
      <c r="N76" s="45">
        <f t="shared" si="3"/>
        <v>-3.1</v>
      </c>
      <c r="O76" s="46">
        <f t="shared" si="4"/>
        <v>-1.4</v>
      </c>
      <c r="P76" s="89" t="s">
        <v>105</v>
      </c>
    </row>
    <row r="77" spans="2:16" ht="13.5">
      <c r="B77" s="7" t="s">
        <v>26</v>
      </c>
      <c r="C77" s="50">
        <v>3063</v>
      </c>
      <c r="D77" s="8">
        <f t="shared" si="5"/>
        <v>0.3</v>
      </c>
      <c r="E77" s="50">
        <v>2704</v>
      </c>
      <c r="F77" s="8">
        <f t="shared" si="6"/>
        <v>0.3</v>
      </c>
      <c r="G77" s="50">
        <v>2519</v>
      </c>
      <c r="H77" s="8">
        <f aca="true" t="shared" si="11" ref="H77:H89">ROUND((G77/$G$5)*100,1)</f>
        <v>0.3</v>
      </c>
      <c r="I77" s="50">
        <v>2265</v>
      </c>
      <c r="J77" s="19">
        <f t="shared" si="7"/>
        <v>0.3</v>
      </c>
      <c r="K77" s="38">
        <f aca="true" t="shared" si="12" ref="K77:K83">E77-C77</f>
        <v>-359</v>
      </c>
      <c r="L77" s="39">
        <f aca="true" t="shared" si="13" ref="L77:L83">G77-E77</f>
        <v>-185</v>
      </c>
      <c r="M77" s="27">
        <f t="shared" si="9"/>
        <v>-254</v>
      </c>
      <c r="N77" s="43">
        <f aca="true" t="shared" si="14" ref="N77:N83">ROUND((E77/C77-1)*100,1)</f>
        <v>-11.7</v>
      </c>
      <c r="O77" s="44">
        <f aca="true" t="shared" si="15" ref="O77:O83">ROUND((G77/E77-1)*100,1)</f>
        <v>-6.8</v>
      </c>
      <c r="P77" s="30">
        <f t="shared" si="10"/>
        <v>-10.1</v>
      </c>
    </row>
    <row r="78" spans="2:16" ht="13.5">
      <c r="B78" s="7" t="s">
        <v>27</v>
      </c>
      <c r="C78" s="50">
        <v>1350</v>
      </c>
      <c r="D78" s="8">
        <f t="shared" si="5"/>
        <v>0.1</v>
      </c>
      <c r="E78" s="50">
        <v>1304</v>
      </c>
      <c r="F78" s="8">
        <f aca="true" t="shared" si="16" ref="F78:F89">ROUND((E78/$E$5)*100,1)</f>
        <v>0.1</v>
      </c>
      <c r="G78" s="50">
        <v>1282</v>
      </c>
      <c r="H78" s="8">
        <f t="shared" si="11"/>
        <v>0.1</v>
      </c>
      <c r="I78" s="50">
        <v>1345</v>
      </c>
      <c r="J78" s="30">
        <f t="shared" si="7"/>
        <v>0.2</v>
      </c>
      <c r="K78" s="38">
        <f t="shared" si="12"/>
        <v>-46</v>
      </c>
      <c r="L78" s="39">
        <f t="shared" si="13"/>
        <v>-22</v>
      </c>
      <c r="M78" s="27">
        <f>I78-G78</f>
        <v>63</v>
      </c>
      <c r="N78" s="43">
        <f t="shared" si="14"/>
        <v>-3.4</v>
      </c>
      <c r="O78" s="44">
        <f t="shared" si="15"/>
        <v>-1.7</v>
      </c>
      <c r="P78" s="30">
        <f>ROUND((I78/G78-1)*100,1)</f>
        <v>4.9</v>
      </c>
    </row>
    <row r="79" spans="2:16" ht="13.5">
      <c r="B79" s="7" t="s">
        <v>99</v>
      </c>
      <c r="C79" s="50">
        <v>1053</v>
      </c>
      <c r="D79" s="8">
        <f>ROUND((C79/$C$5)*100,1)</f>
        <v>0.1</v>
      </c>
      <c r="E79" s="50">
        <v>1621</v>
      </c>
      <c r="F79" s="8">
        <f t="shared" si="16"/>
        <v>0.2</v>
      </c>
      <c r="G79" s="50">
        <v>1434</v>
      </c>
      <c r="H79" s="8">
        <f t="shared" si="11"/>
        <v>0.2</v>
      </c>
      <c r="I79" s="50">
        <v>1658</v>
      </c>
      <c r="J79" s="30">
        <f>ROUND((I79/$I$5)*100,1)</f>
        <v>0.2</v>
      </c>
      <c r="K79" s="38">
        <f t="shared" si="12"/>
        <v>568</v>
      </c>
      <c r="L79" s="39">
        <f t="shared" si="13"/>
        <v>-187</v>
      </c>
      <c r="M79" s="27">
        <f>I79-G79</f>
        <v>224</v>
      </c>
      <c r="N79" s="43">
        <f t="shared" si="14"/>
        <v>53.9</v>
      </c>
      <c r="O79" s="44">
        <f t="shared" si="15"/>
        <v>-11.5</v>
      </c>
      <c r="P79" s="30">
        <f>ROUND((I79/G79-1)*100,1)</f>
        <v>15.6</v>
      </c>
    </row>
    <row r="80" spans="2:16" ht="13.5">
      <c r="B80" s="7" t="s">
        <v>100</v>
      </c>
      <c r="C80" s="50">
        <f>SUM(C81:C83)</f>
        <v>11427</v>
      </c>
      <c r="D80" s="8">
        <f>ROUND((C80/$C$5)*100,1)</f>
        <v>1.2</v>
      </c>
      <c r="E80" s="50">
        <f>SUM(E81:E83)</f>
        <v>10645</v>
      </c>
      <c r="F80" s="8">
        <f t="shared" si="16"/>
        <v>1.2</v>
      </c>
      <c r="G80" s="50">
        <f>SUM(G81:G83)</f>
        <v>10232</v>
      </c>
      <c r="H80" s="8">
        <f t="shared" si="11"/>
        <v>1.1</v>
      </c>
      <c r="I80" s="50">
        <v>9120</v>
      </c>
      <c r="J80" s="19">
        <f>ROUND((I80/$I$5)*100,1)</f>
        <v>1</v>
      </c>
      <c r="K80" s="38">
        <f t="shared" si="12"/>
        <v>-782</v>
      </c>
      <c r="L80" s="39">
        <f t="shared" si="13"/>
        <v>-413</v>
      </c>
      <c r="M80" s="27">
        <f>I80-G80</f>
        <v>-1112</v>
      </c>
      <c r="N80" s="43">
        <f t="shared" si="14"/>
        <v>-6.8</v>
      </c>
      <c r="O80" s="44">
        <f t="shared" si="15"/>
        <v>-3.9</v>
      </c>
      <c r="P80" s="30">
        <f>ROUND((I80/G80-1)*100,1)</f>
        <v>-10.9</v>
      </c>
    </row>
    <row r="81" spans="2:16" ht="13.5">
      <c r="B81" s="7" t="s">
        <v>101</v>
      </c>
      <c r="C81" s="50">
        <v>3466</v>
      </c>
      <c r="D81" s="8">
        <f>ROUND((C81/$C$5)*100,1)</f>
        <v>0.4</v>
      </c>
      <c r="E81" s="50">
        <v>3388</v>
      </c>
      <c r="F81" s="8">
        <f t="shared" si="16"/>
        <v>0.4</v>
      </c>
      <c r="G81" s="50">
        <v>3577</v>
      </c>
      <c r="H81" s="8">
        <f t="shared" si="11"/>
        <v>0.4</v>
      </c>
      <c r="I81" s="85" t="s">
        <v>105</v>
      </c>
      <c r="J81" s="37" t="s">
        <v>105</v>
      </c>
      <c r="K81" s="38">
        <f t="shared" si="12"/>
        <v>-78</v>
      </c>
      <c r="L81" s="39">
        <f t="shared" si="13"/>
        <v>189</v>
      </c>
      <c r="M81" s="42" t="s">
        <v>105</v>
      </c>
      <c r="N81" s="43">
        <f t="shared" si="14"/>
        <v>-2.3</v>
      </c>
      <c r="O81" s="44">
        <f t="shared" si="15"/>
        <v>5.6</v>
      </c>
      <c r="P81" s="83" t="s">
        <v>105</v>
      </c>
    </row>
    <row r="82" spans="2:16" ht="13.5">
      <c r="B82" s="7" t="s">
        <v>102</v>
      </c>
      <c r="C82" s="50">
        <v>4895</v>
      </c>
      <c r="D82" s="8">
        <f>ROUND((C82/$C$5)*100,1)</f>
        <v>0.5</v>
      </c>
      <c r="E82" s="50">
        <v>4490</v>
      </c>
      <c r="F82" s="8">
        <f t="shared" si="16"/>
        <v>0.5</v>
      </c>
      <c r="G82" s="50">
        <v>3969</v>
      </c>
      <c r="H82" s="8">
        <f t="shared" si="11"/>
        <v>0.4</v>
      </c>
      <c r="I82" s="85" t="s">
        <v>105</v>
      </c>
      <c r="J82" s="37" t="s">
        <v>105</v>
      </c>
      <c r="K82" s="38">
        <f t="shared" si="12"/>
        <v>-405</v>
      </c>
      <c r="L82" s="39">
        <f t="shared" si="13"/>
        <v>-521</v>
      </c>
      <c r="M82" s="42" t="s">
        <v>105</v>
      </c>
      <c r="N82" s="43">
        <f t="shared" si="14"/>
        <v>-8.3</v>
      </c>
      <c r="O82" s="44">
        <f t="shared" si="15"/>
        <v>-11.6</v>
      </c>
      <c r="P82" s="83" t="s">
        <v>105</v>
      </c>
    </row>
    <row r="83" spans="2:16" ht="13.5">
      <c r="B83" s="55" t="s">
        <v>103</v>
      </c>
      <c r="C83" s="52">
        <v>3066</v>
      </c>
      <c r="D83" s="12">
        <f>ROUND((C83/$C$5)*100,1)</f>
        <v>0.3</v>
      </c>
      <c r="E83" s="52">
        <v>2767</v>
      </c>
      <c r="F83" s="12">
        <f t="shared" si="16"/>
        <v>0.3</v>
      </c>
      <c r="G83" s="52">
        <v>2686</v>
      </c>
      <c r="H83" s="12">
        <f t="shared" si="11"/>
        <v>0.3</v>
      </c>
      <c r="I83" s="86" t="s">
        <v>105</v>
      </c>
      <c r="J83" s="87" t="s">
        <v>105</v>
      </c>
      <c r="K83" s="40">
        <f t="shared" si="12"/>
        <v>-299</v>
      </c>
      <c r="L83" s="41">
        <f t="shared" si="13"/>
        <v>-81</v>
      </c>
      <c r="M83" s="88" t="s">
        <v>105</v>
      </c>
      <c r="N83" s="45">
        <f t="shared" si="14"/>
        <v>-9.8</v>
      </c>
      <c r="O83" s="46">
        <f t="shared" si="15"/>
        <v>-2.9</v>
      </c>
      <c r="P83" s="89" t="s">
        <v>105</v>
      </c>
    </row>
    <row r="84" spans="2:17" ht="13.5">
      <c r="B84" s="11" t="s">
        <v>28</v>
      </c>
      <c r="C84" s="52">
        <v>13766</v>
      </c>
      <c r="D84" s="60">
        <f aca="true" t="shared" si="17" ref="D84:D89">ROUND((C84/$C$5)*100,1)</f>
        <v>1.5</v>
      </c>
      <c r="E84" s="52">
        <v>14622</v>
      </c>
      <c r="F84" s="63">
        <f t="shared" si="16"/>
        <v>1.7</v>
      </c>
      <c r="G84" s="52">
        <v>13996</v>
      </c>
      <c r="H84" s="64">
        <f t="shared" si="11"/>
        <v>1.5</v>
      </c>
      <c r="I84" s="52">
        <v>14208</v>
      </c>
      <c r="J84" s="60">
        <f aca="true" t="shared" si="18" ref="J84:J89">ROUND((I84/$I$5)*100,1)</f>
        <v>1.6</v>
      </c>
      <c r="K84" s="67">
        <f aca="true" t="shared" si="19" ref="K84:K89">E84-C84</f>
        <v>856</v>
      </c>
      <c r="L84" s="68">
        <f aca="true" t="shared" si="20" ref="L84:L89">G84-E84</f>
        <v>-626</v>
      </c>
      <c r="M84" s="69">
        <f aca="true" t="shared" si="21" ref="M84:M89">I84-G84</f>
        <v>212</v>
      </c>
      <c r="N84" s="77">
        <f aca="true" t="shared" si="22" ref="N84:N89">ROUND((E84/C84-1)*100,1)</f>
        <v>6.2</v>
      </c>
      <c r="O84" s="63">
        <f aca="true" t="shared" si="23" ref="O84:O89">ROUND((G84/E84-1)*100,1)</f>
        <v>-4.3</v>
      </c>
      <c r="P84" s="60">
        <f aca="true" t="shared" si="24" ref="P84:P89">ROUND((I84/G84-1)*100,1)</f>
        <v>1.5</v>
      </c>
      <c r="Q84" s="58"/>
    </row>
    <row r="85" spans="2:17" ht="13.5">
      <c r="B85" s="7" t="s">
        <v>29</v>
      </c>
      <c r="C85" s="50">
        <v>3846</v>
      </c>
      <c r="D85" s="61">
        <f t="shared" si="17"/>
        <v>0.4</v>
      </c>
      <c r="E85" s="50">
        <v>4003</v>
      </c>
      <c r="F85" s="61">
        <f t="shared" si="16"/>
        <v>0.5</v>
      </c>
      <c r="G85" s="50">
        <v>4698</v>
      </c>
      <c r="H85" s="61">
        <f t="shared" si="11"/>
        <v>0.5</v>
      </c>
      <c r="I85" s="50">
        <v>5088</v>
      </c>
      <c r="J85" s="61">
        <f t="shared" si="18"/>
        <v>0.6</v>
      </c>
      <c r="K85" s="70">
        <f t="shared" si="19"/>
        <v>157</v>
      </c>
      <c r="L85" s="71">
        <f t="shared" si="20"/>
        <v>695</v>
      </c>
      <c r="M85" s="72">
        <f t="shared" si="21"/>
        <v>390</v>
      </c>
      <c r="N85" s="78">
        <f t="shared" si="22"/>
        <v>4.1</v>
      </c>
      <c r="O85" s="79">
        <f t="shared" si="23"/>
        <v>17.4</v>
      </c>
      <c r="P85" s="65">
        <f t="shared" si="24"/>
        <v>8.3</v>
      </c>
      <c r="Q85" s="58"/>
    </row>
    <row r="86" spans="2:17" ht="13.5">
      <c r="B86" s="7" t="s">
        <v>30</v>
      </c>
      <c r="C86" s="50">
        <v>4473</v>
      </c>
      <c r="D86" s="61">
        <f t="shared" si="17"/>
        <v>0.5</v>
      </c>
      <c r="E86" s="50">
        <v>4915</v>
      </c>
      <c r="F86" s="61">
        <f t="shared" si="16"/>
        <v>0.6</v>
      </c>
      <c r="G86" s="50">
        <v>5409</v>
      </c>
      <c r="H86" s="61">
        <f t="shared" si="11"/>
        <v>0.6</v>
      </c>
      <c r="I86" s="50">
        <v>5299</v>
      </c>
      <c r="J86" s="61">
        <f t="shared" si="18"/>
        <v>0.6</v>
      </c>
      <c r="K86" s="70">
        <f t="shared" si="19"/>
        <v>442</v>
      </c>
      <c r="L86" s="71">
        <f t="shared" si="20"/>
        <v>494</v>
      </c>
      <c r="M86" s="72">
        <f t="shared" si="21"/>
        <v>-110</v>
      </c>
      <c r="N86" s="78">
        <f t="shared" si="22"/>
        <v>9.9</v>
      </c>
      <c r="O86" s="79">
        <f t="shared" si="23"/>
        <v>10.1</v>
      </c>
      <c r="P86" s="65">
        <f t="shared" si="24"/>
        <v>-2</v>
      </c>
      <c r="Q86" s="58"/>
    </row>
    <row r="87" spans="2:17" ht="13.5">
      <c r="B87" s="7" t="s">
        <v>5</v>
      </c>
      <c r="C87" s="50">
        <v>5556</v>
      </c>
      <c r="D87" s="61">
        <f t="shared" si="17"/>
        <v>0.6</v>
      </c>
      <c r="E87" s="50">
        <v>5453</v>
      </c>
      <c r="F87" s="61">
        <f t="shared" si="16"/>
        <v>0.6</v>
      </c>
      <c r="G87" s="50">
        <v>6169</v>
      </c>
      <c r="H87" s="61">
        <f t="shared" si="11"/>
        <v>0.7</v>
      </c>
      <c r="I87" s="50">
        <v>6059</v>
      </c>
      <c r="J87" s="61">
        <f t="shared" si="18"/>
        <v>0.7</v>
      </c>
      <c r="K87" s="70">
        <f t="shared" si="19"/>
        <v>-103</v>
      </c>
      <c r="L87" s="71">
        <f t="shared" si="20"/>
        <v>716</v>
      </c>
      <c r="M87" s="72">
        <f t="shared" si="21"/>
        <v>-110</v>
      </c>
      <c r="N87" s="78">
        <f t="shared" si="22"/>
        <v>-1.9</v>
      </c>
      <c r="O87" s="79">
        <f t="shared" si="23"/>
        <v>13.1</v>
      </c>
      <c r="P87" s="65">
        <f t="shared" si="24"/>
        <v>-1.8</v>
      </c>
      <c r="Q87" s="58"/>
    </row>
    <row r="88" spans="2:17" ht="13.5">
      <c r="B88" s="7" t="s">
        <v>31</v>
      </c>
      <c r="C88" s="50">
        <v>33314</v>
      </c>
      <c r="D88" s="61">
        <f t="shared" si="17"/>
        <v>3.6</v>
      </c>
      <c r="E88" s="50">
        <v>30786</v>
      </c>
      <c r="F88" s="61">
        <f t="shared" si="16"/>
        <v>3.5</v>
      </c>
      <c r="G88" s="50">
        <v>33247</v>
      </c>
      <c r="H88" s="61">
        <f t="shared" si="11"/>
        <v>3.7</v>
      </c>
      <c r="I88" s="50">
        <v>31046</v>
      </c>
      <c r="J88" s="65">
        <f t="shared" si="18"/>
        <v>3.5</v>
      </c>
      <c r="K88" s="73">
        <f t="shared" si="19"/>
        <v>-2528</v>
      </c>
      <c r="L88" s="71">
        <f t="shared" si="20"/>
        <v>2461</v>
      </c>
      <c r="M88" s="72">
        <f t="shared" si="21"/>
        <v>-2201</v>
      </c>
      <c r="N88" s="78">
        <f t="shared" si="22"/>
        <v>-7.6</v>
      </c>
      <c r="O88" s="79">
        <f t="shared" si="23"/>
        <v>8</v>
      </c>
      <c r="P88" s="65">
        <f t="shared" si="24"/>
        <v>-6.6</v>
      </c>
      <c r="Q88" s="58"/>
    </row>
    <row r="89" spans="2:17" ht="14.25" thickBot="1">
      <c r="B89" s="14" t="s">
        <v>32</v>
      </c>
      <c r="C89" s="53">
        <v>11130</v>
      </c>
      <c r="D89" s="62">
        <f t="shared" si="17"/>
        <v>1.2</v>
      </c>
      <c r="E89" s="53">
        <v>11243</v>
      </c>
      <c r="F89" s="61">
        <f t="shared" si="16"/>
        <v>1.3</v>
      </c>
      <c r="G89" s="53">
        <v>11838</v>
      </c>
      <c r="H89" s="61">
        <f t="shared" si="11"/>
        <v>1.3</v>
      </c>
      <c r="I89" s="53">
        <v>11813</v>
      </c>
      <c r="J89" s="66">
        <f t="shared" si="18"/>
        <v>1.3</v>
      </c>
      <c r="K89" s="74">
        <f t="shared" si="19"/>
        <v>113</v>
      </c>
      <c r="L89" s="75">
        <f t="shared" si="20"/>
        <v>595</v>
      </c>
      <c r="M89" s="76">
        <f t="shared" si="21"/>
        <v>-25</v>
      </c>
      <c r="N89" s="80">
        <f t="shared" si="22"/>
        <v>1</v>
      </c>
      <c r="O89" s="66">
        <f t="shared" si="23"/>
        <v>5.3</v>
      </c>
      <c r="P89" s="62">
        <f t="shared" si="24"/>
        <v>-0.2</v>
      </c>
      <c r="Q89" s="58"/>
    </row>
    <row r="90" spans="2:17" ht="13.5">
      <c r="B90" s="90" t="s">
        <v>106</v>
      </c>
      <c r="F90" s="57"/>
      <c r="H90" s="57"/>
      <c r="L90" s="57"/>
      <c r="M90" s="57"/>
      <c r="N90" s="57"/>
      <c r="Q90" s="59"/>
    </row>
    <row r="91" spans="1:14" ht="13.5">
      <c r="A91" s="59"/>
      <c r="B91" s="59"/>
      <c r="N91" s="59"/>
    </row>
  </sheetData>
  <mergeCells count="6">
    <mergeCell ref="N2:P2"/>
    <mergeCell ref="C2:D2"/>
    <mergeCell ref="G2:H2"/>
    <mergeCell ref="I2:J2"/>
    <mergeCell ref="K2:M2"/>
    <mergeCell ref="E2:F2"/>
  </mergeCell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2008-03-06T00:03:28Z</cp:lastPrinted>
  <dcterms:created xsi:type="dcterms:W3CDTF">1999-07-12T05:39:00Z</dcterms:created>
  <dcterms:modified xsi:type="dcterms:W3CDTF">2008-03-06T00:03:38Z</dcterms:modified>
  <cp:category/>
  <cp:version/>
  <cp:contentType/>
  <cp:contentStatus/>
</cp:coreProperties>
</file>