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5480" windowHeight="4125" activeTab="0"/>
  </bookViews>
  <sheets>
    <sheet name="ガンカモ調査" sheetId="1" r:id="rId1"/>
  </sheets>
  <definedNames>
    <definedName name="_xlnm.Print_Area" localSheetId="0">'ガンカモ調査'!$A$1:$X$31</definedName>
  </definedNames>
  <calcPr fullCalcOnLoad="1"/>
</workbook>
</file>

<file path=xl/sharedStrings.xml><?xml version="1.0" encoding="utf-8"?>
<sst xmlns="http://schemas.openxmlformats.org/spreadsheetml/2006/main" count="122" uniqueCount="76">
  <si>
    <t>市郡</t>
  </si>
  <si>
    <t>町村</t>
  </si>
  <si>
    <t>地況</t>
  </si>
  <si>
    <t>調査人数</t>
  </si>
  <si>
    <t>天候</t>
  </si>
  <si>
    <t>計</t>
  </si>
  <si>
    <t>市郡</t>
  </si>
  <si>
    <t>地況</t>
  </si>
  <si>
    <t>鳥獣保護区等の区分</t>
  </si>
  <si>
    <t>調査人員</t>
  </si>
  <si>
    <t>マガン</t>
  </si>
  <si>
    <t>オオハクチョウ</t>
  </si>
  <si>
    <t>コハクチョウ</t>
  </si>
  <si>
    <t>調査面積（ha）</t>
  </si>
  <si>
    <t>調    　　　査　　   　 区</t>
  </si>
  <si>
    <t>地　　名</t>
  </si>
  <si>
    <t>種　　　　　　　　　　　類</t>
  </si>
  <si>
    <t>ガ　ン　類</t>
  </si>
  <si>
    <t>調     査     地</t>
  </si>
  <si>
    <t>ア　カモ類</t>
  </si>
  <si>
    <t>イ　ガン・ハクチョウ類</t>
  </si>
  <si>
    <t>河川</t>
  </si>
  <si>
    <t>湖沼</t>
  </si>
  <si>
    <t>その他</t>
  </si>
  <si>
    <r>
      <t>調査面積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（ha）</t>
    </r>
  </si>
  <si>
    <t>鳥獣保護区等区分</t>
  </si>
  <si>
    <t>ハ　ク　チ　ョ　ウ　類</t>
  </si>
  <si>
    <t>アメリカコハクチョウ</t>
  </si>
  <si>
    <t>箇所</t>
  </si>
  <si>
    <t>多々良沼</t>
  </si>
  <si>
    <t>城沼</t>
  </si>
  <si>
    <t>広瀬川－曲輪町，茂呂町</t>
  </si>
  <si>
    <t>真壁ダム</t>
  </si>
  <si>
    <t>ダム湖</t>
  </si>
  <si>
    <t>鳥保</t>
  </si>
  <si>
    <t>晴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</si>
  <si>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</si>
  <si>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</si>
  <si>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</si>
  <si>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</si>
  <si>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</si>
  <si>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</si>
  <si>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</si>
  <si>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</si>
  <si>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</si>
  <si>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</si>
  <si>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</si>
  <si>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トモエガモ</t>
  </si>
  <si>
    <t>カワアイサ</t>
  </si>
  <si>
    <t>利根川－坂東大橋</t>
  </si>
  <si>
    <t>竹沼</t>
  </si>
  <si>
    <t>ミコアイサ</t>
  </si>
  <si>
    <t>計</t>
  </si>
  <si>
    <t>その他</t>
  </si>
  <si>
    <t>その他人造湖</t>
  </si>
  <si>
    <t>猟禁</t>
  </si>
  <si>
    <t>晴</t>
  </si>
  <si>
    <t>５　鳥獣生息調査に関する事項</t>
  </si>
  <si>
    <t>館林市</t>
  </si>
  <si>
    <t>伊勢崎市</t>
  </si>
  <si>
    <t>曇</t>
  </si>
  <si>
    <t>早川－東武陸橋～徳川橋</t>
  </si>
  <si>
    <t>広瀬川－武士橋上流</t>
  </si>
  <si>
    <t>太田市</t>
  </si>
  <si>
    <t>下田島用水地</t>
  </si>
  <si>
    <t>伊与久沼</t>
  </si>
  <si>
    <t>桃の木川－笂井</t>
  </si>
  <si>
    <t>館林市</t>
  </si>
  <si>
    <t>渋川市</t>
  </si>
  <si>
    <t>伊勢崎市</t>
  </si>
  <si>
    <t>前橋市</t>
  </si>
  <si>
    <t>藤岡市</t>
  </si>
  <si>
    <t>鳥保</t>
  </si>
  <si>
    <t>他</t>
  </si>
  <si>
    <t>晴</t>
  </si>
  <si>
    <t>ガン・カモ・ハクチョウ類一斉調査（平成19年１月に実施）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</si>
</sst>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8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8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178" fontId="0" fillId="0" borderId="13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center" vertical="top" textRotation="255" wrapText="1"/>
    </xf>
    <xf numFmtId="0" fontId="4" fillId="0" borderId="17" xfId="0" applyFont="1" applyBorder="1" applyAlignment="1">
      <alignment horizontal="center" vertical="top" textRotation="255" wrapText="1"/>
    </xf>
    <xf numFmtId="0" fontId="0" fillId="0" borderId="18" xfId="0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/>
    </xf>
    <xf numFmtId="178" fontId="0" fillId="0" borderId="19" xfId="0" applyNumberFormat="1" applyBorder="1" applyAlignment="1">
      <alignment horizontal="right" vertical="center"/>
    </xf>
    <xf numFmtId="178" fontId="0" fillId="0" borderId="16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8" fontId="0" fillId="0" borderId="24" xfId="0" applyNumberForma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4" fillId="0" borderId="27" xfId="0" applyFont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31" xfId="0" applyNumberFormat="1" applyFill="1" applyBorder="1" applyAlignment="1">
      <alignment horizontal="right" vertical="center"/>
    </xf>
    <xf numFmtId="179" fontId="0" fillId="0" borderId="17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179" fontId="0" fillId="0" borderId="27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179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9" fontId="0" fillId="0" borderId="25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179" fontId="0" fillId="0" borderId="15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X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4.625" style="2" customWidth="1"/>
    <col min="3" max="3" width="12.625" style="2" customWidth="1"/>
    <col min="4" max="4" width="5.50390625" style="2" customWidth="1"/>
    <col min="5" max="5" width="7.75390625" style="2" customWidth="1"/>
    <col min="6" max="6" width="6.625" style="2" customWidth="1"/>
    <col min="7" max="8" width="4.625" style="2" customWidth="1"/>
    <col min="9" max="23" width="5.625" style="2" customWidth="1"/>
    <col min="24" max="24" width="7.50390625" style="2" customWidth="1"/>
    <col min="25" max="16384" width="9.00390625" style="2" customWidth="1"/>
  </cols>
  <sheetData>
    <row r="1" s="8" customFormat="1" ht="17.25">
      <c r="A1" s="8" t="s">
        <v>57</v>
      </c>
    </row>
    <row r="3" ht="13.5">
      <c r="A3" s="19" t="s">
        <v>75</v>
      </c>
    </row>
    <row r="4" ht="15" customHeight="1"/>
    <row r="5" ht="15" customHeight="1">
      <c r="A5" s="2" t="s">
        <v>19</v>
      </c>
    </row>
    <row r="6" spans="1:24" ht="15" customHeight="1">
      <c r="A6" s="59" t="s">
        <v>18</v>
      </c>
      <c r="B6" s="60"/>
      <c r="C6" s="60"/>
      <c r="D6" s="60"/>
      <c r="E6" s="60"/>
      <c r="F6" s="61"/>
      <c r="G6" s="62" t="s">
        <v>3</v>
      </c>
      <c r="H6" s="63" t="s">
        <v>4</v>
      </c>
      <c r="I6" s="65" t="s">
        <v>16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57" t="s">
        <v>52</v>
      </c>
    </row>
    <row r="7" spans="1:24" ht="81" customHeight="1">
      <c r="A7" s="1" t="s">
        <v>0</v>
      </c>
      <c r="B7" s="1" t="s">
        <v>1</v>
      </c>
      <c r="C7" s="1" t="s">
        <v>15</v>
      </c>
      <c r="D7" s="1" t="s">
        <v>2</v>
      </c>
      <c r="E7" s="18" t="s">
        <v>24</v>
      </c>
      <c r="F7" s="1" t="s">
        <v>25</v>
      </c>
      <c r="G7" s="62"/>
      <c r="H7" s="64"/>
      <c r="I7" s="23" t="s">
        <v>36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  <c r="O7" s="22" t="s">
        <v>42</v>
      </c>
      <c r="P7" s="22" t="s">
        <v>43</v>
      </c>
      <c r="Q7" s="22" t="s">
        <v>44</v>
      </c>
      <c r="R7" s="22" t="s">
        <v>45</v>
      </c>
      <c r="S7" s="22" t="s">
        <v>46</v>
      </c>
      <c r="T7" s="22" t="s">
        <v>51</v>
      </c>
      <c r="U7" s="21" t="s">
        <v>48</v>
      </c>
      <c r="V7" s="22" t="s">
        <v>47</v>
      </c>
      <c r="W7" s="32" t="s">
        <v>23</v>
      </c>
      <c r="X7" s="58"/>
    </row>
    <row r="8" spans="1:24" ht="15" customHeight="1">
      <c r="A8" s="25" t="s">
        <v>67</v>
      </c>
      <c r="B8" s="3"/>
      <c r="C8" s="4" t="s">
        <v>29</v>
      </c>
      <c r="D8" s="7" t="s">
        <v>22</v>
      </c>
      <c r="E8" s="42">
        <v>70</v>
      </c>
      <c r="F8" s="34" t="s">
        <v>72</v>
      </c>
      <c r="G8" s="37">
        <v>3</v>
      </c>
      <c r="H8" s="43" t="s">
        <v>74</v>
      </c>
      <c r="I8" s="26"/>
      <c r="J8" s="26">
        <v>394</v>
      </c>
      <c r="K8" s="26">
        <v>410</v>
      </c>
      <c r="L8" s="26">
        <v>103</v>
      </c>
      <c r="M8" s="26"/>
      <c r="N8" s="26"/>
      <c r="O8" s="26">
        <v>301</v>
      </c>
      <c r="P8" s="26">
        <v>2961</v>
      </c>
      <c r="Q8" s="26"/>
      <c r="R8" s="26">
        <v>1</v>
      </c>
      <c r="S8" s="26"/>
      <c r="T8" s="12">
        <v>61</v>
      </c>
      <c r="U8" s="9"/>
      <c r="V8" s="9"/>
      <c r="W8" s="41"/>
      <c r="X8" s="12">
        <v>4231</v>
      </c>
    </row>
    <row r="9" spans="1:24" ht="15" customHeight="1">
      <c r="A9" s="25" t="s">
        <v>67</v>
      </c>
      <c r="B9" s="3"/>
      <c r="C9" s="4" t="s">
        <v>30</v>
      </c>
      <c r="D9" s="7" t="s">
        <v>22</v>
      </c>
      <c r="E9" s="42">
        <v>50</v>
      </c>
      <c r="F9" s="34" t="s">
        <v>72</v>
      </c>
      <c r="G9" s="37">
        <v>2</v>
      </c>
      <c r="H9" s="43" t="s">
        <v>74</v>
      </c>
      <c r="I9" s="26"/>
      <c r="J9" s="26">
        <v>521</v>
      </c>
      <c r="K9" s="26">
        <v>470</v>
      </c>
      <c r="L9" s="26">
        <v>373</v>
      </c>
      <c r="M9" s="26"/>
      <c r="N9" s="26">
        <v>9</v>
      </c>
      <c r="O9" s="26"/>
      <c r="P9" s="26">
        <v>932</v>
      </c>
      <c r="Q9" s="26">
        <v>16</v>
      </c>
      <c r="R9" s="26">
        <v>24</v>
      </c>
      <c r="S9" s="26">
        <v>1</v>
      </c>
      <c r="T9" s="12">
        <v>3</v>
      </c>
      <c r="U9" s="9"/>
      <c r="V9" s="9"/>
      <c r="W9" s="41"/>
      <c r="X9" s="12">
        <v>2349</v>
      </c>
    </row>
    <row r="10" spans="1:24" ht="15" customHeight="1">
      <c r="A10" s="25" t="s">
        <v>68</v>
      </c>
      <c r="B10" s="4"/>
      <c r="C10" s="4" t="s">
        <v>32</v>
      </c>
      <c r="D10" s="7" t="s">
        <v>33</v>
      </c>
      <c r="E10" s="42">
        <v>5</v>
      </c>
      <c r="F10" s="34" t="s">
        <v>73</v>
      </c>
      <c r="G10" s="37">
        <v>2</v>
      </c>
      <c r="H10" s="43" t="s">
        <v>74</v>
      </c>
      <c r="I10" s="26"/>
      <c r="J10" s="26">
        <v>496</v>
      </c>
      <c r="K10" s="26">
        <v>84</v>
      </c>
      <c r="L10" s="26">
        <v>129</v>
      </c>
      <c r="M10" s="26">
        <v>1</v>
      </c>
      <c r="N10" s="26">
        <v>17</v>
      </c>
      <c r="O10" s="26">
        <v>1</v>
      </c>
      <c r="P10" s="26">
        <v>7</v>
      </c>
      <c r="Q10" s="26"/>
      <c r="R10" s="26">
        <v>83</v>
      </c>
      <c r="S10" s="26">
        <v>137</v>
      </c>
      <c r="T10" s="20"/>
      <c r="U10" s="9">
        <v>5</v>
      </c>
      <c r="V10" s="9"/>
      <c r="W10" s="41"/>
      <c r="X10" s="12">
        <v>960</v>
      </c>
    </row>
    <row r="11" spans="1:24" ht="15" customHeight="1">
      <c r="A11" s="33" t="s">
        <v>69</v>
      </c>
      <c r="B11" s="34"/>
      <c r="C11" s="35" t="s">
        <v>61</v>
      </c>
      <c r="D11" s="36" t="s">
        <v>21</v>
      </c>
      <c r="E11" s="42">
        <v>12</v>
      </c>
      <c r="F11" s="34" t="s">
        <v>55</v>
      </c>
      <c r="G11" s="37">
        <v>1</v>
      </c>
      <c r="H11" s="43" t="s">
        <v>74</v>
      </c>
      <c r="I11" s="26"/>
      <c r="J11" s="26">
        <v>87</v>
      </c>
      <c r="K11" s="26">
        <v>557</v>
      </c>
      <c r="L11" s="26">
        <v>107</v>
      </c>
      <c r="M11" s="26"/>
      <c r="N11" s="26"/>
      <c r="O11" s="26">
        <v>3</v>
      </c>
      <c r="P11" s="26">
        <v>107</v>
      </c>
      <c r="Q11" s="26"/>
      <c r="R11" s="26"/>
      <c r="S11" s="26"/>
      <c r="T11" s="12"/>
      <c r="U11" s="9"/>
      <c r="V11" s="9"/>
      <c r="W11" s="41"/>
      <c r="X11" s="12">
        <v>861</v>
      </c>
    </row>
    <row r="12" spans="1:24" ht="15" customHeight="1">
      <c r="A12" s="35" t="s">
        <v>69</v>
      </c>
      <c r="B12" s="34"/>
      <c r="C12" s="35" t="s">
        <v>62</v>
      </c>
      <c r="D12" s="36" t="s">
        <v>21</v>
      </c>
      <c r="E12" s="34">
        <v>18</v>
      </c>
      <c r="F12" s="34" t="s">
        <v>55</v>
      </c>
      <c r="G12" s="37">
        <v>1</v>
      </c>
      <c r="H12" s="43" t="s">
        <v>74</v>
      </c>
      <c r="I12" s="26"/>
      <c r="J12" s="26">
        <v>76</v>
      </c>
      <c r="K12" s="26">
        <v>245</v>
      </c>
      <c r="L12" s="26">
        <v>298</v>
      </c>
      <c r="M12" s="26">
        <v>6</v>
      </c>
      <c r="N12" s="26">
        <v>49</v>
      </c>
      <c r="O12" s="26">
        <v>7</v>
      </c>
      <c r="P12" s="26">
        <v>8</v>
      </c>
      <c r="Q12" s="26"/>
      <c r="R12" s="26"/>
      <c r="S12" s="26">
        <v>1</v>
      </c>
      <c r="T12" s="12"/>
      <c r="U12" s="9"/>
      <c r="V12" s="9"/>
      <c r="W12" s="41"/>
      <c r="X12" s="12">
        <v>690</v>
      </c>
    </row>
    <row r="13" spans="1:24" ht="15" customHeight="1">
      <c r="A13" s="33" t="s">
        <v>63</v>
      </c>
      <c r="B13" s="35"/>
      <c r="C13" s="35" t="s">
        <v>64</v>
      </c>
      <c r="D13" s="36" t="s">
        <v>54</v>
      </c>
      <c r="E13" s="42">
        <v>4</v>
      </c>
      <c r="F13" s="34" t="s">
        <v>73</v>
      </c>
      <c r="G13" s="37">
        <v>1</v>
      </c>
      <c r="H13" s="43" t="s">
        <v>60</v>
      </c>
      <c r="I13" s="26"/>
      <c r="J13" s="26">
        <v>210</v>
      </c>
      <c r="K13" s="26"/>
      <c r="L13" s="26">
        <v>160</v>
      </c>
      <c r="M13" s="26">
        <v>41</v>
      </c>
      <c r="N13" s="26">
        <v>85</v>
      </c>
      <c r="O13" s="26">
        <v>120</v>
      </c>
      <c r="P13" s="26">
        <v>55</v>
      </c>
      <c r="Q13" s="26"/>
      <c r="R13" s="26"/>
      <c r="S13" s="26"/>
      <c r="T13" s="12"/>
      <c r="U13" s="9"/>
      <c r="V13" s="9"/>
      <c r="W13" s="41"/>
      <c r="X13" s="12">
        <v>671</v>
      </c>
    </row>
    <row r="14" spans="1:24" ht="15" customHeight="1">
      <c r="A14" s="38" t="s">
        <v>69</v>
      </c>
      <c r="B14" s="39"/>
      <c r="C14" s="39" t="s">
        <v>65</v>
      </c>
      <c r="D14" s="56" t="s">
        <v>23</v>
      </c>
      <c r="E14" s="44">
        <v>3</v>
      </c>
      <c r="F14" s="34" t="s">
        <v>73</v>
      </c>
      <c r="G14" s="45">
        <v>1</v>
      </c>
      <c r="H14" s="43" t="s">
        <v>74</v>
      </c>
      <c r="I14" s="26"/>
      <c r="J14" s="26">
        <v>12</v>
      </c>
      <c r="K14" s="26">
        <v>132</v>
      </c>
      <c r="L14" s="26">
        <v>90</v>
      </c>
      <c r="M14" s="26"/>
      <c r="N14" s="26">
        <v>6</v>
      </c>
      <c r="O14" s="26">
        <v>257</v>
      </c>
      <c r="P14" s="26">
        <v>136</v>
      </c>
      <c r="Q14" s="26">
        <v>13</v>
      </c>
      <c r="R14" s="26">
        <v>2</v>
      </c>
      <c r="S14" s="26">
        <v>15</v>
      </c>
      <c r="T14" s="12"/>
      <c r="U14" s="9"/>
      <c r="V14" s="9"/>
      <c r="W14" s="41">
        <f>X14-SUM(I14:V14)</f>
        <v>3</v>
      </c>
      <c r="X14" s="12">
        <v>666</v>
      </c>
    </row>
    <row r="15" spans="1:24" ht="15" customHeight="1">
      <c r="A15" s="35" t="s">
        <v>69</v>
      </c>
      <c r="B15" s="34"/>
      <c r="C15" s="35" t="s">
        <v>31</v>
      </c>
      <c r="D15" s="36" t="s">
        <v>21</v>
      </c>
      <c r="E15" s="34">
        <v>3.2</v>
      </c>
      <c r="F15" s="34" t="s">
        <v>55</v>
      </c>
      <c r="G15" s="37">
        <v>2</v>
      </c>
      <c r="H15" s="43" t="s">
        <v>74</v>
      </c>
      <c r="I15" s="26"/>
      <c r="J15" s="26">
        <v>26</v>
      </c>
      <c r="K15" s="26">
        <v>281</v>
      </c>
      <c r="L15" s="26">
        <v>292</v>
      </c>
      <c r="M15" s="26"/>
      <c r="N15" s="26"/>
      <c r="O15" s="26">
        <v>34</v>
      </c>
      <c r="P15" s="26">
        <v>1</v>
      </c>
      <c r="Q15" s="26"/>
      <c r="R15" s="26"/>
      <c r="S15" s="26"/>
      <c r="T15" s="12"/>
      <c r="U15" s="9"/>
      <c r="V15" s="9"/>
      <c r="W15" s="41"/>
      <c r="X15" s="12">
        <v>634</v>
      </c>
    </row>
    <row r="16" spans="1:24" ht="15" customHeight="1">
      <c r="A16" s="33" t="s">
        <v>70</v>
      </c>
      <c r="B16" s="40"/>
      <c r="C16" s="35" t="s">
        <v>66</v>
      </c>
      <c r="D16" s="36" t="s">
        <v>21</v>
      </c>
      <c r="E16" s="42">
        <v>1.5</v>
      </c>
      <c r="F16" s="34" t="s">
        <v>73</v>
      </c>
      <c r="G16" s="37">
        <v>2</v>
      </c>
      <c r="H16" s="43" t="s">
        <v>60</v>
      </c>
      <c r="I16" s="26"/>
      <c r="J16" s="26">
        <v>26</v>
      </c>
      <c r="K16" s="26">
        <v>153</v>
      </c>
      <c r="L16" s="26">
        <v>138</v>
      </c>
      <c r="M16" s="26"/>
      <c r="N16" s="26"/>
      <c r="O16" s="26">
        <v>148</v>
      </c>
      <c r="P16" s="26">
        <v>2</v>
      </c>
      <c r="Q16" s="26"/>
      <c r="R16" s="26"/>
      <c r="S16" s="26">
        <v>10</v>
      </c>
      <c r="T16" s="12"/>
      <c r="U16" s="9"/>
      <c r="V16" s="9"/>
      <c r="W16" s="41"/>
      <c r="X16" s="12">
        <v>477</v>
      </c>
    </row>
    <row r="17" spans="1:24" ht="15" customHeight="1">
      <c r="A17" s="33" t="s">
        <v>69</v>
      </c>
      <c r="B17" s="35"/>
      <c r="C17" s="35" t="s">
        <v>49</v>
      </c>
      <c r="D17" s="36" t="s">
        <v>21</v>
      </c>
      <c r="E17" s="42">
        <v>30</v>
      </c>
      <c r="F17" s="34" t="s">
        <v>55</v>
      </c>
      <c r="G17" s="37">
        <v>2</v>
      </c>
      <c r="H17" s="43" t="s">
        <v>74</v>
      </c>
      <c r="I17" s="26"/>
      <c r="J17" s="26">
        <v>146</v>
      </c>
      <c r="K17" s="26"/>
      <c r="L17" s="26">
        <v>217</v>
      </c>
      <c r="M17" s="26">
        <v>72</v>
      </c>
      <c r="N17" s="26">
        <v>7</v>
      </c>
      <c r="O17" s="26"/>
      <c r="P17" s="26">
        <v>21</v>
      </c>
      <c r="Q17" s="26"/>
      <c r="R17" s="26"/>
      <c r="S17" s="26"/>
      <c r="T17" s="12">
        <v>2</v>
      </c>
      <c r="U17" s="9">
        <v>1</v>
      </c>
      <c r="V17" s="9"/>
      <c r="W17" s="41">
        <f>X17-SUM(I17:V17)</f>
        <v>10</v>
      </c>
      <c r="X17" s="12">
        <v>476</v>
      </c>
    </row>
    <row r="18" spans="1:24" ht="15" customHeight="1">
      <c r="A18" s="25" t="s">
        <v>71</v>
      </c>
      <c r="B18" s="4"/>
      <c r="C18" s="4" t="s">
        <v>50</v>
      </c>
      <c r="D18" s="36" t="s">
        <v>54</v>
      </c>
      <c r="E18" s="42">
        <v>60</v>
      </c>
      <c r="F18" s="34" t="s">
        <v>55</v>
      </c>
      <c r="G18" s="37">
        <v>2</v>
      </c>
      <c r="H18" s="43" t="s">
        <v>74</v>
      </c>
      <c r="I18" s="26"/>
      <c r="J18" s="26">
        <v>65</v>
      </c>
      <c r="K18" s="26">
        <v>24</v>
      </c>
      <c r="L18" s="26">
        <v>1</v>
      </c>
      <c r="M18" s="26"/>
      <c r="N18" s="26">
        <v>1</v>
      </c>
      <c r="O18" s="26">
        <v>3</v>
      </c>
      <c r="P18" s="26">
        <v>367</v>
      </c>
      <c r="Q18" s="26"/>
      <c r="R18" s="26">
        <v>2</v>
      </c>
      <c r="S18" s="26"/>
      <c r="T18" s="12"/>
      <c r="U18" s="9"/>
      <c r="V18" s="9"/>
      <c r="W18" s="41"/>
      <c r="X18" s="12">
        <v>463</v>
      </c>
    </row>
    <row r="19" spans="1:24" ht="15" customHeight="1" thickBot="1">
      <c r="A19" s="6" t="s">
        <v>53</v>
      </c>
      <c r="B19" s="5"/>
      <c r="C19" s="5"/>
      <c r="D19" s="6"/>
      <c r="E19" s="5"/>
      <c r="F19" s="6"/>
      <c r="G19" s="6"/>
      <c r="H19" s="6"/>
      <c r="I19" s="28">
        <f>3-SUM(I8:I18)</f>
        <v>3</v>
      </c>
      <c r="J19" s="29">
        <f>4173-SUM(J8:J18)</f>
        <v>2114</v>
      </c>
      <c r="K19" s="17">
        <f>4765-SUM(K8:K18)</f>
        <v>2409</v>
      </c>
      <c r="L19" s="17">
        <f>3403-SUM(L8:L18)</f>
        <v>1495</v>
      </c>
      <c r="M19" s="17">
        <f>132-SUM(M8:M18)</f>
        <v>12</v>
      </c>
      <c r="N19" s="17">
        <f>264-SUM(N8:N18)</f>
        <v>90</v>
      </c>
      <c r="O19" s="17">
        <f>1124-SUM(O8:O18)</f>
        <v>250</v>
      </c>
      <c r="P19" s="17">
        <f>5169-SUM(P8:P18)</f>
        <v>572</v>
      </c>
      <c r="Q19" s="17">
        <f>51-SUM(Q8:Q18)</f>
        <v>22</v>
      </c>
      <c r="R19" s="17">
        <f>202-SUM(R8:R18)</f>
        <v>90</v>
      </c>
      <c r="S19" s="17">
        <f>299-SUM(S8:S18)</f>
        <v>135</v>
      </c>
      <c r="T19" s="27">
        <f>68-SUM(T8:T18)</f>
        <v>2</v>
      </c>
      <c r="U19" s="17">
        <f>48-SUM(U8:U18)</f>
        <v>42</v>
      </c>
      <c r="V19" s="17">
        <f>1-SUM(V8:V18)</f>
        <v>1</v>
      </c>
      <c r="W19" s="24">
        <v>1</v>
      </c>
      <c r="X19" s="16">
        <f>SUM(I19:W19)</f>
        <v>7238</v>
      </c>
    </row>
    <row r="20" spans="1:24" ht="15" customHeight="1" thickTop="1">
      <c r="A20" s="10" t="s">
        <v>5</v>
      </c>
      <c r="B20" s="11"/>
      <c r="C20" s="10"/>
      <c r="D20" s="10"/>
      <c r="E20" s="11"/>
      <c r="F20" s="10"/>
      <c r="G20" s="10"/>
      <c r="H20" s="13"/>
      <c r="I20" s="14">
        <f aca="true" t="shared" si="0" ref="I20:X20">SUM(I8:I19)</f>
        <v>3</v>
      </c>
      <c r="J20" s="30">
        <f t="shared" si="0"/>
        <v>4173</v>
      </c>
      <c r="K20" s="30">
        <f t="shared" si="0"/>
        <v>4765</v>
      </c>
      <c r="L20" s="30">
        <f t="shared" si="0"/>
        <v>3403</v>
      </c>
      <c r="M20" s="30">
        <f t="shared" si="0"/>
        <v>132</v>
      </c>
      <c r="N20" s="30">
        <f t="shared" si="0"/>
        <v>264</v>
      </c>
      <c r="O20" s="30">
        <f t="shared" si="0"/>
        <v>1124</v>
      </c>
      <c r="P20" s="30">
        <f t="shared" si="0"/>
        <v>5169</v>
      </c>
      <c r="Q20" s="30">
        <f t="shared" si="0"/>
        <v>51</v>
      </c>
      <c r="R20" s="30">
        <f t="shared" si="0"/>
        <v>202</v>
      </c>
      <c r="S20" s="30">
        <f t="shared" si="0"/>
        <v>299</v>
      </c>
      <c r="T20" s="30">
        <f t="shared" si="0"/>
        <v>68</v>
      </c>
      <c r="U20" s="30">
        <f t="shared" si="0"/>
        <v>48</v>
      </c>
      <c r="V20" s="30">
        <f t="shared" si="0"/>
        <v>1</v>
      </c>
      <c r="W20" s="31">
        <f t="shared" si="0"/>
        <v>14</v>
      </c>
      <c r="X20" s="14">
        <f t="shared" si="0"/>
        <v>19716</v>
      </c>
    </row>
    <row r="21" ht="15" customHeight="1"/>
    <row r="22" spans="1:23" ht="15" customHeight="1">
      <c r="A22" s="40" t="s">
        <v>20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4" ht="15" customHeight="1">
      <c r="A23" s="66" t="s">
        <v>14</v>
      </c>
      <c r="B23" s="66"/>
      <c r="C23" s="66"/>
      <c r="D23" s="66"/>
      <c r="E23" s="66"/>
      <c r="F23" s="67" t="s">
        <v>8</v>
      </c>
      <c r="G23" s="67"/>
      <c r="H23" s="67" t="s">
        <v>9</v>
      </c>
      <c r="I23" s="68" t="s">
        <v>4</v>
      </c>
      <c r="J23" s="70" t="s">
        <v>17</v>
      </c>
      <c r="K23" s="66"/>
      <c r="L23" s="66"/>
      <c r="M23" s="66"/>
      <c r="N23" s="66"/>
      <c r="O23" s="71"/>
      <c r="P23" s="70" t="s">
        <v>26</v>
      </c>
      <c r="Q23" s="66"/>
      <c r="R23" s="66"/>
      <c r="S23" s="66"/>
      <c r="T23" s="66"/>
      <c r="U23" s="66"/>
      <c r="V23" s="66"/>
      <c r="W23" s="66"/>
      <c r="X23" s="15"/>
    </row>
    <row r="24" spans="1:23" ht="15" customHeight="1">
      <c r="A24" s="37" t="s">
        <v>6</v>
      </c>
      <c r="B24" s="37" t="s">
        <v>1</v>
      </c>
      <c r="C24" s="37" t="s">
        <v>15</v>
      </c>
      <c r="D24" s="37" t="s">
        <v>7</v>
      </c>
      <c r="E24" s="36" t="s">
        <v>13</v>
      </c>
      <c r="F24" s="67"/>
      <c r="G24" s="67"/>
      <c r="H24" s="67"/>
      <c r="I24" s="69"/>
      <c r="J24" s="72" t="s">
        <v>10</v>
      </c>
      <c r="K24" s="73"/>
      <c r="L24" s="73" t="s">
        <v>23</v>
      </c>
      <c r="M24" s="73"/>
      <c r="N24" s="73" t="s">
        <v>5</v>
      </c>
      <c r="O24" s="74"/>
      <c r="P24" s="72" t="s">
        <v>11</v>
      </c>
      <c r="Q24" s="73"/>
      <c r="R24" s="73" t="s">
        <v>12</v>
      </c>
      <c r="S24" s="73"/>
      <c r="T24" s="73" t="s">
        <v>27</v>
      </c>
      <c r="U24" s="73"/>
      <c r="V24" s="73" t="s">
        <v>5</v>
      </c>
      <c r="W24" s="73"/>
    </row>
    <row r="25" spans="1:23" ht="15" customHeight="1">
      <c r="A25" s="36" t="s">
        <v>58</v>
      </c>
      <c r="B25" s="36"/>
      <c r="C25" s="35" t="s">
        <v>29</v>
      </c>
      <c r="D25" s="36" t="s">
        <v>22</v>
      </c>
      <c r="E25" s="47">
        <v>70</v>
      </c>
      <c r="F25" s="66" t="s">
        <v>34</v>
      </c>
      <c r="G25" s="66"/>
      <c r="H25" s="37">
        <v>3</v>
      </c>
      <c r="I25" s="46" t="s">
        <v>35</v>
      </c>
      <c r="J25" s="75">
        <v>0</v>
      </c>
      <c r="K25" s="76"/>
      <c r="L25" s="77">
        <v>0</v>
      </c>
      <c r="M25" s="76"/>
      <c r="N25" s="77">
        <f>SUM(J25:M25)</f>
        <v>0</v>
      </c>
      <c r="O25" s="78"/>
      <c r="P25" s="79">
        <v>19</v>
      </c>
      <c r="Q25" s="80"/>
      <c r="R25" s="81">
        <v>87</v>
      </c>
      <c r="S25" s="81"/>
      <c r="T25" s="81">
        <v>0</v>
      </c>
      <c r="U25" s="81"/>
      <c r="V25" s="81">
        <f>SUM(P25:U25)</f>
        <v>106</v>
      </c>
      <c r="W25" s="80"/>
    </row>
    <row r="26" spans="1:23" ht="15" customHeight="1">
      <c r="A26" s="36" t="s">
        <v>58</v>
      </c>
      <c r="B26" s="36"/>
      <c r="C26" s="35" t="s">
        <v>30</v>
      </c>
      <c r="D26" s="36" t="s">
        <v>22</v>
      </c>
      <c r="E26" s="47">
        <v>50</v>
      </c>
      <c r="F26" s="66" t="s">
        <v>34</v>
      </c>
      <c r="G26" s="66"/>
      <c r="H26" s="37">
        <v>2</v>
      </c>
      <c r="I26" s="46" t="s">
        <v>35</v>
      </c>
      <c r="J26" s="75">
        <v>0</v>
      </c>
      <c r="K26" s="76"/>
      <c r="L26" s="77">
        <v>0</v>
      </c>
      <c r="M26" s="76"/>
      <c r="N26" s="77">
        <f>SUM(J26:M26)</f>
        <v>0</v>
      </c>
      <c r="O26" s="78"/>
      <c r="P26" s="79">
        <v>0</v>
      </c>
      <c r="Q26" s="80"/>
      <c r="R26" s="81">
        <v>10</v>
      </c>
      <c r="S26" s="81"/>
      <c r="T26" s="81">
        <v>0</v>
      </c>
      <c r="U26" s="81"/>
      <c r="V26" s="81">
        <f>SUM(P26:U26)</f>
        <v>10</v>
      </c>
      <c r="W26" s="80"/>
    </row>
    <row r="27" spans="1:23" ht="15" customHeight="1">
      <c r="A27" s="36" t="s">
        <v>59</v>
      </c>
      <c r="B27" s="36"/>
      <c r="C27" s="48" t="s">
        <v>31</v>
      </c>
      <c r="D27" s="37" t="s">
        <v>21</v>
      </c>
      <c r="E27" s="47">
        <v>3.2</v>
      </c>
      <c r="F27" s="67" t="s">
        <v>23</v>
      </c>
      <c r="G27" s="67"/>
      <c r="H27" s="37">
        <v>2</v>
      </c>
      <c r="I27" s="46" t="s">
        <v>56</v>
      </c>
      <c r="J27" s="75">
        <v>0</v>
      </c>
      <c r="K27" s="76"/>
      <c r="L27" s="77">
        <v>0</v>
      </c>
      <c r="M27" s="76"/>
      <c r="N27" s="77">
        <f>SUM(J27:M27)</f>
        <v>0</v>
      </c>
      <c r="O27" s="78"/>
      <c r="P27" s="79">
        <v>0</v>
      </c>
      <c r="Q27" s="80"/>
      <c r="R27" s="81">
        <v>2</v>
      </c>
      <c r="S27" s="81"/>
      <c r="T27" s="81">
        <v>0</v>
      </c>
      <c r="U27" s="81"/>
      <c r="V27" s="81">
        <f>SUM(P27:U27)</f>
        <v>2</v>
      </c>
      <c r="W27" s="80"/>
    </row>
    <row r="28" spans="1:23" ht="15" customHeight="1">
      <c r="A28" s="36"/>
      <c r="B28" s="36"/>
      <c r="C28" s="36"/>
      <c r="D28" s="37"/>
      <c r="E28" s="47"/>
      <c r="F28" s="66"/>
      <c r="G28" s="66"/>
      <c r="H28" s="37"/>
      <c r="I28" s="46"/>
      <c r="J28" s="82"/>
      <c r="K28" s="83"/>
      <c r="L28" s="83"/>
      <c r="M28" s="83"/>
      <c r="N28" s="84"/>
      <c r="O28" s="85"/>
      <c r="P28" s="86"/>
      <c r="Q28" s="80"/>
      <c r="R28" s="81"/>
      <c r="S28" s="81"/>
      <c r="T28" s="81"/>
      <c r="U28" s="81"/>
      <c r="V28" s="81"/>
      <c r="W28" s="80"/>
    </row>
    <row r="29" spans="1:23" ht="14.25" thickBot="1">
      <c r="A29" s="49"/>
      <c r="B29" s="49"/>
      <c r="C29" s="49"/>
      <c r="D29" s="50"/>
      <c r="E29" s="51"/>
      <c r="F29" s="87"/>
      <c r="G29" s="87"/>
      <c r="H29" s="50"/>
      <c r="I29" s="52"/>
      <c r="J29" s="88"/>
      <c r="K29" s="89"/>
      <c r="L29" s="89"/>
      <c r="M29" s="89"/>
      <c r="N29" s="90"/>
      <c r="O29" s="91"/>
      <c r="P29" s="92"/>
      <c r="Q29" s="93"/>
      <c r="R29" s="94"/>
      <c r="S29" s="94"/>
      <c r="T29" s="94"/>
      <c r="U29" s="94"/>
      <c r="V29" s="94"/>
      <c r="W29" s="93"/>
    </row>
    <row r="30" spans="1:23" ht="15" customHeight="1" thickTop="1">
      <c r="A30" s="53" t="s">
        <v>5</v>
      </c>
      <c r="B30" s="53"/>
      <c r="C30" s="53" t="s">
        <v>28</v>
      </c>
      <c r="D30" s="53"/>
      <c r="E30" s="54">
        <f>SUM(E25:E29)</f>
        <v>123.2</v>
      </c>
      <c r="F30" s="95"/>
      <c r="G30" s="95"/>
      <c r="H30" s="53"/>
      <c r="I30" s="55"/>
      <c r="J30" s="96">
        <v>0</v>
      </c>
      <c r="K30" s="97"/>
      <c r="L30" s="98">
        <f>SUM(L25:M29)</f>
        <v>0</v>
      </c>
      <c r="M30" s="97"/>
      <c r="N30" s="98">
        <f>SUM(J30:L30)</f>
        <v>0</v>
      </c>
      <c r="O30" s="99"/>
      <c r="P30" s="100">
        <f>SUM(P25:P28)</f>
        <v>19</v>
      </c>
      <c r="Q30" s="101"/>
      <c r="R30" s="102">
        <f>SUM(R25:R28)</f>
        <v>99</v>
      </c>
      <c r="S30" s="102"/>
      <c r="T30" s="102">
        <f>SUM(T25:T28)</f>
        <v>0</v>
      </c>
      <c r="U30" s="101"/>
      <c r="V30" s="102">
        <f>SUM(V25:V28)</f>
        <v>118</v>
      </c>
      <c r="W30" s="101"/>
    </row>
  </sheetData>
  <sheetProtection/>
  <mergeCells count="66">
    <mergeCell ref="T29:U29"/>
    <mergeCell ref="V29:W29"/>
    <mergeCell ref="F30:G30"/>
    <mergeCell ref="J30:K30"/>
    <mergeCell ref="L30:M30"/>
    <mergeCell ref="N30:O30"/>
    <mergeCell ref="P30:Q30"/>
    <mergeCell ref="R30:S30"/>
    <mergeCell ref="T30:U30"/>
    <mergeCell ref="V30:W30"/>
    <mergeCell ref="F29:G29"/>
    <mergeCell ref="J29:K29"/>
    <mergeCell ref="L29:M29"/>
    <mergeCell ref="N29:O29"/>
    <mergeCell ref="P29:Q29"/>
    <mergeCell ref="R29:S29"/>
    <mergeCell ref="T27:U27"/>
    <mergeCell ref="V27:W27"/>
    <mergeCell ref="F28:G28"/>
    <mergeCell ref="J28:K28"/>
    <mergeCell ref="L28:M28"/>
    <mergeCell ref="N28:O28"/>
    <mergeCell ref="P28:Q28"/>
    <mergeCell ref="R28:S28"/>
    <mergeCell ref="T28:U28"/>
    <mergeCell ref="V28:W28"/>
    <mergeCell ref="F27:G27"/>
    <mergeCell ref="J27:K27"/>
    <mergeCell ref="L27:M27"/>
    <mergeCell ref="N27:O27"/>
    <mergeCell ref="P27:Q27"/>
    <mergeCell ref="R27:S27"/>
    <mergeCell ref="T25:U25"/>
    <mergeCell ref="V25:W25"/>
    <mergeCell ref="F26:G26"/>
    <mergeCell ref="J26:K26"/>
    <mergeCell ref="L26:M26"/>
    <mergeCell ref="N26:O26"/>
    <mergeCell ref="P26:Q26"/>
    <mergeCell ref="R26:S26"/>
    <mergeCell ref="T26:U26"/>
    <mergeCell ref="V26:W26"/>
    <mergeCell ref="F25:G25"/>
    <mergeCell ref="J25:K25"/>
    <mergeCell ref="L25:M25"/>
    <mergeCell ref="N25:O25"/>
    <mergeCell ref="P25:Q25"/>
    <mergeCell ref="R25:S25"/>
    <mergeCell ref="P23:W23"/>
    <mergeCell ref="J24:K24"/>
    <mergeCell ref="L24:M24"/>
    <mergeCell ref="N24:O24"/>
    <mergeCell ref="P24:Q24"/>
    <mergeCell ref="R24:S24"/>
    <mergeCell ref="T24:U24"/>
    <mergeCell ref="V24:W24"/>
    <mergeCell ref="X6:X7"/>
    <mergeCell ref="A6:F6"/>
    <mergeCell ref="G6:G7"/>
    <mergeCell ref="H6:H7"/>
    <mergeCell ref="I6:W6"/>
    <mergeCell ref="A23:E23"/>
    <mergeCell ref="F23:G24"/>
    <mergeCell ref="H23:H24"/>
    <mergeCell ref="I23:I24"/>
    <mergeCell ref="J23:O23"/>
  </mergeCells>
  <dataValidations count="1">
    <dataValidation type="whole" allowBlank="1" showInputMessage="1" showErrorMessage="1" errorTitle="天候コードの入力値に誤りがあります" error="天候コードは１～５の間の値を入力してください、元に戻す時はキャンセルして下さい" sqref="G8:G11 G16:G18 G13:G14">
      <formula1>1</formula1>
      <formula2>5</formula2>
    </dataValidation>
  </dataValidations>
  <printOptions/>
  <pageMargins left="0.7086614173228347" right="0.7874015748031497" top="0.984251968503937" bottom="0.984251968503937" header="0.5118110236220472" footer="0.5118110236220472"/>
  <pageSetup firstPageNumber="10" useFirstPageNumber="1" fitToHeight="1" fitToWidth="1" horizontalDpi="600" verticalDpi="600" orientation="landscape" paperSize="9" scale="91" r:id="rId1"/>
  <headerFooter alignWithMargins="0">
    <oddFooter>&amp;C&amp;P</oddFooter>
  </headerFooter>
  <ignoredErrors>
    <ignoredError sqref="V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2009-06-05T04:36:24Z</cp:lastPrinted>
  <dcterms:created xsi:type="dcterms:W3CDTF">1999-12-17T06:35:12Z</dcterms:created>
  <dcterms:modified xsi:type="dcterms:W3CDTF">2012-12-07T05:01:17Z</dcterms:modified>
  <cp:category/>
  <cp:version/>
  <cp:contentType/>
  <cp:contentStatus/>
</cp:coreProperties>
</file>