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70" windowHeight="4200" activeTab="1"/>
  </bookViews>
  <sheets>
    <sheet name="印刷用繁殖・販売８" sheetId="1" r:id="rId1"/>
    <sheet name="放鳥９" sheetId="2" r:id="rId2"/>
    <sheet name="繁殖・販売データ(H29)" sheetId="3" r:id="rId3"/>
  </sheets>
  <definedNames>
    <definedName name="_xlnm.Print_Area" localSheetId="0">'印刷用繁殖・販売８'!$A$1:$O$22</definedName>
    <definedName name="_xlnm.Print_Area" localSheetId="1">'放鳥９'!$A$1:$K$20</definedName>
  </definedNames>
  <calcPr fullCalcOnLoad="1"/>
</workbook>
</file>

<file path=xl/comments2.xml><?xml version="1.0" encoding="utf-8"?>
<comments xmlns="http://schemas.openxmlformats.org/spreadsheetml/2006/main">
  <authors>
    <author>高山 広規０９</author>
  </authors>
  <commentList>
    <comment ref="E4" authorId="0">
      <text>
        <r>
          <rPr>
            <b/>
            <sz val="9"/>
            <rFont val="ＭＳ Ｐゴシック"/>
            <family val="3"/>
          </rPr>
          <t>西部については、旧安中市分を猟友会委託でなく職員（＋鳥獣保護員）が放鳥しているので、委託の実績とつきあわせて調整。</t>
        </r>
      </text>
    </comment>
  </commentList>
</comments>
</file>

<file path=xl/sharedStrings.xml><?xml version="1.0" encoding="utf-8"?>
<sst xmlns="http://schemas.openxmlformats.org/spreadsheetml/2006/main" count="111" uniqueCount="73">
  <si>
    <t>小計</t>
  </si>
  <si>
    <t>合計</t>
  </si>
  <si>
    <t>富　　岡</t>
  </si>
  <si>
    <t>保護区</t>
  </si>
  <si>
    <t>休猟区</t>
  </si>
  <si>
    <t>その他</t>
  </si>
  <si>
    <t>小計</t>
  </si>
  <si>
    <t>渋川</t>
  </si>
  <si>
    <t>藤岡</t>
  </si>
  <si>
    <t>富岡</t>
  </si>
  <si>
    <t>ヤマドリ</t>
  </si>
  <si>
    <t>キジ</t>
  </si>
  <si>
    <t>１２０日令</t>
  </si>
  <si>
    <t>成鳥</t>
  </si>
  <si>
    <t>休猟区</t>
  </si>
  <si>
    <t>桐生</t>
  </si>
  <si>
    <t>販　　　　売　　　　数</t>
  </si>
  <si>
    <t>繁殖者数</t>
  </si>
  <si>
    <t>種類</t>
  </si>
  <si>
    <t>生産数</t>
  </si>
  <si>
    <t>放　　鳥　　用</t>
  </si>
  <si>
    <t>食肉用</t>
  </si>
  <si>
    <t>剥製用</t>
  </si>
  <si>
    <t>観賞用</t>
  </si>
  <si>
    <t>繁殖用</t>
  </si>
  <si>
    <t>合計</t>
  </si>
  <si>
    <t>備　考（その他内訳）</t>
  </si>
  <si>
    <t>ﾔﾏﾄﾞﾘ</t>
  </si>
  <si>
    <t>県</t>
  </si>
  <si>
    <t>猟友会</t>
  </si>
  <si>
    <t>その他</t>
  </si>
  <si>
    <t>計</t>
  </si>
  <si>
    <t>渋　　川</t>
  </si>
  <si>
    <t>ヤマドリ</t>
  </si>
  <si>
    <t>藤　　岡</t>
  </si>
  <si>
    <t>計</t>
  </si>
  <si>
    <t>ヤマドリ</t>
  </si>
  <si>
    <t>　＊　販売数（放鳥用）欄「猟友会」は、群馬県猟友会の数。</t>
  </si>
  <si>
    <t>桐　　生</t>
  </si>
  <si>
    <t>キ　ジ</t>
  </si>
  <si>
    <t>３　狩猟鳥獣の人工増殖及び販売に関する事項</t>
  </si>
  <si>
    <t>繁殖者数</t>
  </si>
  <si>
    <t>種類</t>
  </si>
  <si>
    <t>販　　　　売　　　　数</t>
  </si>
  <si>
    <t>合計</t>
  </si>
  <si>
    <t>備　考（その他内訳）</t>
  </si>
  <si>
    <t>県</t>
  </si>
  <si>
    <t>計</t>
  </si>
  <si>
    <t>高　　崎</t>
  </si>
  <si>
    <t>ヤマドリ</t>
  </si>
  <si>
    <t>キ　ジ</t>
  </si>
  <si>
    <t>渋　　川</t>
  </si>
  <si>
    <t>藤　　岡</t>
  </si>
  <si>
    <t>富　　岡</t>
  </si>
  <si>
    <t>ヤマドリ</t>
  </si>
  <si>
    <t>キ　ジ</t>
  </si>
  <si>
    <t>桐　　生</t>
  </si>
  <si>
    <t>キ　ジ</t>
  </si>
  <si>
    <t>　＊　販売数（放鳥用）欄「猟友会」は、群馬県猟友会の数。</t>
  </si>
  <si>
    <t>県猟</t>
  </si>
  <si>
    <t>その他</t>
  </si>
  <si>
    <t>計</t>
  </si>
  <si>
    <t>生　産　数</t>
  </si>
  <si>
    <t>環境森林事務所</t>
  </si>
  <si>
    <t>吾妻</t>
  </si>
  <si>
    <t>吾　　妻</t>
  </si>
  <si>
    <t>利　　根</t>
  </si>
  <si>
    <t>環境森林・森林事務所</t>
  </si>
  <si>
    <t>西部</t>
  </si>
  <si>
    <t>西　　部</t>
  </si>
  <si>
    <t>利根沼田</t>
  </si>
  <si>
    <t>３　狩猟鳥獣の人工増殖及び販売に関する事項（H29）</t>
  </si>
  <si>
    <t>４　キジ、ヤマドリの放鳥に関する事項（H29）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</si>
</sst>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tted"/>
      <right style="double"/>
      <top style="dotted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tted"/>
      <right style="double"/>
      <top style="dotted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double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double"/>
      <right style="double"/>
      <top>
        <color indexed="63"/>
      </top>
      <bottom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 diagonalUp="1">
      <left style="double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 diagonalUp="1">
      <left style="thin"/>
      <right>
        <color indexed="63"/>
      </right>
      <top style="medium"/>
      <bottom style="thin"/>
      <diagonal style="thin"/>
    </border>
    <border>
      <left style="double"/>
      <right style="double"/>
      <top style="medium"/>
      <bottom style="thin"/>
    </border>
    <border diagonalUp="1">
      <left>
        <color indexed="63"/>
      </left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dotted"/>
      <top style="thin"/>
      <bottom style="thin"/>
    </border>
    <border>
      <left style="double"/>
      <right style="dotted"/>
      <top style="thin"/>
      <bottom style="double"/>
    </border>
    <border>
      <left style="dotted"/>
      <right style="double"/>
      <top style="thin"/>
      <bottom style="thin"/>
    </border>
    <border>
      <left style="dotted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tted"/>
      <right style="double"/>
      <top style="double"/>
      <bottom>
        <color indexed="63"/>
      </bottom>
    </border>
    <border>
      <left style="dotted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uble"/>
      <right style="dotted"/>
      <top style="medium"/>
      <bottom>
        <color indexed="63"/>
      </bottom>
    </border>
    <border>
      <left style="double"/>
      <right style="dotted"/>
      <top>
        <color indexed="63"/>
      </top>
      <bottom style="medium"/>
    </border>
    <border>
      <left style="dotted"/>
      <right style="double"/>
      <top style="medium"/>
      <bottom>
        <color indexed="63"/>
      </bottom>
    </border>
    <border>
      <left style="dotted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15" xfId="0" applyBorder="1" applyAlignment="1">
      <alignment vertical="center" shrinkToFit="1"/>
    </xf>
    <xf numFmtId="176" fontId="0" fillId="0" borderId="22" xfId="0" applyNumberForma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31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/>
    </xf>
    <xf numFmtId="176" fontId="4" fillId="0" borderId="10" xfId="0" applyNumberFormat="1" applyFont="1" applyBorder="1" applyAlignment="1">
      <alignment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77" fontId="0" fillId="0" borderId="40" xfId="0" applyNumberFormat="1" applyBorder="1" applyAlignment="1">
      <alignment horizontal="right" vertical="center"/>
    </xf>
    <xf numFmtId="177" fontId="0" fillId="33" borderId="11" xfId="0" applyNumberFormat="1" applyFill="1" applyBorder="1" applyAlignment="1">
      <alignment horizontal="right" vertical="center"/>
    </xf>
    <xf numFmtId="177" fontId="0" fillId="0" borderId="41" xfId="0" applyNumberFormat="1" applyBorder="1" applyAlignment="1">
      <alignment horizontal="right" vertical="center"/>
    </xf>
    <xf numFmtId="177" fontId="4" fillId="0" borderId="42" xfId="0" applyNumberFormat="1" applyFont="1" applyBorder="1" applyAlignment="1">
      <alignment horizontal="right" vertical="center"/>
    </xf>
    <xf numFmtId="177" fontId="0" fillId="0" borderId="43" xfId="0" applyNumberFormat="1" applyBorder="1" applyAlignment="1">
      <alignment horizontal="right" vertical="center"/>
    </xf>
    <xf numFmtId="177" fontId="0" fillId="0" borderId="44" xfId="0" applyNumberFormat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33" borderId="25" xfId="0" applyNumberFormat="1" applyFill="1" applyBorder="1" applyAlignment="1">
      <alignment horizontal="right" vertical="center"/>
    </xf>
    <xf numFmtId="177" fontId="0" fillId="0" borderId="45" xfId="0" applyNumberFormat="1" applyFill="1" applyBorder="1" applyAlignment="1">
      <alignment horizontal="right" vertical="center"/>
    </xf>
    <xf numFmtId="177" fontId="0" fillId="0" borderId="46" xfId="0" applyNumberForma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0" fillId="34" borderId="47" xfId="0" applyNumberFormat="1" applyFill="1" applyBorder="1" applyAlignment="1">
      <alignment horizontal="right" vertical="center"/>
    </xf>
    <xf numFmtId="177" fontId="0" fillId="34" borderId="13" xfId="0" applyNumberFormat="1" applyFill="1" applyBorder="1" applyAlignment="1">
      <alignment horizontal="right" vertical="center"/>
    </xf>
    <xf numFmtId="177" fontId="0" fillId="34" borderId="20" xfId="0" applyNumberFormat="1" applyFill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0" fillId="34" borderId="16" xfId="0" applyNumberFormat="1" applyFont="1" applyFill="1" applyBorder="1" applyAlignment="1">
      <alignment horizontal="right" vertical="center"/>
    </xf>
    <xf numFmtId="177" fontId="0" fillId="34" borderId="13" xfId="0" applyNumberFormat="1" applyFont="1" applyFill="1" applyBorder="1" applyAlignment="1">
      <alignment horizontal="right" vertical="center"/>
    </xf>
    <xf numFmtId="177" fontId="0" fillId="0" borderId="13" xfId="0" applyNumberFormat="1" applyFill="1" applyBorder="1" applyAlignment="1">
      <alignment horizontal="right" vertical="center"/>
    </xf>
    <xf numFmtId="177" fontId="0" fillId="0" borderId="20" xfId="0" applyNumberFormat="1" applyFill="1" applyBorder="1" applyAlignment="1">
      <alignment horizontal="right" vertical="center"/>
    </xf>
    <xf numFmtId="177" fontId="0" fillId="0" borderId="48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49" xfId="0" applyNumberFormat="1" applyBorder="1" applyAlignment="1">
      <alignment horizontal="right" vertical="center"/>
    </xf>
    <xf numFmtId="177" fontId="0" fillId="33" borderId="50" xfId="0" applyNumberFormat="1" applyFill="1" applyBorder="1" applyAlignment="1">
      <alignment horizontal="right" vertical="center"/>
    </xf>
    <xf numFmtId="177" fontId="0" fillId="0" borderId="51" xfId="0" applyNumberForma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0" fillId="0" borderId="53" xfId="0" applyNumberFormat="1" applyBorder="1" applyAlignment="1">
      <alignment horizontal="right" vertical="center"/>
    </xf>
    <xf numFmtId="177" fontId="0" fillId="33" borderId="29" xfId="0" applyNumberFormat="1" applyFill="1" applyBorder="1" applyAlignment="1">
      <alignment horizontal="right" vertical="center"/>
    </xf>
    <xf numFmtId="177" fontId="0" fillId="0" borderId="54" xfId="0" applyNumberFormat="1" applyBorder="1" applyAlignment="1">
      <alignment horizontal="right" vertical="center"/>
    </xf>
    <xf numFmtId="177" fontId="0" fillId="0" borderId="50" xfId="0" applyNumberFormat="1" applyFill="1" applyBorder="1" applyAlignment="1">
      <alignment horizontal="right" vertical="center"/>
    </xf>
    <xf numFmtId="177" fontId="0" fillId="0" borderId="55" xfId="0" applyNumberFormat="1" applyFill="1" applyBorder="1" applyAlignment="1">
      <alignment horizontal="right" vertical="center"/>
    </xf>
    <xf numFmtId="177" fontId="0" fillId="0" borderId="56" xfId="0" applyNumberFormat="1" applyBorder="1" applyAlignment="1">
      <alignment horizontal="right" vertical="center"/>
    </xf>
    <xf numFmtId="177" fontId="3" fillId="0" borderId="57" xfId="0" applyNumberFormat="1" applyFont="1" applyBorder="1" applyAlignment="1">
      <alignment horizontal="right" vertical="center" shrinkToFit="1"/>
    </xf>
    <xf numFmtId="177" fontId="0" fillId="34" borderId="36" xfId="0" applyNumberFormat="1" applyFill="1" applyBorder="1" applyAlignment="1">
      <alignment horizontal="right" vertical="center"/>
    </xf>
    <xf numFmtId="177" fontId="0" fillId="34" borderId="37" xfId="0" applyNumberFormat="1" applyFill="1" applyBorder="1" applyAlignment="1">
      <alignment horizontal="right" vertical="center"/>
    </xf>
    <xf numFmtId="177" fontId="0" fillId="34" borderId="38" xfId="0" applyNumberFormat="1" applyFill="1" applyBorder="1" applyAlignment="1">
      <alignment horizontal="right" vertical="center"/>
    </xf>
    <xf numFmtId="177" fontId="4" fillId="0" borderId="58" xfId="0" applyNumberFormat="1" applyFont="1" applyBorder="1" applyAlignment="1">
      <alignment horizontal="right" vertical="center"/>
    </xf>
    <xf numFmtId="177" fontId="0" fillId="34" borderId="39" xfId="0" applyNumberFormat="1" applyFont="1" applyFill="1" applyBorder="1" applyAlignment="1">
      <alignment horizontal="right" vertical="center"/>
    </xf>
    <xf numFmtId="177" fontId="0" fillId="34" borderId="37" xfId="0" applyNumberFormat="1" applyFont="1" applyFill="1" applyBorder="1" applyAlignment="1">
      <alignment horizontal="right" vertical="center"/>
    </xf>
    <xf numFmtId="177" fontId="0" fillId="0" borderId="37" xfId="0" applyNumberFormat="1" applyFill="1" applyBorder="1" applyAlignment="1">
      <alignment horizontal="right" vertical="center"/>
    </xf>
    <xf numFmtId="177" fontId="0" fillId="0" borderId="38" xfId="0" applyNumberFormat="1" applyFill="1" applyBorder="1" applyAlignment="1">
      <alignment horizontal="right" vertical="center"/>
    </xf>
    <xf numFmtId="177" fontId="0" fillId="0" borderId="59" xfId="0" applyNumberForma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 shrinkToFit="1"/>
    </xf>
    <xf numFmtId="177" fontId="0" fillId="0" borderId="12" xfId="0" applyNumberFormat="1" applyBorder="1" applyAlignment="1">
      <alignment horizontal="right" vertical="center"/>
    </xf>
    <xf numFmtId="177" fontId="0" fillId="0" borderId="57" xfId="0" applyNumberFormat="1" applyBorder="1" applyAlignment="1">
      <alignment horizontal="right" vertical="center"/>
    </xf>
    <xf numFmtId="177" fontId="0" fillId="0" borderId="39" xfId="0" applyNumberFormat="1" applyBorder="1" applyAlignment="1">
      <alignment horizontal="right" vertical="center" shrinkToFit="1"/>
    </xf>
    <xf numFmtId="177" fontId="0" fillId="0" borderId="12" xfId="0" applyNumberFormat="1" applyBorder="1" applyAlignment="1">
      <alignment horizontal="right" vertical="center" shrinkToFit="1"/>
    </xf>
    <xf numFmtId="177" fontId="0" fillId="0" borderId="16" xfId="0" applyNumberFormat="1" applyBorder="1" applyAlignment="1">
      <alignment horizontal="right" vertical="center" shrinkToFit="1"/>
    </xf>
    <xf numFmtId="177" fontId="0" fillId="0" borderId="57" xfId="0" applyNumberFormat="1" applyBorder="1" applyAlignment="1">
      <alignment horizontal="right" vertical="center" shrinkToFit="1"/>
    </xf>
    <xf numFmtId="177" fontId="3" fillId="0" borderId="16" xfId="0" applyNumberFormat="1" applyFont="1" applyBorder="1" applyAlignment="1">
      <alignment horizontal="right" vertical="center" shrinkToFit="1"/>
    </xf>
    <xf numFmtId="177" fontId="0" fillId="0" borderId="31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0" fillId="0" borderId="60" xfId="0" applyNumberFormat="1" applyBorder="1" applyAlignment="1">
      <alignment horizontal="right" vertical="center"/>
    </xf>
    <xf numFmtId="177" fontId="0" fillId="0" borderId="61" xfId="0" applyNumberFormat="1" applyBorder="1" applyAlignment="1">
      <alignment horizontal="right" vertical="center"/>
    </xf>
    <xf numFmtId="177" fontId="0" fillId="0" borderId="23" xfId="0" applyNumberFormat="1" applyBorder="1" applyAlignment="1">
      <alignment horizontal="right" vertical="center" shrinkToFit="1"/>
    </xf>
    <xf numFmtId="177" fontId="0" fillId="0" borderId="24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7" fontId="0" fillId="0" borderId="62" xfId="0" applyNumberForma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 shrinkToFi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6" xfId="0" applyFont="1" applyBorder="1" applyAlignment="1">
      <alignment horizontal="left" vertical="center" shrinkToFit="1"/>
    </xf>
    <xf numFmtId="0" fontId="0" fillId="0" borderId="4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22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1" width="10.875" style="0" customWidth="1"/>
    <col min="2" max="2" width="5.125" style="0" customWidth="1"/>
    <col min="3" max="3" width="5.625" style="0" customWidth="1"/>
    <col min="4" max="4" width="7.125" style="0" customWidth="1"/>
    <col min="5" max="14" width="6.625" style="0" customWidth="1"/>
    <col min="15" max="15" width="25.125" style="0" customWidth="1"/>
  </cols>
  <sheetData>
    <row r="1" s="6" customFormat="1" ht="18" customHeight="1">
      <c r="A1" s="6" t="s">
        <v>71</v>
      </c>
    </row>
    <row r="2" s="7" customFormat="1" ht="18" customHeight="1"/>
    <row r="3" spans="1:15" s="7" customFormat="1" ht="18" customHeight="1">
      <c r="A3" s="126" t="s">
        <v>67</v>
      </c>
      <c r="B3" s="129" t="s">
        <v>17</v>
      </c>
      <c r="C3" s="130"/>
      <c r="D3" s="133" t="s">
        <v>18</v>
      </c>
      <c r="E3" s="136" t="s">
        <v>19</v>
      </c>
      <c r="F3" s="121" t="s">
        <v>16</v>
      </c>
      <c r="G3" s="121"/>
      <c r="H3" s="121"/>
      <c r="I3" s="121"/>
      <c r="J3" s="121"/>
      <c r="K3" s="121"/>
      <c r="L3" s="121"/>
      <c r="M3" s="121"/>
      <c r="N3" s="136" t="s">
        <v>25</v>
      </c>
      <c r="O3" s="143" t="s">
        <v>26</v>
      </c>
    </row>
    <row r="4" spans="1:15" s="7" customFormat="1" ht="18" customHeight="1">
      <c r="A4" s="127"/>
      <c r="B4" s="131"/>
      <c r="C4" s="132"/>
      <c r="D4" s="134"/>
      <c r="E4" s="137"/>
      <c r="F4" s="121" t="s">
        <v>20</v>
      </c>
      <c r="G4" s="121"/>
      <c r="H4" s="121"/>
      <c r="I4" s="122"/>
      <c r="J4" s="123" t="s">
        <v>21</v>
      </c>
      <c r="K4" s="123" t="s">
        <v>22</v>
      </c>
      <c r="L4" s="123" t="s">
        <v>23</v>
      </c>
      <c r="M4" s="119" t="s">
        <v>24</v>
      </c>
      <c r="N4" s="137"/>
      <c r="O4" s="144"/>
    </row>
    <row r="5" spans="1:15" s="7" customFormat="1" ht="18" customHeight="1">
      <c r="A5" s="128"/>
      <c r="B5" s="39"/>
      <c r="C5" s="40" t="s">
        <v>27</v>
      </c>
      <c r="D5" s="135"/>
      <c r="E5" s="138"/>
      <c r="F5" s="12" t="s">
        <v>28</v>
      </c>
      <c r="G5" s="2" t="s">
        <v>29</v>
      </c>
      <c r="H5" s="2" t="s">
        <v>30</v>
      </c>
      <c r="I5" s="2" t="s">
        <v>31</v>
      </c>
      <c r="J5" s="124"/>
      <c r="K5" s="124"/>
      <c r="L5" s="124"/>
      <c r="M5" s="118"/>
      <c r="N5" s="138"/>
      <c r="O5" s="145"/>
    </row>
    <row r="6" spans="1:15" s="7" customFormat="1" ht="18" customHeight="1">
      <c r="A6" s="119" t="s">
        <v>32</v>
      </c>
      <c r="B6" s="113">
        <v>3</v>
      </c>
      <c r="C6" s="115">
        <f>'繁殖・販売データ(H29)'!C6</f>
        <v>1</v>
      </c>
      <c r="D6" s="30" t="s">
        <v>33</v>
      </c>
      <c r="E6" s="16">
        <v>35</v>
      </c>
      <c r="F6" s="14">
        <v>14</v>
      </c>
      <c r="G6" s="8">
        <v>0</v>
      </c>
      <c r="H6" s="8"/>
      <c r="I6" s="8">
        <f>SUM(F6:H6)</f>
        <v>14</v>
      </c>
      <c r="J6" s="8"/>
      <c r="K6" s="8"/>
      <c r="L6" s="8"/>
      <c r="M6" s="18"/>
      <c r="N6" s="16">
        <f>SUM(I6:M6)</f>
        <v>14</v>
      </c>
      <c r="O6" s="23"/>
    </row>
    <row r="7" spans="1:15" s="7" customFormat="1" ht="18" customHeight="1">
      <c r="A7" s="118"/>
      <c r="B7" s="113"/>
      <c r="C7" s="115"/>
      <c r="D7" s="30" t="s">
        <v>39</v>
      </c>
      <c r="E7" s="16">
        <v>320</v>
      </c>
      <c r="F7" s="14">
        <v>95</v>
      </c>
      <c r="G7" s="8">
        <v>44</v>
      </c>
      <c r="H7" s="8"/>
      <c r="I7" s="8">
        <f>SUM(F7:H7)</f>
        <v>139</v>
      </c>
      <c r="J7" s="8"/>
      <c r="K7" s="8"/>
      <c r="L7" s="8"/>
      <c r="M7" s="18"/>
      <c r="N7" s="16">
        <f>SUM(I7:M7)</f>
        <v>139</v>
      </c>
      <c r="O7" s="13"/>
    </row>
    <row r="8" spans="1:15" s="7" customFormat="1" ht="18" customHeight="1">
      <c r="A8" s="119" t="s">
        <v>69</v>
      </c>
      <c r="B8" s="113">
        <v>1</v>
      </c>
      <c r="C8" s="115">
        <f>'繁殖・販売データ(H29)'!C8</f>
        <v>0</v>
      </c>
      <c r="D8" s="30" t="s">
        <v>33</v>
      </c>
      <c r="E8" s="16">
        <v>0</v>
      </c>
      <c r="F8" s="14">
        <v>30</v>
      </c>
      <c r="G8" s="8">
        <v>0</v>
      </c>
      <c r="H8" s="8"/>
      <c r="I8" s="8">
        <f>SUM(F8:H8)</f>
        <v>30</v>
      </c>
      <c r="J8" s="8"/>
      <c r="K8" s="8"/>
      <c r="L8" s="8"/>
      <c r="M8" s="18"/>
      <c r="N8" s="16">
        <f>SUM(I8:M8)</f>
        <v>30</v>
      </c>
      <c r="O8" s="24"/>
    </row>
    <row r="9" spans="1:15" s="7" customFormat="1" ht="18" customHeight="1">
      <c r="A9" s="118"/>
      <c r="B9" s="113"/>
      <c r="C9" s="115"/>
      <c r="D9" s="30" t="s">
        <v>39</v>
      </c>
      <c r="E9" s="16">
        <v>6</v>
      </c>
      <c r="F9" s="14">
        <v>125</v>
      </c>
      <c r="G9" s="8">
        <v>48</v>
      </c>
      <c r="H9" s="8"/>
      <c r="I9" s="8">
        <f>SUM(F9:H9)</f>
        <v>173</v>
      </c>
      <c r="J9" s="8"/>
      <c r="K9" s="8"/>
      <c r="L9" s="8"/>
      <c r="M9" s="18"/>
      <c r="N9" s="16">
        <f>SUM(I9:M9)</f>
        <v>173</v>
      </c>
      <c r="O9" s="24"/>
    </row>
    <row r="10" spans="1:15" s="7" customFormat="1" ht="18" customHeight="1">
      <c r="A10" s="119" t="s">
        <v>34</v>
      </c>
      <c r="B10" s="113">
        <v>1</v>
      </c>
      <c r="C10" s="115">
        <v>0</v>
      </c>
      <c r="D10" s="30" t="s">
        <v>33</v>
      </c>
      <c r="E10" s="16">
        <v>0</v>
      </c>
      <c r="F10" s="14">
        <v>14</v>
      </c>
      <c r="G10" s="8">
        <v>0</v>
      </c>
      <c r="H10" s="8"/>
      <c r="I10" s="8">
        <f aca="true" t="shared" si="0" ref="I10:I17">SUM(F10:H10)</f>
        <v>14</v>
      </c>
      <c r="J10" s="8"/>
      <c r="K10" s="8"/>
      <c r="L10" s="8"/>
      <c r="M10" s="18"/>
      <c r="N10" s="16">
        <f aca="true" t="shared" si="1" ref="N10:N17">SUM(I10:M10)</f>
        <v>14</v>
      </c>
      <c r="O10" s="13"/>
    </row>
    <row r="11" spans="1:15" s="7" customFormat="1" ht="18" customHeight="1">
      <c r="A11" s="118"/>
      <c r="B11" s="113"/>
      <c r="C11" s="115"/>
      <c r="D11" s="30" t="s">
        <v>39</v>
      </c>
      <c r="E11" s="16">
        <v>360</v>
      </c>
      <c r="F11" s="14">
        <v>69</v>
      </c>
      <c r="G11" s="8">
        <v>24</v>
      </c>
      <c r="H11" s="8"/>
      <c r="I11" s="8">
        <f t="shared" si="0"/>
        <v>93</v>
      </c>
      <c r="J11" s="8"/>
      <c r="K11" s="8"/>
      <c r="L11" s="8"/>
      <c r="M11" s="18"/>
      <c r="N11" s="16">
        <f t="shared" si="1"/>
        <v>93</v>
      </c>
      <c r="O11" s="13"/>
    </row>
    <row r="12" spans="1:15" s="7" customFormat="1" ht="18" customHeight="1">
      <c r="A12" s="119" t="s">
        <v>2</v>
      </c>
      <c r="B12" s="113">
        <f>'繁殖・販売データ(H29)'!B12</f>
        <v>0</v>
      </c>
      <c r="C12" s="115">
        <f>'繁殖・販売データ(H29)'!C12</f>
        <v>0</v>
      </c>
      <c r="D12" s="30" t="s">
        <v>33</v>
      </c>
      <c r="E12" s="16">
        <v>0</v>
      </c>
      <c r="F12" s="14">
        <v>16</v>
      </c>
      <c r="G12" s="8">
        <v>0</v>
      </c>
      <c r="H12" s="8"/>
      <c r="I12" s="8">
        <f t="shared" si="0"/>
        <v>16</v>
      </c>
      <c r="J12" s="8"/>
      <c r="K12" s="8"/>
      <c r="L12" s="8"/>
      <c r="M12" s="18"/>
      <c r="N12" s="16">
        <f t="shared" si="1"/>
        <v>16</v>
      </c>
      <c r="O12" s="13"/>
    </row>
    <row r="13" spans="1:15" s="7" customFormat="1" ht="18" customHeight="1">
      <c r="A13" s="118"/>
      <c r="B13" s="113"/>
      <c r="C13" s="115"/>
      <c r="D13" s="30" t="s">
        <v>39</v>
      </c>
      <c r="E13" s="16">
        <v>0</v>
      </c>
      <c r="F13" s="14">
        <v>75</v>
      </c>
      <c r="G13" s="8">
        <v>20</v>
      </c>
      <c r="H13" s="8"/>
      <c r="I13" s="8">
        <f t="shared" si="0"/>
        <v>95</v>
      </c>
      <c r="J13" s="8"/>
      <c r="K13" s="8"/>
      <c r="L13" s="8"/>
      <c r="M13" s="18"/>
      <c r="N13" s="16">
        <f t="shared" si="1"/>
        <v>95</v>
      </c>
      <c r="O13" s="21"/>
    </row>
    <row r="14" spans="1:15" s="7" customFormat="1" ht="18" customHeight="1">
      <c r="A14" s="119" t="s">
        <v>65</v>
      </c>
      <c r="B14" s="113">
        <v>0</v>
      </c>
      <c r="C14" s="115">
        <v>0</v>
      </c>
      <c r="D14" s="30" t="s">
        <v>33</v>
      </c>
      <c r="E14" s="16">
        <v>0</v>
      </c>
      <c r="F14" s="14">
        <v>58</v>
      </c>
      <c r="G14" s="8">
        <v>0</v>
      </c>
      <c r="H14" s="8"/>
      <c r="I14" s="8">
        <f t="shared" si="0"/>
        <v>58</v>
      </c>
      <c r="J14" s="8"/>
      <c r="K14" s="8"/>
      <c r="L14" s="8"/>
      <c r="M14" s="18"/>
      <c r="N14" s="16">
        <f t="shared" si="1"/>
        <v>58</v>
      </c>
      <c r="O14" s="21"/>
    </row>
    <row r="15" spans="1:15" s="7" customFormat="1" ht="18" customHeight="1">
      <c r="A15" s="120"/>
      <c r="B15" s="113"/>
      <c r="C15" s="115"/>
      <c r="D15" s="30" t="s">
        <v>39</v>
      </c>
      <c r="E15" s="16">
        <v>0</v>
      </c>
      <c r="F15" s="14">
        <v>244</v>
      </c>
      <c r="G15" s="8">
        <v>31</v>
      </c>
      <c r="H15" s="8"/>
      <c r="I15" s="8">
        <f t="shared" si="0"/>
        <v>275</v>
      </c>
      <c r="J15" s="8"/>
      <c r="K15" s="8"/>
      <c r="L15" s="8"/>
      <c r="M15" s="18"/>
      <c r="N15" s="16">
        <f t="shared" si="1"/>
        <v>275</v>
      </c>
      <c r="O15" s="21"/>
    </row>
    <row r="16" spans="1:15" s="7" customFormat="1" ht="18" customHeight="1">
      <c r="A16" s="119" t="s">
        <v>70</v>
      </c>
      <c r="B16" s="113">
        <v>1</v>
      </c>
      <c r="C16" s="115">
        <f>'繁殖・販売データ(H29)'!C16</f>
        <v>1</v>
      </c>
      <c r="D16" s="30" t="s">
        <v>33</v>
      </c>
      <c r="E16" s="16">
        <v>205</v>
      </c>
      <c r="F16" s="14">
        <v>82</v>
      </c>
      <c r="G16" s="8">
        <v>0</v>
      </c>
      <c r="H16" s="8"/>
      <c r="I16" s="8">
        <f t="shared" si="0"/>
        <v>82</v>
      </c>
      <c r="J16" s="8"/>
      <c r="K16" s="8"/>
      <c r="L16" s="8"/>
      <c r="M16" s="18"/>
      <c r="N16" s="16">
        <f t="shared" si="1"/>
        <v>82</v>
      </c>
      <c r="O16" s="21"/>
    </row>
    <row r="17" spans="1:15" s="7" customFormat="1" ht="18" customHeight="1">
      <c r="A17" s="118"/>
      <c r="B17" s="113"/>
      <c r="C17" s="115"/>
      <c r="D17" s="30" t="s">
        <v>39</v>
      </c>
      <c r="E17" s="16">
        <v>670</v>
      </c>
      <c r="F17" s="14">
        <v>332</v>
      </c>
      <c r="G17" s="8">
        <v>49</v>
      </c>
      <c r="H17" s="8"/>
      <c r="I17" s="8">
        <f t="shared" si="0"/>
        <v>381</v>
      </c>
      <c r="J17" s="8"/>
      <c r="K17" s="8"/>
      <c r="L17" s="8"/>
      <c r="M17" s="18"/>
      <c r="N17" s="16">
        <f t="shared" si="1"/>
        <v>381</v>
      </c>
      <c r="O17" s="24"/>
    </row>
    <row r="18" spans="1:15" s="7" customFormat="1" ht="18" customHeight="1">
      <c r="A18" s="119" t="s">
        <v>38</v>
      </c>
      <c r="B18" s="113">
        <v>0</v>
      </c>
      <c r="C18" s="115">
        <v>0</v>
      </c>
      <c r="D18" s="30" t="s">
        <v>33</v>
      </c>
      <c r="E18" s="16">
        <v>0</v>
      </c>
      <c r="F18" s="14">
        <v>6</v>
      </c>
      <c r="G18" s="8">
        <v>20</v>
      </c>
      <c r="H18" s="8"/>
      <c r="I18" s="8">
        <f>SUM(F18:H18)</f>
        <v>26</v>
      </c>
      <c r="J18" s="8"/>
      <c r="K18" s="8"/>
      <c r="L18" s="8"/>
      <c r="M18" s="18"/>
      <c r="N18" s="16">
        <f>SUM(I18:M18)</f>
        <v>26</v>
      </c>
      <c r="O18" s="21"/>
    </row>
    <row r="19" spans="1:15" s="7" customFormat="1" ht="18" customHeight="1" thickBot="1">
      <c r="A19" s="120"/>
      <c r="B19" s="114"/>
      <c r="C19" s="116"/>
      <c r="D19" s="29" t="s">
        <v>39</v>
      </c>
      <c r="E19" s="17">
        <v>0</v>
      </c>
      <c r="F19" s="15">
        <v>130</v>
      </c>
      <c r="G19" s="9">
        <v>70</v>
      </c>
      <c r="H19" s="9"/>
      <c r="I19" s="8">
        <f>SUM(F19:H19)</f>
        <v>200</v>
      </c>
      <c r="J19" s="9"/>
      <c r="K19" s="9"/>
      <c r="L19" s="9"/>
      <c r="M19" s="19"/>
      <c r="N19" s="17">
        <f>SUM(I19:M19)</f>
        <v>200</v>
      </c>
      <c r="O19" s="25"/>
    </row>
    <row r="20" spans="1:15" s="7" customFormat="1" ht="18" customHeight="1" thickTop="1">
      <c r="A20" s="117" t="s">
        <v>35</v>
      </c>
      <c r="B20" s="139">
        <f>SUM(B6:B19)</f>
        <v>6</v>
      </c>
      <c r="C20" s="141">
        <f>SUM(C6:C19)</f>
        <v>2</v>
      </c>
      <c r="D20" s="31" t="s">
        <v>36</v>
      </c>
      <c r="E20" s="22">
        <f>SUM(E8,E6,E10,E12,E14,E16,E18)</f>
        <v>240</v>
      </c>
      <c r="F20" s="34">
        <f aca="true" t="shared" si="2" ref="F20:N20">SUM(F8,F6,F10,F12,F14,F16,F18)</f>
        <v>220</v>
      </c>
      <c r="G20" s="10">
        <f t="shared" si="2"/>
        <v>20</v>
      </c>
      <c r="H20" s="10">
        <f t="shared" si="2"/>
        <v>0</v>
      </c>
      <c r="I20" s="10">
        <f t="shared" si="2"/>
        <v>240</v>
      </c>
      <c r="J20" s="10">
        <f t="shared" si="2"/>
        <v>0</v>
      </c>
      <c r="K20" s="10">
        <f t="shared" si="2"/>
        <v>0</v>
      </c>
      <c r="L20" s="10">
        <f t="shared" si="2"/>
        <v>0</v>
      </c>
      <c r="M20" s="20">
        <f t="shared" si="2"/>
        <v>0</v>
      </c>
      <c r="N20" s="22">
        <f t="shared" si="2"/>
        <v>240</v>
      </c>
      <c r="O20" s="26"/>
    </row>
    <row r="21" spans="1:15" s="7" customFormat="1" ht="18" customHeight="1">
      <c r="A21" s="118"/>
      <c r="B21" s="140"/>
      <c r="C21" s="142"/>
      <c r="D21" s="30" t="s">
        <v>39</v>
      </c>
      <c r="E21" s="16">
        <f>SUM(E9,E7,E11,E13,E15,E17,E19)</f>
        <v>1356</v>
      </c>
      <c r="F21" s="35">
        <f aca="true" t="shared" si="3" ref="F21:N21">SUM(F9,F7,F11,F13,F15,F17,F19)</f>
        <v>1070</v>
      </c>
      <c r="G21" s="8">
        <f t="shared" si="3"/>
        <v>286</v>
      </c>
      <c r="H21" s="8">
        <f t="shared" si="3"/>
        <v>0</v>
      </c>
      <c r="I21" s="8">
        <f t="shared" si="3"/>
        <v>1356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18">
        <f t="shared" si="3"/>
        <v>0</v>
      </c>
      <c r="N21" s="16">
        <f t="shared" si="3"/>
        <v>1356</v>
      </c>
      <c r="O21" s="27"/>
    </row>
    <row r="22" spans="1:15" s="7" customFormat="1" ht="18" customHeight="1">
      <c r="A22" s="11" t="s">
        <v>37</v>
      </c>
      <c r="M22" s="125"/>
      <c r="N22" s="125"/>
      <c r="O22" s="125"/>
    </row>
  </sheetData>
  <sheetProtection/>
  <mergeCells count="37">
    <mergeCell ref="M22:O22"/>
    <mergeCell ref="A3:A5"/>
    <mergeCell ref="B3:C4"/>
    <mergeCell ref="D3:D5"/>
    <mergeCell ref="E3:E5"/>
    <mergeCell ref="B20:B21"/>
    <mergeCell ref="C20:C21"/>
    <mergeCell ref="N3:N5"/>
    <mergeCell ref="O3:O5"/>
    <mergeCell ref="J4:J5"/>
    <mergeCell ref="A10:A11"/>
    <mergeCell ref="A12:A13"/>
    <mergeCell ref="C12:C13"/>
    <mergeCell ref="B14:B15"/>
    <mergeCell ref="C14:C15"/>
    <mergeCell ref="K4:K5"/>
    <mergeCell ref="C10:C11"/>
    <mergeCell ref="B12:B13"/>
    <mergeCell ref="C6:C7"/>
    <mergeCell ref="B10:B11"/>
    <mergeCell ref="A14:A15"/>
    <mergeCell ref="F3:M3"/>
    <mergeCell ref="F4:I4"/>
    <mergeCell ref="A8:A9"/>
    <mergeCell ref="A6:A7"/>
    <mergeCell ref="B8:B9"/>
    <mergeCell ref="C8:C9"/>
    <mergeCell ref="B6:B7"/>
    <mergeCell ref="L4:L5"/>
    <mergeCell ref="M4:M5"/>
    <mergeCell ref="B18:B19"/>
    <mergeCell ref="C18:C19"/>
    <mergeCell ref="A20:A21"/>
    <mergeCell ref="A16:A17"/>
    <mergeCell ref="A18:A19"/>
    <mergeCell ref="B16:B17"/>
    <mergeCell ref="C16:C17"/>
  </mergeCells>
  <printOptions/>
  <pageMargins left="0.7874015748031497" right="0.7874015748031497" top="0.984251968503937" bottom="0.984251968503937" header="0.5118110236220472" footer="0.5118110236220472"/>
  <pageSetup firstPageNumber="8" useFirstPageNumber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K18"/>
  <sheetViews>
    <sheetView tabSelected="1" zoomScalePageLayoutView="0" workbookViewId="0" topLeftCell="A1">
      <selection activeCell="K15" sqref="K15"/>
    </sheetView>
  </sheetViews>
  <sheetFormatPr defaultColWidth="9.00390625" defaultRowHeight="13.5"/>
  <cols>
    <col min="1" max="1" width="4.875" style="0" customWidth="1"/>
    <col min="4" max="11" width="7.25390625" style="0" customWidth="1"/>
  </cols>
  <sheetData>
    <row r="1" ht="17.25">
      <c r="A1" s="1" t="s">
        <v>72</v>
      </c>
    </row>
    <row r="3" spans="1:11" ht="13.5">
      <c r="A3" s="146"/>
      <c r="B3" s="146"/>
      <c r="C3" s="146"/>
      <c r="D3" s="121"/>
      <c r="E3" s="121"/>
      <c r="F3" s="121"/>
      <c r="G3" s="121"/>
      <c r="H3" s="121"/>
      <c r="I3" s="121"/>
      <c r="J3" s="122"/>
      <c r="K3" s="123" t="s">
        <v>1</v>
      </c>
    </row>
    <row r="4" spans="1:11" ht="13.5">
      <c r="A4" s="146"/>
      <c r="B4" s="146"/>
      <c r="C4" s="146"/>
      <c r="D4" s="3" t="s">
        <v>7</v>
      </c>
      <c r="E4" s="4" t="s">
        <v>68</v>
      </c>
      <c r="F4" s="3" t="s">
        <v>8</v>
      </c>
      <c r="G4" s="3" t="s">
        <v>9</v>
      </c>
      <c r="H4" s="5" t="s">
        <v>64</v>
      </c>
      <c r="I4" s="5" t="s">
        <v>70</v>
      </c>
      <c r="J4" s="3" t="s">
        <v>15</v>
      </c>
      <c r="K4" s="124"/>
    </row>
    <row r="5" spans="1:11" ht="13.5">
      <c r="A5" s="147" t="s">
        <v>11</v>
      </c>
      <c r="B5" s="149" t="s">
        <v>12</v>
      </c>
      <c r="C5" s="36" t="s">
        <v>3</v>
      </c>
      <c r="D5" s="37">
        <v>34</v>
      </c>
      <c r="E5" s="37">
        <v>60</v>
      </c>
      <c r="F5" s="37">
        <v>20</v>
      </c>
      <c r="G5" s="37">
        <v>21</v>
      </c>
      <c r="H5" s="37">
        <v>94</v>
      </c>
      <c r="I5" s="37">
        <v>139</v>
      </c>
      <c r="J5" s="37">
        <v>22</v>
      </c>
      <c r="K5" s="37">
        <f>SUM(D5:J5)</f>
        <v>390</v>
      </c>
    </row>
    <row r="6" spans="1:11" ht="13.5">
      <c r="A6" s="147"/>
      <c r="B6" s="150"/>
      <c r="C6" s="36" t="s">
        <v>4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f>SUM(D6:J6)</f>
        <v>0</v>
      </c>
    </row>
    <row r="7" spans="1:11" ht="13.5">
      <c r="A7" s="147"/>
      <c r="B7" s="150"/>
      <c r="C7" s="36" t="s">
        <v>5</v>
      </c>
      <c r="D7" s="37">
        <v>62</v>
      </c>
      <c r="E7" s="37">
        <v>50</v>
      </c>
      <c r="F7" s="37">
        <v>37</v>
      </c>
      <c r="G7" s="37">
        <v>40</v>
      </c>
      <c r="H7" s="37">
        <v>114</v>
      </c>
      <c r="I7" s="37">
        <v>143</v>
      </c>
      <c r="J7" s="37">
        <v>67</v>
      </c>
      <c r="K7" s="37">
        <f>SUM(D7:J7)</f>
        <v>513</v>
      </c>
    </row>
    <row r="8" spans="1:11" ht="13.5">
      <c r="A8" s="147"/>
      <c r="B8" s="151"/>
      <c r="C8" s="36" t="s">
        <v>6</v>
      </c>
      <c r="D8" s="37">
        <f>SUM(D5:D7)</f>
        <v>96</v>
      </c>
      <c r="E8" s="37">
        <f>SUM(E5:E7)</f>
        <v>110</v>
      </c>
      <c r="F8" s="37">
        <f aca="true" t="shared" si="0" ref="F8:K8">SUM(F5:F7)</f>
        <v>57</v>
      </c>
      <c r="G8" s="37">
        <f t="shared" si="0"/>
        <v>61</v>
      </c>
      <c r="H8" s="37">
        <f t="shared" si="0"/>
        <v>208</v>
      </c>
      <c r="I8" s="37">
        <f t="shared" si="0"/>
        <v>282</v>
      </c>
      <c r="J8" s="37">
        <f>SUM(J5:J7)</f>
        <v>89</v>
      </c>
      <c r="K8" s="38">
        <f t="shared" si="0"/>
        <v>903</v>
      </c>
    </row>
    <row r="9" spans="1:11" ht="13.5">
      <c r="A9" s="147"/>
      <c r="B9" s="149" t="s">
        <v>13</v>
      </c>
      <c r="C9" s="36" t="s">
        <v>3</v>
      </c>
      <c r="D9" s="37">
        <v>3</v>
      </c>
      <c r="E9" s="37">
        <v>4</v>
      </c>
      <c r="F9" s="37">
        <v>2</v>
      </c>
      <c r="G9" s="37">
        <v>2</v>
      </c>
      <c r="H9" s="37">
        <v>7</v>
      </c>
      <c r="I9" s="37">
        <v>10</v>
      </c>
      <c r="J9" s="37">
        <v>2</v>
      </c>
      <c r="K9" s="37">
        <f>SUM(D9:J9)</f>
        <v>30</v>
      </c>
    </row>
    <row r="10" spans="1:11" ht="13.5">
      <c r="A10" s="147"/>
      <c r="B10" s="150"/>
      <c r="C10" s="36" t="s">
        <v>5</v>
      </c>
      <c r="D10" s="37">
        <v>17</v>
      </c>
      <c r="E10" s="37">
        <v>11</v>
      </c>
      <c r="F10" s="37">
        <v>10</v>
      </c>
      <c r="G10" s="37">
        <v>12</v>
      </c>
      <c r="H10" s="37">
        <v>29</v>
      </c>
      <c r="I10" s="37">
        <v>40</v>
      </c>
      <c r="J10" s="37">
        <v>18</v>
      </c>
      <c r="K10" s="37">
        <f>SUM(D10:J10)</f>
        <v>137</v>
      </c>
    </row>
    <row r="11" spans="1:11" ht="13.5">
      <c r="A11" s="147"/>
      <c r="B11" s="151"/>
      <c r="C11" s="36" t="s">
        <v>0</v>
      </c>
      <c r="D11" s="37">
        <f aca="true" t="shared" si="1" ref="D11:K11">SUM(D9:D10)</f>
        <v>20</v>
      </c>
      <c r="E11" s="37">
        <f t="shared" si="1"/>
        <v>15</v>
      </c>
      <c r="F11" s="37">
        <f t="shared" si="1"/>
        <v>12</v>
      </c>
      <c r="G11" s="37">
        <f t="shared" si="1"/>
        <v>14</v>
      </c>
      <c r="H11" s="37">
        <f t="shared" si="1"/>
        <v>36</v>
      </c>
      <c r="I11" s="37">
        <f t="shared" si="1"/>
        <v>50</v>
      </c>
      <c r="J11" s="37">
        <f t="shared" si="1"/>
        <v>20</v>
      </c>
      <c r="K11" s="38">
        <f t="shared" si="1"/>
        <v>167</v>
      </c>
    </row>
    <row r="12" spans="1:11" ht="13.5">
      <c r="A12" s="147"/>
      <c r="B12" s="149" t="s">
        <v>1</v>
      </c>
      <c r="C12" s="36" t="s">
        <v>3</v>
      </c>
      <c r="D12" s="37">
        <f aca="true" t="shared" si="2" ref="D12:J12">D5+D9</f>
        <v>37</v>
      </c>
      <c r="E12" s="37">
        <f t="shared" si="2"/>
        <v>64</v>
      </c>
      <c r="F12" s="37">
        <f t="shared" si="2"/>
        <v>22</v>
      </c>
      <c r="G12" s="37">
        <f t="shared" si="2"/>
        <v>23</v>
      </c>
      <c r="H12" s="37">
        <f t="shared" si="2"/>
        <v>101</v>
      </c>
      <c r="I12" s="37">
        <f t="shared" si="2"/>
        <v>149</v>
      </c>
      <c r="J12" s="37">
        <f t="shared" si="2"/>
        <v>24</v>
      </c>
      <c r="K12" s="37">
        <f>SUM(D12:J12)</f>
        <v>420</v>
      </c>
    </row>
    <row r="13" spans="1:11" ht="13.5">
      <c r="A13" s="147"/>
      <c r="B13" s="150"/>
      <c r="C13" s="36" t="s">
        <v>4</v>
      </c>
      <c r="D13" s="37">
        <f aca="true" t="shared" si="3" ref="D13:J13">+D6</f>
        <v>0</v>
      </c>
      <c r="E13" s="37">
        <f t="shared" si="3"/>
        <v>0</v>
      </c>
      <c r="F13" s="37">
        <f t="shared" si="3"/>
        <v>0</v>
      </c>
      <c r="G13" s="37">
        <f t="shared" si="3"/>
        <v>0</v>
      </c>
      <c r="H13" s="37">
        <f t="shared" si="3"/>
        <v>0</v>
      </c>
      <c r="I13" s="37">
        <f t="shared" si="3"/>
        <v>0</v>
      </c>
      <c r="J13" s="37">
        <f t="shared" si="3"/>
        <v>0</v>
      </c>
      <c r="K13" s="37">
        <f>SUM(D13:J13)</f>
        <v>0</v>
      </c>
    </row>
    <row r="14" spans="1:11" ht="13.5">
      <c r="A14" s="147"/>
      <c r="B14" s="150"/>
      <c r="C14" s="36" t="s">
        <v>5</v>
      </c>
      <c r="D14" s="37">
        <f aca="true" t="shared" si="4" ref="D14:J14">+D7+D10</f>
        <v>79</v>
      </c>
      <c r="E14" s="37">
        <f t="shared" si="4"/>
        <v>61</v>
      </c>
      <c r="F14" s="37">
        <f t="shared" si="4"/>
        <v>47</v>
      </c>
      <c r="G14" s="37">
        <f t="shared" si="4"/>
        <v>52</v>
      </c>
      <c r="H14" s="37">
        <f t="shared" si="4"/>
        <v>143</v>
      </c>
      <c r="I14" s="37">
        <f t="shared" si="4"/>
        <v>183</v>
      </c>
      <c r="J14" s="37">
        <f t="shared" si="4"/>
        <v>85</v>
      </c>
      <c r="K14" s="37">
        <f>SUM(D14:J14)</f>
        <v>650</v>
      </c>
    </row>
    <row r="15" spans="1:11" ht="13.5">
      <c r="A15" s="147"/>
      <c r="B15" s="151"/>
      <c r="C15" s="36" t="s">
        <v>6</v>
      </c>
      <c r="D15" s="37">
        <f>SUM(D12:D14)</f>
        <v>116</v>
      </c>
      <c r="E15" s="37">
        <f>SUM(E12:E14)</f>
        <v>125</v>
      </c>
      <c r="F15" s="37">
        <f aca="true" t="shared" si="5" ref="F15:K15">SUM(F12:F14)</f>
        <v>69</v>
      </c>
      <c r="G15" s="37">
        <f t="shared" si="5"/>
        <v>75</v>
      </c>
      <c r="H15" s="37">
        <f t="shared" si="5"/>
        <v>244</v>
      </c>
      <c r="I15" s="37">
        <f t="shared" si="5"/>
        <v>332</v>
      </c>
      <c r="J15" s="37">
        <f>SUM(J12:J14)</f>
        <v>109</v>
      </c>
      <c r="K15" s="38">
        <f t="shared" si="5"/>
        <v>1070</v>
      </c>
    </row>
    <row r="16" spans="1:11" ht="13.5">
      <c r="A16" s="148" t="s">
        <v>10</v>
      </c>
      <c r="B16" s="147"/>
      <c r="C16" s="36" t="s">
        <v>3</v>
      </c>
      <c r="D16" s="37">
        <v>14</v>
      </c>
      <c r="E16" s="37">
        <v>30</v>
      </c>
      <c r="F16" s="37">
        <v>14</v>
      </c>
      <c r="G16" s="37">
        <v>16</v>
      </c>
      <c r="H16" s="37">
        <v>58</v>
      </c>
      <c r="I16" s="37">
        <v>82</v>
      </c>
      <c r="J16" s="37">
        <v>6</v>
      </c>
      <c r="K16" s="37">
        <f>SUM(D16:J16)</f>
        <v>220</v>
      </c>
    </row>
    <row r="17" spans="1:11" ht="13.5">
      <c r="A17" s="147"/>
      <c r="B17" s="147"/>
      <c r="C17" s="36" t="s">
        <v>14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f>SUM(D17:J17)</f>
        <v>0</v>
      </c>
    </row>
    <row r="18" spans="1:11" ht="13.5">
      <c r="A18" s="147"/>
      <c r="B18" s="147"/>
      <c r="C18" s="36" t="s">
        <v>0</v>
      </c>
      <c r="D18" s="37">
        <f aca="true" t="shared" si="6" ref="D18:K18">SUM(D16:D17)</f>
        <v>14</v>
      </c>
      <c r="E18" s="37">
        <f t="shared" si="6"/>
        <v>30</v>
      </c>
      <c r="F18" s="37">
        <f t="shared" si="6"/>
        <v>14</v>
      </c>
      <c r="G18" s="37">
        <f t="shared" si="6"/>
        <v>16</v>
      </c>
      <c r="H18" s="37">
        <f t="shared" si="6"/>
        <v>58</v>
      </c>
      <c r="I18" s="37">
        <f t="shared" si="6"/>
        <v>82</v>
      </c>
      <c r="J18" s="37">
        <f t="shared" si="6"/>
        <v>6</v>
      </c>
      <c r="K18" s="38">
        <f t="shared" si="6"/>
        <v>220</v>
      </c>
    </row>
  </sheetData>
  <sheetProtection/>
  <mergeCells count="8">
    <mergeCell ref="K3:K4"/>
    <mergeCell ref="A3:C4"/>
    <mergeCell ref="A5:A15"/>
    <mergeCell ref="A16:B18"/>
    <mergeCell ref="B5:B8"/>
    <mergeCell ref="B9:B11"/>
    <mergeCell ref="B12:B15"/>
    <mergeCell ref="D3:J3"/>
  </mergeCells>
  <printOptions/>
  <pageMargins left="0.7874015748031497" right="0.7874015748031497" top="0.984251968503937" bottom="0.984251968503937" header="0.5118110236220472" footer="0.5118110236220472"/>
  <pageSetup firstPageNumber="9" useFirstPageNumber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L21" sqref="L21"/>
    </sheetView>
  </sheetViews>
  <sheetFormatPr defaultColWidth="9.00390625" defaultRowHeight="13.5"/>
  <cols>
    <col min="1" max="1" width="9.375" style="0" customWidth="1"/>
    <col min="2" max="2" width="5.125" style="0" customWidth="1"/>
    <col min="3" max="3" width="5.625" style="0" customWidth="1"/>
    <col min="4" max="7" width="7.125" style="0" customWidth="1"/>
    <col min="8" max="8" width="6.625" style="0" customWidth="1"/>
    <col min="9" max="18" width="6.625" style="49" customWidth="1"/>
    <col min="19" max="19" width="25.125" style="49" customWidth="1"/>
  </cols>
  <sheetData>
    <row r="1" spans="1:19" s="6" customFormat="1" ht="18" customHeight="1">
      <c r="A1" s="6" t="s">
        <v>40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9:19" s="7" customFormat="1" ht="18" customHeight="1"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s="7" customFormat="1" ht="18" customHeight="1">
      <c r="A3" s="126" t="s">
        <v>63</v>
      </c>
      <c r="B3" s="129" t="s">
        <v>41</v>
      </c>
      <c r="C3" s="130"/>
      <c r="D3" s="133" t="s">
        <v>42</v>
      </c>
      <c r="E3" s="129" t="s">
        <v>62</v>
      </c>
      <c r="F3" s="133"/>
      <c r="G3" s="133"/>
      <c r="H3" s="152" t="s">
        <v>44</v>
      </c>
      <c r="I3" s="168" t="s">
        <v>43</v>
      </c>
      <c r="J3" s="121"/>
      <c r="K3" s="121"/>
      <c r="L3" s="121"/>
      <c r="M3" s="121"/>
      <c r="N3" s="121"/>
      <c r="O3" s="121"/>
      <c r="P3" s="121"/>
      <c r="Q3" s="169"/>
      <c r="R3" s="152" t="s">
        <v>44</v>
      </c>
      <c r="S3" s="143" t="s">
        <v>45</v>
      </c>
    </row>
    <row r="4" spans="1:19" s="7" customFormat="1" ht="18" customHeight="1">
      <c r="A4" s="127"/>
      <c r="B4" s="131"/>
      <c r="C4" s="132"/>
      <c r="D4" s="134"/>
      <c r="E4" s="164"/>
      <c r="F4" s="135"/>
      <c r="G4" s="135"/>
      <c r="H4" s="153"/>
      <c r="I4" s="121" t="s">
        <v>46</v>
      </c>
      <c r="J4" s="121"/>
      <c r="K4" s="121"/>
      <c r="L4" s="123" t="s">
        <v>61</v>
      </c>
      <c r="M4" s="173" t="s">
        <v>59</v>
      </c>
      <c r="N4" s="121"/>
      <c r="O4" s="121"/>
      <c r="P4" s="123" t="s">
        <v>61</v>
      </c>
      <c r="Q4" s="171" t="s">
        <v>60</v>
      </c>
      <c r="R4" s="153"/>
      <c r="S4" s="144"/>
    </row>
    <row r="5" spans="1:19" s="7" customFormat="1" ht="18" customHeight="1" thickBot="1">
      <c r="A5" s="162"/>
      <c r="B5" s="41"/>
      <c r="C5" s="42" t="s">
        <v>27</v>
      </c>
      <c r="D5" s="163"/>
      <c r="E5" s="43">
        <v>90</v>
      </c>
      <c r="F5" s="44">
        <v>120</v>
      </c>
      <c r="G5" s="45">
        <v>200</v>
      </c>
      <c r="H5" s="154"/>
      <c r="I5" s="46">
        <v>90</v>
      </c>
      <c r="J5" s="44">
        <v>120</v>
      </c>
      <c r="K5" s="44">
        <v>200</v>
      </c>
      <c r="L5" s="170"/>
      <c r="M5" s="46">
        <v>90</v>
      </c>
      <c r="N5" s="44">
        <v>120</v>
      </c>
      <c r="O5" s="44">
        <v>200</v>
      </c>
      <c r="P5" s="170"/>
      <c r="Q5" s="172"/>
      <c r="R5" s="154"/>
      <c r="S5" s="155"/>
    </row>
    <row r="6" spans="1:19" s="7" customFormat="1" ht="18" customHeight="1">
      <c r="A6" s="120" t="s">
        <v>51</v>
      </c>
      <c r="B6" s="156">
        <v>3</v>
      </c>
      <c r="C6" s="157">
        <v>1</v>
      </c>
      <c r="D6" s="28" t="s">
        <v>49</v>
      </c>
      <c r="E6" s="50"/>
      <c r="F6" s="51">
        <f>'印刷用繁殖・販売８'!E6</f>
        <v>35</v>
      </c>
      <c r="G6" s="52"/>
      <c r="H6" s="53">
        <f>SUM(E6:G6)</f>
        <v>35</v>
      </c>
      <c r="I6" s="54"/>
      <c r="J6" s="51">
        <v>14</v>
      </c>
      <c r="K6" s="55"/>
      <c r="L6" s="56">
        <f>SUM(I6:K6)</f>
        <v>14</v>
      </c>
      <c r="M6" s="55"/>
      <c r="N6" s="57">
        <v>0</v>
      </c>
      <c r="O6" s="55"/>
      <c r="P6" s="58">
        <f>SUM(M6:O6)</f>
        <v>0</v>
      </c>
      <c r="Q6" s="59"/>
      <c r="R6" s="53">
        <f>L6+P6+Q6</f>
        <v>14</v>
      </c>
      <c r="S6" s="60"/>
    </row>
    <row r="7" spans="1:19" s="7" customFormat="1" ht="18" customHeight="1" thickBot="1">
      <c r="A7" s="120"/>
      <c r="B7" s="156"/>
      <c r="C7" s="157"/>
      <c r="D7" s="29" t="s">
        <v>50</v>
      </c>
      <c r="E7" s="61">
        <f>I7+M7</f>
        <v>0</v>
      </c>
      <c r="F7" s="62">
        <v>220</v>
      </c>
      <c r="G7" s="63">
        <v>100</v>
      </c>
      <c r="H7" s="64">
        <f>SUM(E7:G7)</f>
        <v>320</v>
      </c>
      <c r="I7" s="65">
        <v>0</v>
      </c>
      <c r="J7" s="66">
        <v>81</v>
      </c>
      <c r="K7" s="66">
        <v>14</v>
      </c>
      <c r="L7" s="67">
        <f>SUM(I7:K7)</f>
        <v>95</v>
      </c>
      <c r="M7" s="62">
        <v>0</v>
      </c>
      <c r="N7" s="62">
        <v>0</v>
      </c>
      <c r="O7" s="62">
        <v>44</v>
      </c>
      <c r="P7" s="68">
        <f>SUM(M7:O7)</f>
        <v>44</v>
      </c>
      <c r="Q7" s="69"/>
      <c r="R7" s="64">
        <f>L7+P7+Q7</f>
        <v>139</v>
      </c>
      <c r="S7" s="70"/>
    </row>
    <row r="8" spans="1:19" s="7" customFormat="1" ht="18" customHeight="1">
      <c r="A8" s="165" t="s">
        <v>48</v>
      </c>
      <c r="B8" s="158">
        <v>1</v>
      </c>
      <c r="C8" s="160">
        <v>0</v>
      </c>
      <c r="D8" s="32" t="s">
        <v>49</v>
      </c>
      <c r="E8" s="71"/>
      <c r="F8" s="72">
        <v>0</v>
      </c>
      <c r="G8" s="73"/>
      <c r="H8" s="74">
        <f>SUM(E8:G8)</f>
        <v>0</v>
      </c>
      <c r="I8" s="75"/>
      <c r="J8" s="76">
        <v>30</v>
      </c>
      <c r="K8" s="77"/>
      <c r="L8" s="78">
        <f>SUM(I8:K8)</f>
        <v>30</v>
      </c>
      <c r="M8" s="77"/>
      <c r="N8" s="76">
        <v>0</v>
      </c>
      <c r="O8" s="77"/>
      <c r="P8" s="79">
        <f>SUM(M8:O8)</f>
        <v>0</v>
      </c>
      <c r="Q8" s="80"/>
      <c r="R8" s="74">
        <f>L8+P8+Q8</f>
        <v>30</v>
      </c>
      <c r="S8" s="81"/>
    </row>
    <row r="9" spans="1:19" s="7" customFormat="1" ht="18" customHeight="1" thickBot="1">
      <c r="A9" s="166"/>
      <c r="B9" s="159"/>
      <c r="C9" s="161"/>
      <c r="D9" s="33" t="s">
        <v>50</v>
      </c>
      <c r="E9" s="82">
        <f>I9+M9</f>
        <v>0</v>
      </c>
      <c r="F9" s="83">
        <v>0</v>
      </c>
      <c r="G9" s="84">
        <v>6</v>
      </c>
      <c r="H9" s="85">
        <f>SUM(E9:G9)</f>
        <v>6</v>
      </c>
      <c r="I9" s="86">
        <v>0</v>
      </c>
      <c r="J9" s="87">
        <v>107</v>
      </c>
      <c r="K9" s="87">
        <v>18</v>
      </c>
      <c r="L9" s="88">
        <f>SUM(I9:K9)</f>
        <v>125</v>
      </c>
      <c r="M9" s="83">
        <v>0</v>
      </c>
      <c r="N9" s="83">
        <v>0</v>
      </c>
      <c r="O9" s="83">
        <v>48</v>
      </c>
      <c r="P9" s="89">
        <f>SUM(M9:O9)</f>
        <v>48</v>
      </c>
      <c r="Q9" s="90"/>
      <c r="R9" s="85">
        <f>L9+P9+Q9</f>
        <v>173</v>
      </c>
      <c r="S9" s="91"/>
    </row>
    <row r="10" spans="1:19" s="7" customFormat="1" ht="18" customHeight="1">
      <c r="A10" s="120" t="s">
        <v>52</v>
      </c>
      <c r="B10" s="156">
        <v>1</v>
      </c>
      <c r="C10" s="157">
        <v>0</v>
      </c>
      <c r="D10" s="28" t="s">
        <v>49</v>
      </c>
      <c r="E10" s="50"/>
      <c r="F10" s="51">
        <v>0</v>
      </c>
      <c r="G10" s="52"/>
      <c r="H10" s="53">
        <f aca="true" t="shared" si="0" ref="H10:H17">SUM(E10:G10)</f>
        <v>0</v>
      </c>
      <c r="I10" s="54"/>
      <c r="J10" s="57">
        <v>14</v>
      </c>
      <c r="K10" s="55"/>
      <c r="L10" s="56">
        <f aca="true" t="shared" si="1" ref="L10:L17">SUM(I10:K10)</f>
        <v>14</v>
      </c>
      <c r="M10" s="55"/>
      <c r="N10" s="57">
        <v>0</v>
      </c>
      <c r="O10" s="55"/>
      <c r="P10" s="58">
        <f aca="true" t="shared" si="2" ref="P10:P17">SUM(M10:O10)</f>
        <v>0</v>
      </c>
      <c r="Q10" s="59"/>
      <c r="R10" s="53">
        <f aca="true" t="shared" si="3" ref="R10:R17">L10+P10+Q10</f>
        <v>14</v>
      </c>
      <c r="S10" s="92"/>
    </row>
    <row r="11" spans="1:19" s="7" customFormat="1" ht="18" customHeight="1" thickBot="1">
      <c r="A11" s="120"/>
      <c r="B11" s="156"/>
      <c r="C11" s="157"/>
      <c r="D11" s="29" t="s">
        <v>50</v>
      </c>
      <c r="E11" s="61">
        <f>I11+M11</f>
        <v>0</v>
      </c>
      <c r="F11" s="62">
        <v>180</v>
      </c>
      <c r="G11" s="63">
        <v>180</v>
      </c>
      <c r="H11" s="64">
        <f t="shared" si="0"/>
        <v>360</v>
      </c>
      <c r="I11" s="65">
        <v>0</v>
      </c>
      <c r="J11" s="66">
        <v>57</v>
      </c>
      <c r="K11" s="66">
        <v>12</v>
      </c>
      <c r="L11" s="67">
        <f t="shared" si="1"/>
        <v>69</v>
      </c>
      <c r="M11" s="62">
        <v>0</v>
      </c>
      <c r="N11" s="62">
        <v>0</v>
      </c>
      <c r="O11" s="62">
        <v>24</v>
      </c>
      <c r="P11" s="68">
        <f t="shared" si="2"/>
        <v>24</v>
      </c>
      <c r="Q11" s="69"/>
      <c r="R11" s="64">
        <f t="shared" si="3"/>
        <v>93</v>
      </c>
      <c r="S11" s="70"/>
    </row>
    <row r="12" spans="1:19" s="7" customFormat="1" ht="18" customHeight="1">
      <c r="A12" s="165" t="s">
        <v>53</v>
      </c>
      <c r="B12" s="158">
        <v>0</v>
      </c>
      <c r="C12" s="160">
        <v>0</v>
      </c>
      <c r="D12" s="32" t="s">
        <v>49</v>
      </c>
      <c r="E12" s="71"/>
      <c r="F12" s="72">
        <v>0</v>
      </c>
      <c r="G12" s="73"/>
      <c r="H12" s="74">
        <f t="shared" si="0"/>
        <v>0</v>
      </c>
      <c r="I12" s="75"/>
      <c r="J12" s="76">
        <v>16</v>
      </c>
      <c r="K12" s="77"/>
      <c r="L12" s="78">
        <f t="shared" si="1"/>
        <v>16</v>
      </c>
      <c r="M12" s="77"/>
      <c r="N12" s="76">
        <v>0</v>
      </c>
      <c r="O12" s="77"/>
      <c r="P12" s="79">
        <f t="shared" si="2"/>
        <v>0</v>
      </c>
      <c r="Q12" s="80"/>
      <c r="R12" s="74">
        <f t="shared" si="3"/>
        <v>16</v>
      </c>
      <c r="S12" s="93"/>
    </row>
    <row r="13" spans="1:19" s="7" customFormat="1" ht="18" customHeight="1" thickBot="1">
      <c r="A13" s="166"/>
      <c r="B13" s="159"/>
      <c r="C13" s="161"/>
      <c r="D13" s="33" t="s">
        <v>50</v>
      </c>
      <c r="E13" s="82">
        <f>I13+M13</f>
        <v>0</v>
      </c>
      <c r="F13" s="83">
        <v>0</v>
      </c>
      <c r="G13" s="84">
        <v>0</v>
      </c>
      <c r="H13" s="85">
        <f t="shared" si="0"/>
        <v>0</v>
      </c>
      <c r="I13" s="86">
        <v>0</v>
      </c>
      <c r="J13" s="87">
        <v>61</v>
      </c>
      <c r="K13" s="87">
        <v>14</v>
      </c>
      <c r="L13" s="88">
        <f t="shared" si="1"/>
        <v>75</v>
      </c>
      <c r="M13" s="83">
        <v>0</v>
      </c>
      <c r="N13" s="83">
        <v>0</v>
      </c>
      <c r="O13" s="83">
        <v>20</v>
      </c>
      <c r="P13" s="89">
        <f t="shared" si="2"/>
        <v>20</v>
      </c>
      <c r="Q13" s="90"/>
      <c r="R13" s="85">
        <f t="shared" si="3"/>
        <v>95</v>
      </c>
      <c r="S13" s="94"/>
    </row>
    <row r="14" spans="1:19" s="7" customFormat="1" ht="18" customHeight="1">
      <c r="A14" s="120" t="s">
        <v>65</v>
      </c>
      <c r="B14" s="156">
        <v>0</v>
      </c>
      <c r="C14" s="157">
        <v>0</v>
      </c>
      <c r="D14" s="28" t="s">
        <v>49</v>
      </c>
      <c r="E14" s="50"/>
      <c r="F14" s="51">
        <v>0</v>
      </c>
      <c r="G14" s="52"/>
      <c r="H14" s="53">
        <f t="shared" si="0"/>
        <v>0</v>
      </c>
      <c r="I14" s="54"/>
      <c r="J14" s="57">
        <v>58</v>
      </c>
      <c r="K14" s="55"/>
      <c r="L14" s="56">
        <f t="shared" si="1"/>
        <v>58</v>
      </c>
      <c r="M14" s="55"/>
      <c r="N14" s="57">
        <v>0</v>
      </c>
      <c r="O14" s="55"/>
      <c r="P14" s="58">
        <f t="shared" si="2"/>
        <v>0</v>
      </c>
      <c r="Q14" s="59"/>
      <c r="R14" s="53">
        <f t="shared" si="3"/>
        <v>58</v>
      </c>
      <c r="S14" s="95"/>
    </row>
    <row r="15" spans="1:19" s="7" customFormat="1" ht="18" customHeight="1" thickBot="1">
      <c r="A15" s="120"/>
      <c r="B15" s="156"/>
      <c r="C15" s="157"/>
      <c r="D15" s="29" t="s">
        <v>50</v>
      </c>
      <c r="E15" s="61">
        <f>I15+M15</f>
        <v>0</v>
      </c>
      <c r="F15" s="62">
        <v>0</v>
      </c>
      <c r="G15" s="63">
        <v>0</v>
      </c>
      <c r="H15" s="64">
        <f t="shared" si="0"/>
        <v>0</v>
      </c>
      <c r="I15" s="65">
        <v>0</v>
      </c>
      <c r="J15" s="66">
        <v>208</v>
      </c>
      <c r="K15" s="66">
        <v>36</v>
      </c>
      <c r="L15" s="67">
        <f t="shared" si="1"/>
        <v>244</v>
      </c>
      <c r="M15" s="62">
        <v>0</v>
      </c>
      <c r="N15" s="62">
        <v>0</v>
      </c>
      <c r="O15" s="62">
        <v>31</v>
      </c>
      <c r="P15" s="68">
        <f t="shared" si="2"/>
        <v>31</v>
      </c>
      <c r="Q15" s="69"/>
      <c r="R15" s="64">
        <f t="shared" si="3"/>
        <v>275</v>
      </c>
      <c r="S15" s="96"/>
    </row>
    <row r="16" spans="1:19" s="7" customFormat="1" ht="18" customHeight="1">
      <c r="A16" s="165" t="s">
        <v>66</v>
      </c>
      <c r="B16" s="158">
        <v>1</v>
      </c>
      <c r="C16" s="160">
        <v>1</v>
      </c>
      <c r="D16" s="32" t="s">
        <v>54</v>
      </c>
      <c r="E16" s="71"/>
      <c r="F16" s="72">
        <f>'印刷用繁殖・販売８'!E16</f>
        <v>205</v>
      </c>
      <c r="G16" s="73"/>
      <c r="H16" s="74">
        <f t="shared" si="0"/>
        <v>205</v>
      </c>
      <c r="I16" s="75"/>
      <c r="J16" s="76">
        <v>82</v>
      </c>
      <c r="K16" s="77"/>
      <c r="L16" s="78">
        <f t="shared" si="1"/>
        <v>82</v>
      </c>
      <c r="M16" s="77"/>
      <c r="N16" s="76">
        <v>0</v>
      </c>
      <c r="O16" s="77"/>
      <c r="P16" s="79">
        <f t="shared" si="2"/>
        <v>0</v>
      </c>
      <c r="Q16" s="80"/>
      <c r="R16" s="74">
        <f t="shared" si="3"/>
        <v>82</v>
      </c>
      <c r="S16" s="97"/>
    </row>
    <row r="17" spans="1:19" s="7" customFormat="1" ht="18" customHeight="1" thickBot="1">
      <c r="A17" s="166"/>
      <c r="B17" s="159"/>
      <c r="C17" s="161"/>
      <c r="D17" s="33" t="s">
        <v>55</v>
      </c>
      <c r="E17" s="82">
        <f>I17+M17</f>
        <v>0</v>
      </c>
      <c r="F17" s="83">
        <v>500</v>
      </c>
      <c r="G17" s="84">
        <v>170</v>
      </c>
      <c r="H17" s="85">
        <f t="shared" si="0"/>
        <v>670</v>
      </c>
      <c r="I17" s="86">
        <v>0</v>
      </c>
      <c r="J17" s="87">
        <v>282</v>
      </c>
      <c r="K17" s="87">
        <v>50</v>
      </c>
      <c r="L17" s="88">
        <f t="shared" si="1"/>
        <v>332</v>
      </c>
      <c r="M17" s="83">
        <v>0</v>
      </c>
      <c r="N17" s="83">
        <v>0</v>
      </c>
      <c r="O17" s="83">
        <v>49</v>
      </c>
      <c r="P17" s="89">
        <f t="shared" si="2"/>
        <v>49</v>
      </c>
      <c r="Q17" s="90"/>
      <c r="R17" s="85">
        <f t="shared" si="3"/>
        <v>381</v>
      </c>
      <c r="S17" s="91"/>
    </row>
    <row r="18" spans="1:19" s="7" customFormat="1" ht="18" customHeight="1">
      <c r="A18" s="120" t="s">
        <v>56</v>
      </c>
      <c r="B18" s="156">
        <v>0</v>
      </c>
      <c r="C18" s="157">
        <v>0</v>
      </c>
      <c r="D18" s="28" t="s">
        <v>49</v>
      </c>
      <c r="E18" s="50"/>
      <c r="F18" s="51">
        <v>0</v>
      </c>
      <c r="G18" s="52"/>
      <c r="H18" s="53">
        <f>SUM(E18:G18)</f>
        <v>0</v>
      </c>
      <c r="I18" s="54"/>
      <c r="J18" s="57">
        <v>6</v>
      </c>
      <c r="K18" s="55"/>
      <c r="L18" s="56">
        <f>SUM(I18:K18)</f>
        <v>6</v>
      </c>
      <c r="M18" s="55"/>
      <c r="N18" s="57">
        <v>20</v>
      </c>
      <c r="O18" s="55"/>
      <c r="P18" s="58">
        <f>SUM(M18:O18)</f>
        <v>20</v>
      </c>
      <c r="Q18" s="59"/>
      <c r="R18" s="53">
        <f>L18+P18+Q18</f>
        <v>26</v>
      </c>
      <c r="S18" s="95"/>
    </row>
    <row r="19" spans="1:19" s="7" customFormat="1" ht="18" customHeight="1" thickBot="1">
      <c r="A19" s="120"/>
      <c r="B19" s="156"/>
      <c r="C19" s="157"/>
      <c r="D19" s="29" t="s">
        <v>50</v>
      </c>
      <c r="E19" s="61">
        <f>I19+M19</f>
        <v>0</v>
      </c>
      <c r="F19" s="62">
        <v>0</v>
      </c>
      <c r="G19" s="63">
        <v>0</v>
      </c>
      <c r="H19" s="64">
        <f>SUM(E19:G19)</f>
        <v>0</v>
      </c>
      <c r="I19" s="65">
        <v>0</v>
      </c>
      <c r="J19" s="66">
        <v>104</v>
      </c>
      <c r="K19" s="66">
        <v>26</v>
      </c>
      <c r="L19" s="67">
        <f>SUM(I19:K19)</f>
        <v>130</v>
      </c>
      <c r="M19" s="62">
        <v>0</v>
      </c>
      <c r="N19" s="62">
        <v>0</v>
      </c>
      <c r="O19" s="62">
        <v>70</v>
      </c>
      <c r="P19" s="68">
        <f>SUM(M19:O19)</f>
        <v>70</v>
      </c>
      <c r="Q19" s="69"/>
      <c r="R19" s="64">
        <f>L19+P19+Q19</f>
        <v>200</v>
      </c>
      <c r="S19" s="98"/>
    </row>
    <row r="20" spans="1:19" s="7" customFormat="1" ht="18" customHeight="1" thickTop="1">
      <c r="A20" s="117" t="s">
        <v>47</v>
      </c>
      <c r="B20" s="139">
        <f>SUM(B6:B19)</f>
        <v>6</v>
      </c>
      <c r="C20" s="141">
        <f>SUM(C6:C19)</f>
        <v>2</v>
      </c>
      <c r="D20" s="31" t="s">
        <v>36</v>
      </c>
      <c r="E20" s="99">
        <f>SUM(E6,E8,E10,E12,E14,E16,E18)</f>
        <v>0</v>
      </c>
      <c r="F20" s="100">
        <f>SUM(F6,F8,F10,F12,F14,F16,F18)</f>
        <v>240</v>
      </c>
      <c r="G20" s="101">
        <f aca="true" t="shared" si="4" ref="G20:Q20">SUM(G6,G8,G10,G12,G14,G16,G18)</f>
        <v>0</v>
      </c>
      <c r="H20" s="102">
        <f>SUM(H6,H8,H10,H12,H14,H16,H18)</f>
        <v>240</v>
      </c>
      <c r="I20" s="103">
        <f t="shared" si="4"/>
        <v>0</v>
      </c>
      <c r="J20" s="100">
        <f t="shared" si="4"/>
        <v>220</v>
      </c>
      <c r="K20" s="100">
        <f t="shared" si="4"/>
        <v>0</v>
      </c>
      <c r="L20" s="100">
        <f t="shared" si="4"/>
        <v>220</v>
      </c>
      <c r="M20" s="100">
        <f>SUM(M6,M8,M10,M12,M14,M16,M18)</f>
        <v>0</v>
      </c>
      <c r="N20" s="100">
        <f t="shared" si="4"/>
        <v>20</v>
      </c>
      <c r="O20" s="100">
        <f t="shared" si="4"/>
        <v>0</v>
      </c>
      <c r="P20" s="100">
        <f t="shared" si="4"/>
        <v>20</v>
      </c>
      <c r="Q20" s="104">
        <f t="shared" si="4"/>
        <v>0</v>
      </c>
      <c r="R20" s="102">
        <f>SUM(R6,R8,R10,R12,R14,R16,R18)</f>
        <v>240</v>
      </c>
      <c r="S20" s="105"/>
    </row>
    <row r="21" spans="1:19" s="7" customFormat="1" ht="18" customHeight="1">
      <c r="A21" s="118"/>
      <c r="B21" s="140"/>
      <c r="C21" s="142"/>
      <c r="D21" s="30" t="s">
        <v>57</v>
      </c>
      <c r="E21" s="106">
        <f>SUM(E7,E9,E11,E13,E15,E17,E19)</f>
        <v>0</v>
      </c>
      <c r="F21" s="107">
        <f aca="true" t="shared" si="5" ref="F21:Q21">SUM(F7,F9,F11,F13,F15,F17,F19)</f>
        <v>900</v>
      </c>
      <c r="G21" s="108">
        <f t="shared" si="5"/>
        <v>456</v>
      </c>
      <c r="H21" s="109">
        <f t="shared" si="5"/>
        <v>1356</v>
      </c>
      <c r="I21" s="110">
        <f t="shared" si="5"/>
        <v>0</v>
      </c>
      <c r="J21" s="107">
        <f t="shared" si="5"/>
        <v>900</v>
      </c>
      <c r="K21" s="107">
        <f t="shared" si="5"/>
        <v>170</v>
      </c>
      <c r="L21" s="107">
        <f>SUM(L7,L9,L11,L13,L15,L17,L19)</f>
        <v>1070</v>
      </c>
      <c r="M21" s="107">
        <f t="shared" si="5"/>
        <v>0</v>
      </c>
      <c r="N21" s="107">
        <f t="shared" si="5"/>
        <v>0</v>
      </c>
      <c r="O21" s="107">
        <f t="shared" si="5"/>
        <v>286</v>
      </c>
      <c r="P21" s="107">
        <f t="shared" si="5"/>
        <v>286</v>
      </c>
      <c r="Q21" s="111">
        <f t="shared" si="5"/>
        <v>0</v>
      </c>
      <c r="R21" s="109">
        <f>SUM(R7,R9,R11,R13,R15,R17,R19)</f>
        <v>1356</v>
      </c>
      <c r="S21" s="112"/>
    </row>
    <row r="22" spans="1:19" s="7" customFormat="1" ht="18" customHeight="1">
      <c r="A22" s="11" t="s">
        <v>58</v>
      </c>
      <c r="I22" s="48"/>
      <c r="J22" s="48"/>
      <c r="K22" s="48"/>
      <c r="L22" s="48"/>
      <c r="M22" s="48"/>
      <c r="N22" s="48"/>
      <c r="O22" s="48"/>
      <c r="P22" s="167"/>
      <c r="Q22" s="167"/>
      <c r="R22" s="167"/>
      <c r="S22" s="167"/>
    </row>
  </sheetData>
  <sheetProtection/>
  <mergeCells count="38">
    <mergeCell ref="I3:Q3"/>
    <mergeCell ref="L4:L5"/>
    <mergeCell ref="P4:P5"/>
    <mergeCell ref="Q4:Q5"/>
    <mergeCell ref="I4:K4"/>
    <mergeCell ref="M4:O4"/>
    <mergeCell ref="A20:A21"/>
    <mergeCell ref="A16:A17"/>
    <mergeCell ref="A10:A11"/>
    <mergeCell ref="A12:A13"/>
    <mergeCell ref="A14:A15"/>
    <mergeCell ref="A18:A19"/>
    <mergeCell ref="P22:S22"/>
    <mergeCell ref="B20:B21"/>
    <mergeCell ref="C20:C21"/>
    <mergeCell ref="C8:C9"/>
    <mergeCell ref="B6:B7"/>
    <mergeCell ref="C6:C7"/>
    <mergeCell ref="B10:B11"/>
    <mergeCell ref="C10:C11"/>
    <mergeCell ref="A3:A5"/>
    <mergeCell ref="B3:C4"/>
    <mergeCell ref="D3:D5"/>
    <mergeCell ref="H3:H5"/>
    <mergeCell ref="E3:G4"/>
    <mergeCell ref="A8:A9"/>
    <mergeCell ref="A6:A7"/>
    <mergeCell ref="B8:B9"/>
    <mergeCell ref="R3:R5"/>
    <mergeCell ref="S3:S5"/>
    <mergeCell ref="B18:B19"/>
    <mergeCell ref="C18:C19"/>
    <mergeCell ref="B16:B17"/>
    <mergeCell ref="C16:C17"/>
    <mergeCell ref="B12:B13"/>
    <mergeCell ref="C12:C13"/>
    <mergeCell ref="B14:B15"/>
    <mergeCell ref="C14:C15"/>
  </mergeCells>
  <printOptions/>
  <pageMargins left="0.75" right="0.75" top="1" bottom="1" header="0.512" footer="0.51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黒岩 聰之０１</cp:lastModifiedBy>
  <cp:lastPrinted>2018-01-19T08:22:20Z</cp:lastPrinted>
  <dcterms:created xsi:type="dcterms:W3CDTF">1999-12-17T06:14:04Z</dcterms:created>
  <dcterms:modified xsi:type="dcterms:W3CDTF">2018-10-22T07:39:35Z</dcterms:modified>
  <cp:category/>
  <cp:version/>
  <cp:contentType/>
  <cp:contentStatus/>
</cp:coreProperties>
</file>