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70" windowHeight="4200" activeTab="2"/>
  </bookViews>
  <sheets>
    <sheet name="印刷用繁殖・販売８" sheetId="1" r:id="rId1"/>
    <sheet name="放鳥９" sheetId="2" r:id="rId2"/>
    <sheet name="繁殖・販売データ(H27)" sheetId="3" r:id="rId3"/>
  </sheets>
  <definedNames>
    <definedName name="_xlnm.Print_Area" localSheetId="0">'印刷用繁殖・販売８'!$A$1:$O$22</definedName>
    <definedName name="_xlnm.Print_Area" localSheetId="1">'放鳥９'!$A$1:$K$20</definedName>
  </definedNames>
  <calcPr fullCalcOnLoad="1"/>
</workbook>
</file>

<file path=xl/comments2.xml><?xml version="1.0" encoding="utf-8"?>
<comments xmlns="http://schemas.openxmlformats.org/spreadsheetml/2006/main">
  <authors>
    <author>高山 広規０９</author>
  </authors>
  <commentList>
    <comment ref="E4" authorId="0">
      <text>
        <r>
          <rPr>
            <b/>
            <sz val="9"/>
            <rFont val="ＭＳ Ｐゴシック"/>
            <family val="3"/>
          </rPr>
          <t>西部については、旧安中市分を猟友会委託でなく職員（＋鳥獣保護員）が放鳥しているので、委託の実績とつきあわせて調整。</t>
        </r>
      </text>
    </comment>
  </commentList>
</comments>
</file>

<file path=xl/sharedStrings.xml><?xml version="1.0" encoding="utf-8"?>
<sst xmlns="http://schemas.openxmlformats.org/spreadsheetml/2006/main" count="111" uniqueCount="73">
  <si>
    <t>小計</t>
  </si>
  <si>
    <t>合計</t>
  </si>
  <si>
    <t>富　　岡</t>
  </si>
  <si>
    <t>保護区</t>
  </si>
  <si>
    <t>休猟区</t>
  </si>
  <si>
    <t>その他</t>
  </si>
  <si>
    <t>小計</t>
  </si>
  <si>
    <t>渋川</t>
  </si>
  <si>
    <t>藤岡</t>
  </si>
  <si>
    <t>富岡</t>
  </si>
  <si>
    <t>ヤマドリ</t>
  </si>
  <si>
    <t>キジ</t>
  </si>
  <si>
    <t>１２０日令</t>
  </si>
  <si>
    <t>成鳥</t>
  </si>
  <si>
    <t>休猟区</t>
  </si>
  <si>
    <t>桐生</t>
  </si>
  <si>
    <t>販　　　　売　　　　数</t>
  </si>
  <si>
    <t>繁殖者数</t>
  </si>
  <si>
    <t>種類</t>
  </si>
  <si>
    <t>生産数</t>
  </si>
  <si>
    <t>放　　鳥　　用</t>
  </si>
  <si>
    <t>食肉用</t>
  </si>
  <si>
    <t>剥製用</t>
  </si>
  <si>
    <t>観賞用</t>
  </si>
  <si>
    <t>繁殖用</t>
  </si>
  <si>
    <t>合計</t>
  </si>
  <si>
    <t>備　考（その他内訳）</t>
  </si>
  <si>
    <t>ﾔﾏﾄﾞﾘ</t>
  </si>
  <si>
    <t>県</t>
  </si>
  <si>
    <t>猟友会</t>
  </si>
  <si>
    <t>その他</t>
  </si>
  <si>
    <t>計</t>
  </si>
  <si>
    <t>渋　　川</t>
  </si>
  <si>
    <t>ヤマドリ</t>
  </si>
  <si>
    <t>藤　　岡</t>
  </si>
  <si>
    <t>計</t>
  </si>
  <si>
    <t>ヤマドリ</t>
  </si>
  <si>
    <t>　＊　販売数（放鳥用）欄「猟友会」は、群馬県猟友会の数。</t>
  </si>
  <si>
    <t>桐　　生</t>
  </si>
  <si>
    <t>キ　ジ</t>
  </si>
  <si>
    <t>３　狩猟鳥獣の人工増殖及び販売に関する事項</t>
  </si>
  <si>
    <t>繁殖者数</t>
  </si>
  <si>
    <t>種類</t>
  </si>
  <si>
    <t>販　　　　売　　　　数</t>
  </si>
  <si>
    <t>合計</t>
  </si>
  <si>
    <t>備　考（その他内訳）</t>
  </si>
  <si>
    <t>県</t>
  </si>
  <si>
    <t>計</t>
  </si>
  <si>
    <t>高　　崎</t>
  </si>
  <si>
    <t>ヤマドリ</t>
  </si>
  <si>
    <t>キ　ジ</t>
  </si>
  <si>
    <t>渋　　川</t>
  </si>
  <si>
    <t>藤　　岡</t>
  </si>
  <si>
    <t>富　　岡</t>
  </si>
  <si>
    <t>ヤマドリ</t>
  </si>
  <si>
    <t>キ　ジ</t>
  </si>
  <si>
    <t>桐　　生</t>
  </si>
  <si>
    <t>キ　ジ</t>
  </si>
  <si>
    <t>　＊　販売数（放鳥用）欄「猟友会」は、群馬県猟友会の数。</t>
  </si>
  <si>
    <t>県猟</t>
  </si>
  <si>
    <t>その他</t>
  </si>
  <si>
    <t>計</t>
  </si>
  <si>
    <t>生　産　数</t>
  </si>
  <si>
    <t>環境森林事務所</t>
  </si>
  <si>
    <t>吾妻</t>
  </si>
  <si>
    <t>吾　　妻</t>
  </si>
  <si>
    <t>利　　根</t>
  </si>
  <si>
    <t>環境森林・森林事務所</t>
  </si>
  <si>
    <t>西部</t>
  </si>
  <si>
    <t>西　　部</t>
  </si>
  <si>
    <t>利根沼田</t>
  </si>
  <si>
    <t>４　キジ、ヤマドリの放鳥に関する事項（H27）</t>
  </si>
  <si>
    <t>３　狩猟鳥獣の人工増殖及び販売に関する事項（H27）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</si>
</sst>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 diagonalUp="1">
      <left style="double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 diagonalUp="1">
      <left style="double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double"/>
      <bottom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tted"/>
      <right style="double"/>
      <top style="dotted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tted"/>
      <right style="double"/>
      <top style="dotted"/>
      <bottom style="medium"/>
    </border>
    <border>
      <left style="double"/>
      <right style="dotted"/>
      <top style="thin"/>
      <bottom style="thin"/>
    </border>
    <border>
      <left style="double"/>
      <right style="dotted"/>
      <top style="thin"/>
      <bottom style="double"/>
    </border>
    <border>
      <left style="dotted"/>
      <right style="double"/>
      <top style="thin"/>
      <bottom style="thin"/>
    </border>
    <border>
      <left style="dotted"/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tted"/>
      <top style="double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tted"/>
      <right style="double"/>
      <top style="double"/>
      <bottom>
        <color indexed="63"/>
      </bottom>
    </border>
    <border>
      <left style="dotted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 style="double"/>
      <right style="dotted"/>
      <top style="medium"/>
      <bottom>
        <color indexed="63"/>
      </bottom>
    </border>
    <border>
      <left style="double"/>
      <right style="dotted"/>
      <top>
        <color indexed="63"/>
      </top>
      <bottom style="medium"/>
    </border>
    <border>
      <left style="dotted"/>
      <right style="double"/>
      <top style="medium"/>
      <bottom>
        <color indexed="63"/>
      </bottom>
    </border>
    <border>
      <left style="dotted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15" xfId="0" applyBorder="1" applyAlignment="1">
      <alignment vertical="center" shrinkToFit="1"/>
    </xf>
    <xf numFmtId="176" fontId="0" fillId="0" borderId="22" xfId="0" applyNumberForma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20" xfId="0" applyNumberFormat="1" applyFill="1" applyBorder="1" applyAlignment="1">
      <alignment vertical="center"/>
    </xf>
    <xf numFmtId="176" fontId="0" fillId="33" borderId="13" xfId="0" applyNumberFormat="1" applyFont="1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176" fontId="0" fillId="33" borderId="16" xfId="0" applyNumberFormat="1" applyFont="1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vertical="center"/>
    </xf>
    <xf numFmtId="176" fontId="0" fillId="0" borderId="35" xfId="0" applyNumberFormat="1" applyFill="1" applyBorder="1" applyAlignment="1">
      <alignment vertical="center"/>
    </xf>
    <xf numFmtId="176" fontId="0" fillId="0" borderId="36" xfId="0" applyNumberForma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176" fontId="0" fillId="0" borderId="39" xfId="0" applyNumberFormat="1" applyFill="1" applyBorder="1" applyAlignment="1">
      <alignment vertical="center"/>
    </xf>
    <xf numFmtId="176" fontId="0" fillId="0" borderId="41" xfId="0" applyNumberFormat="1" applyFill="1" applyBorder="1" applyAlignment="1">
      <alignment vertical="center"/>
    </xf>
    <xf numFmtId="176" fontId="0" fillId="0" borderId="42" xfId="0" applyNumberFormat="1" applyBorder="1" applyAlignment="1">
      <alignment vertical="center"/>
    </xf>
    <xf numFmtId="0" fontId="3" fillId="0" borderId="43" xfId="0" applyFont="1" applyBorder="1" applyAlignment="1">
      <alignment vertical="center" shrinkToFit="1"/>
    </xf>
    <xf numFmtId="0" fontId="0" fillId="0" borderId="44" xfId="0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176" fontId="0" fillId="33" borderId="47" xfId="0" applyNumberFormat="1" applyFont="1" applyFill="1" applyBorder="1" applyAlignment="1">
      <alignment vertical="center"/>
    </xf>
    <xf numFmtId="176" fontId="0" fillId="33" borderId="46" xfId="0" applyNumberFormat="1" applyFont="1" applyFill="1" applyBorder="1" applyAlignment="1">
      <alignment vertical="center"/>
    </xf>
    <xf numFmtId="176" fontId="0" fillId="0" borderId="46" xfId="0" applyNumberFormat="1" applyFill="1" applyBorder="1" applyAlignment="1">
      <alignment vertical="center"/>
    </xf>
    <xf numFmtId="176" fontId="0" fillId="33" borderId="46" xfId="0" applyNumberFormat="1" applyFill="1" applyBorder="1" applyAlignment="1">
      <alignment vertical="center"/>
    </xf>
    <xf numFmtId="176" fontId="0" fillId="0" borderId="48" xfId="0" applyNumberFormat="1" applyFill="1" applyBorder="1" applyAlignment="1">
      <alignment vertical="center"/>
    </xf>
    <xf numFmtId="176" fontId="0" fillId="0" borderId="49" xfId="0" applyNumberFormat="1" applyBorder="1" applyAlignment="1">
      <alignment vertical="center"/>
    </xf>
    <xf numFmtId="0" fontId="3" fillId="0" borderId="47" xfId="0" applyFont="1" applyBorder="1" applyAlignment="1">
      <alignment vertical="center" shrinkToFit="1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43" xfId="0" applyBorder="1" applyAlignment="1">
      <alignment vertical="center"/>
    </xf>
    <xf numFmtId="0" fontId="0" fillId="0" borderId="47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50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6" fontId="0" fillId="0" borderId="55" xfId="0" applyNumberFormat="1" applyBorder="1" applyAlignment="1">
      <alignment vertical="center"/>
    </xf>
    <xf numFmtId="176" fontId="4" fillId="0" borderId="56" xfId="0" applyNumberFormat="1" applyFont="1" applyBorder="1" applyAlignment="1">
      <alignment vertical="center"/>
    </xf>
    <xf numFmtId="176" fontId="4" fillId="0" borderId="57" xfId="0" applyNumberFormat="1" applyFont="1" applyBorder="1" applyAlignment="1">
      <alignment vertical="center"/>
    </xf>
    <xf numFmtId="176" fontId="4" fillId="0" borderId="58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0" fillId="0" borderId="10" xfId="0" applyNumberFormat="1" applyBorder="1" applyAlignment="1">
      <alignment/>
    </xf>
    <xf numFmtId="176" fontId="4" fillId="0" borderId="10" xfId="0" applyNumberFormat="1" applyFont="1" applyBorder="1" applyAlignment="1">
      <alignment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6" xfId="0" applyFont="1" applyBorder="1" applyAlignment="1">
      <alignment horizontal="left" vertical="center" shrinkToFit="1"/>
    </xf>
    <xf numFmtId="0" fontId="0" fillId="0" borderId="30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22"/>
  <sheetViews>
    <sheetView zoomScalePageLayoutView="0" workbookViewId="0" topLeftCell="A1">
      <selection activeCell="N21" sqref="N21"/>
    </sheetView>
  </sheetViews>
  <sheetFormatPr defaultColWidth="9.00390625" defaultRowHeight="13.5"/>
  <cols>
    <col min="1" max="1" width="10.875" style="0" customWidth="1"/>
    <col min="2" max="2" width="5.125" style="0" customWidth="1"/>
    <col min="3" max="3" width="5.625" style="0" customWidth="1"/>
    <col min="4" max="4" width="7.125" style="0" customWidth="1"/>
    <col min="5" max="14" width="6.625" style="0" customWidth="1"/>
    <col min="15" max="15" width="25.125" style="0" customWidth="1"/>
  </cols>
  <sheetData>
    <row r="1" s="6" customFormat="1" ht="18" customHeight="1">
      <c r="A1" s="6" t="s">
        <v>72</v>
      </c>
    </row>
    <row r="2" s="7" customFormat="1" ht="18" customHeight="1"/>
    <row r="3" spans="1:15" s="7" customFormat="1" ht="18" customHeight="1">
      <c r="A3" s="122" t="s">
        <v>67</v>
      </c>
      <c r="B3" s="125" t="s">
        <v>17</v>
      </c>
      <c r="C3" s="126"/>
      <c r="D3" s="129" t="s">
        <v>18</v>
      </c>
      <c r="E3" s="132" t="s">
        <v>19</v>
      </c>
      <c r="F3" s="117" t="s">
        <v>16</v>
      </c>
      <c r="G3" s="117"/>
      <c r="H3" s="117"/>
      <c r="I3" s="117"/>
      <c r="J3" s="117"/>
      <c r="K3" s="117"/>
      <c r="L3" s="117"/>
      <c r="M3" s="117"/>
      <c r="N3" s="132" t="s">
        <v>25</v>
      </c>
      <c r="O3" s="139" t="s">
        <v>26</v>
      </c>
    </row>
    <row r="4" spans="1:15" s="7" customFormat="1" ht="18" customHeight="1">
      <c r="A4" s="123"/>
      <c r="B4" s="127"/>
      <c r="C4" s="128"/>
      <c r="D4" s="130"/>
      <c r="E4" s="133"/>
      <c r="F4" s="117" t="s">
        <v>20</v>
      </c>
      <c r="G4" s="117"/>
      <c r="H4" s="117"/>
      <c r="I4" s="118"/>
      <c r="J4" s="119" t="s">
        <v>21</v>
      </c>
      <c r="K4" s="119" t="s">
        <v>22</v>
      </c>
      <c r="L4" s="119" t="s">
        <v>23</v>
      </c>
      <c r="M4" s="115" t="s">
        <v>24</v>
      </c>
      <c r="N4" s="133"/>
      <c r="O4" s="140"/>
    </row>
    <row r="5" spans="1:15" s="7" customFormat="1" ht="18" customHeight="1">
      <c r="A5" s="124"/>
      <c r="B5" s="100"/>
      <c r="C5" s="101" t="s">
        <v>27</v>
      </c>
      <c r="D5" s="131"/>
      <c r="E5" s="134"/>
      <c r="F5" s="12" t="s">
        <v>28</v>
      </c>
      <c r="G5" s="2" t="s">
        <v>29</v>
      </c>
      <c r="H5" s="2" t="s">
        <v>30</v>
      </c>
      <c r="I5" s="2" t="s">
        <v>31</v>
      </c>
      <c r="J5" s="120"/>
      <c r="K5" s="120"/>
      <c r="L5" s="120"/>
      <c r="M5" s="114"/>
      <c r="N5" s="134"/>
      <c r="O5" s="141"/>
    </row>
    <row r="6" spans="1:15" s="7" customFormat="1" ht="18" customHeight="1">
      <c r="A6" s="115" t="s">
        <v>32</v>
      </c>
      <c r="B6" s="109">
        <v>3</v>
      </c>
      <c r="C6" s="111">
        <f>'繁殖・販売データ(H27)'!C6</f>
        <v>1</v>
      </c>
      <c r="D6" s="30" t="s">
        <v>33</v>
      </c>
      <c r="E6" s="16">
        <v>65</v>
      </c>
      <c r="F6" s="14">
        <v>14</v>
      </c>
      <c r="G6" s="8">
        <v>0</v>
      </c>
      <c r="H6" s="8"/>
      <c r="I6" s="8">
        <f>SUM(F6:H6)</f>
        <v>14</v>
      </c>
      <c r="J6" s="8"/>
      <c r="K6" s="8"/>
      <c r="L6" s="8"/>
      <c r="M6" s="18"/>
      <c r="N6" s="16">
        <f>SUM(I6:M6)</f>
        <v>14</v>
      </c>
      <c r="O6" s="23"/>
    </row>
    <row r="7" spans="1:15" s="7" customFormat="1" ht="18" customHeight="1">
      <c r="A7" s="114"/>
      <c r="B7" s="109"/>
      <c r="C7" s="111"/>
      <c r="D7" s="30" t="s">
        <v>39</v>
      </c>
      <c r="E7" s="16">
        <v>325</v>
      </c>
      <c r="F7" s="14">
        <v>138</v>
      </c>
      <c r="G7" s="8">
        <v>56</v>
      </c>
      <c r="H7" s="8"/>
      <c r="I7" s="8">
        <f>SUM(F7:H7)</f>
        <v>194</v>
      </c>
      <c r="J7" s="8"/>
      <c r="K7" s="8"/>
      <c r="L7" s="8"/>
      <c r="M7" s="18"/>
      <c r="N7" s="16">
        <f>SUM(I7:M7)</f>
        <v>194</v>
      </c>
      <c r="O7" s="13"/>
    </row>
    <row r="8" spans="1:15" s="7" customFormat="1" ht="18" customHeight="1">
      <c r="A8" s="115" t="s">
        <v>69</v>
      </c>
      <c r="B8" s="109">
        <v>1</v>
      </c>
      <c r="C8" s="111">
        <f>'繁殖・販売データ(H27)'!C8</f>
        <v>0</v>
      </c>
      <c r="D8" s="30" t="s">
        <v>33</v>
      </c>
      <c r="E8" s="16">
        <f>'繁殖・販売データ(H27)'!H8</f>
        <v>0</v>
      </c>
      <c r="F8" s="14">
        <v>30</v>
      </c>
      <c r="G8" s="8">
        <v>0</v>
      </c>
      <c r="H8" s="8"/>
      <c r="I8" s="8">
        <f>SUM(F8:H8)</f>
        <v>30</v>
      </c>
      <c r="J8" s="8"/>
      <c r="K8" s="8"/>
      <c r="L8" s="8"/>
      <c r="M8" s="18"/>
      <c r="N8" s="16">
        <f>SUM(I8:M8)</f>
        <v>30</v>
      </c>
      <c r="O8" s="24"/>
    </row>
    <row r="9" spans="1:15" s="7" customFormat="1" ht="18" customHeight="1">
      <c r="A9" s="114"/>
      <c r="B9" s="109"/>
      <c r="C9" s="111"/>
      <c r="D9" s="30" t="s">
        <v>39</v>
      </c>
      <c r="E9" s="16">
        <v>0</v>
      </c>
      <c r="F9" s="14">
        <v>148</v>
      </c>
      <c r="G9" s="8">
        <v>58</v>
      </c>
      <c r="H9" s="8"/>
      <c r="I9" s="8">
        <f>SUM(F9:H9)</f>
        <v>206</v>
      </c>
      <c r="J9" s="8"/>
      <c r="K9" s="8"/>
      <c r="L9" s="8"/>
      <c r="M9" s="18"/>
      <c r="N9" s="16">
        <f>SUM(I9:M9)</f>
        <v>206</v>
      </c>
      <c r="O9" s="24"/>
    </row>
    <row r="10" spans="1:15" s="7" customFormat="1" ht="18" customHeight="1">
      <c r="A10" s="115" t="s">
        <v>34</v>
      </c>
      <c r="B10" s="109">
        <v>1</v>
      </c>
      <c r="C10" s="111">
        <v>0</v>
      </c>
      <c r="D10" s="30" t="s">
        <v>33</v>
      </c>
      <c r="E10" s="16">
        <f>'繁殖・販売データ(H27)'!H10</f>
        <v>0</v>
      </c>
      <c r="F10" s="14">
        <v>14</v>
      </c>
      <c r="G10" s="8">
        <v>0</v>
      </c>
      <c r="H10" s="8"/>
      <c r="I10" s="8">
        <f aca="true" t="shared" si="0" ref="I10:I17">SUM(F10:H10)</f>
        <v>14</v>
      </c>
      <c r="J10" s="8"/>
      <c r="K10" s="8"/>
      <c r="L10" s="8"/>
      <c r="M10" s="18"/>
      <c r="N10" s="16">
        <f aca="true" t="shared" si="1" ref="N10:N17">SUM(I10:M10)</f>
        <v>14</v>
      </c>
      <c r="O10" s="13"/>
    </row>
    <row r="11" spans="1:15" s="7" customFormat="1" ht="18" customHeight="1">
      <c r="A11" s="114"/>
      <c r="B11" s="109"/>
      <c r="C11" s="111"/>
      <c r="D11" s="30" t="s">
        <v>39</v>
      </c>
      <c r="E11" s="16">
        <v>205</v>
      </c>
      <c r="F11" s="14">
        <v>84</v>
      </c>
      <c r="G11" s="8">
        <v>27</v>
      </c>
      <c r="H11" s="8"/>
      <c r="I11" s="8">
        <f t="shared" si="0"/>
        <v>111</v>
      </c>
      <c r="J11" s="8"/>
      <c r="K11" s="8"/>
      <c r="L11" s="8"/>
      <c r="M11" s="18"/>
      <c r="N11" s="16">
        <f t="shared" si="1"/>
        <v>111</v>
      </c>
      <c r="O11" s="13"/>
    </row>
    <row r="12" spans="1:15" s="7" customFormat="1" ht="18" customHeight="1">
      <c r="A12" s="115" t="s">
        <v>2</v>
      </c>
      <c r="B12" s="109">
        <f>'繁殖・販売データ(H27)'!B12</f>
        <v>0</v>
      </c>
      <c r="C12" s="111">
        <f>'繁殖・販売データ(H27)'!C12</f>
        <v>0</v>
      </c>
      <c r="D12" s="30" t="s">
        <v>33</v>
      </c>
      <c r="E12" s="16">
        <f>'繁殖・販売データ(H27)'!H12</f>
        <v>0</v>
      </c>
      <c r="F12" s="14">
        <v>16</v>
      </c>
      <c r="G12" s="8">
        <v>0</v>
      </c>
      <c r="H12" s="8"/>
      <c r="I12" s="8">
        <f t="shared" si="0"/>
        <v>16</v>
      </c>
      <c r="J12" s="8"/>
      <c r="K12" s="8"/>
      <c r="L12" s="8"/>
      <c r="M12" s="18"/>
      <c r="N12" s="16">
        <f t="shared" si="1"/>
        <v>16</v>
      </c>
      <c r="O12" s="13"/>
    </row>
    <row r="13" spans="1:15" s="7" customFormat="1" ht="18" customHeight="1">
      <c r="A13" s="114"/>
      <c r="B13" s="109"/>
      <c r="C13" s="111"/>
      <c r="D13" s="30" t="s">
        <v>39</v>
      </c>
      <c r="E13" s="16">
        <f>'繁殖・販売データ(H27)'!H13</f>
        <v>0</v>
      </c>
      <c r="F13" s="14">
        <v>96</v>
      </c>
      <c r="G13" s="8">
        <v>25</v>
      </c>
      <c r="H13" s="8"/>
      <c r="I13" s="8">
        <f t="shared" si="0"/>
        <v>121</v>
      </c>
      <c r="J13" s="8"/>
      <c r="K13" s="8"/>
      <c r="L13" s="8"/>
      <c r="M13" s="18"/>
      <c r="N13" s="16">
        <f t="shared" si="1"/>
        <v>121</v>
      </c>
      <c r="O13" s="21"/>
    </row>
    <row r="14" spans="1:15" s="7" customFormat="1" ht="18" customHeight="1">
      <c r="A14" s="115" t="s">
        <v>65</v>
      </c>
      <c r="B14" s="109">
        <v>0</v>
      </c>
      <c r="C14" s="111">
        <v>0</v>
      </c>
      <c r="D14" s="30" t="s">
        <v>33</v>
      </c>
      <c r="E14" s="16">
        <f>'繁殖・販売データ(H27)'!H14</f>
        <v>0</v>
      </c>
      <c r="F14" s="14">
        <v>58</v>
      </c>
      <c r="G14" s="8">
        <v>0</v>
      </c>
      <c r="H14" s="8"/>
      <c r="I14" s="8">
        <f t="shared" si="0"/>
        <v>58</v>
      </c>
      <c r="J14" s="8"/>
      <c r="K14" s="8"/>
      <c r="L14" s="8"/>
      <c r="M14" s="18"/>
      <c r="N14" s="16">
        <f t="shared" si="1"/>
        <v>58</v>
      </c>
      <c r="O14" s="21"/>
    </row>
    <row r="15" spans="1:15" s="7" customFormat="1" ht="18" customHeight="1">
      <c r="A15" s="116"/>
      <c r="B15" s="109"/>
      <c r="C15" s="111"/>
      <c r="D15" s="30" t="s">
        <v>39</v>
      </c>
      <c r="E15" s="16">
        <f>'繁殖・販売データ(H27)'!H15</f>
        <v>0</v>
      </c>
      <c r="F15" s="14">
        <v>282</v>
      </c>
      <c r="G15" s="8">
        <v>38</v>
      </c>
      <c r="H15" s="8"/>
      <c r="I15" s="8">
        <f t="shared" si="0"/>
        <v>320</v>
      </c>
      <c r="J15" s="8"/>
      <c r="K15" s="8"/>
      <c r="L15" s="8"/>
      <c r="M15" s="18"/>
      <c r="N15" s="16">
        <f t="shared" si="1"/>
        <v>320</v>
      </c>
      <c r="O15" s="21"/>
    </row>
    <row r="16" spans="1:15" s="7" customFormat="1" ht="18" customHeight="1">
      <c r="A16" s="115" t="s">
        <v>70</v>
      </c>
      <c r="B16" s="109">
        <v>2</v>
      </c>
      <c r="C16" s="111">
        <f>'繁殖・販売データ(H27)'!C16</f>
        <v>1</v>
      </c>
      <c r="D16" s="30" t="s">
        <v>33</v>
      </c>
      <c r="E16" s="16">
        <v>175</v>
      </c>
      <c r="F16" s="14">
        <v>82</v>
      </c>
      <c r="G16" s="8">
        <v>0</v>
      </c>
      <c r="H16" s="8"/>
      <c r="I16" s="8">
        <f t="shared" si="0"/>
        <v>82</v>
      </c>
      <c r="J16" s="8"/>
      <c r="K16" s="8"/>
      <c r="L16" s="8"/>
      <c r="M16" s="18"/>
      <c r="N16" s="16">
        <f t="shared" si="1"/>
        <v>82</v>
      </c>
      <c r="O16" s="21"/>
    </row>
    <row r="17" spans="1:15" s="7" customFormat="1" ht="18" customHeight="1">
      <c r="A17" s="114"/>
      <c r="B17" s="109"/>
      <c r="C17" s="111"/>
      <c r="D17" s="30" t="s">
        <v>39</v>
      </c>
      <c r="E17" s="16">
        <v>1094</v>
      </c>
      <c r="F17" s="14">
        <v>392</v>
      </c>
      <c r="G17" s="8">
        <v>58</v>
      </c>
      <c r="H17" s="8"/>
      <c r="I17" s="8">
        <f t="shared" si="0"/>
        <v>450</v>
      </c>
      <c r="J17" s="8"/>
      <c r="K17" s="8"/>
      <c r="L17" s="8"/>
      <c r="M17" s="18"/>
      <c r="N17" s="16">
        <f t="shared" si="1"/>
        <v>450</v>
      </c>
      <c r="O17" s="24"/>
    </row>
    <row r="18" spans="1:15" s="7" customFormat="1" ht="18" customHeight="1">
      <c r="A18" s="115" t="s">
        <v>38</v>
      </c>
      <c r="B18" s="109">
        <v>0</v>
      </c>
      <c r="C18" s="111">
        <v>0</v>
      </c>
      <c r="D18" s="30" t="s">
        <v>33</v>
      </c>
      <c r="E18" s="16">
        <f>'繁殖・販売データ(H27)'!H18</f>
        <v>0</v>
      </c>
      <c r="F18" s="14">
        <v>6</v>
      </c>
      <c r="G18" s="8">
        <f>'繁殖・販売データ(H27)'!P18</f>
        <v>0</v>
      </c>
      <c r="H18" s="8"/>
      <c r="I18" s="8">
        <f>SUM(F18:H18)</f>
        <v>6</v>
      </c>
      <c r="J18" s="8"/>
      <c r="K18" s="8"/>
      <c r="L18" s="8"/>
      <c r="M18" s="18"/>
      <c r="N18" s="16">
        <f>SUM(I18:M18)</f>
        <v>6</v>
      </c>
      <c r="O18" s="21"/>
    </row>
    <row r="19" spans="1:15" s="7" customFormat="1" ht="18" customHeight="1" thickBot="1">
      <c r="A19" s="116"/>
      <c r="B19" s="110"/>
      <c r="C19" s="112"/>
      <c r="D19" s="29" t="s">
        <v>39</v>
      </c>
      <c r="E19" s="17">
        <f>'繁殖・販売データ(H27)'!H19</f>
        <v>0</v>
      </c>
      <c r="F19" s="15">
        <v>130</v>
      </c>
      <c r="G19" s="9">
        <v>92</v>
      </c>
      <c r="H19" s="9"/>
      <c r="I19" s="8">
        <f>SUM(F19:H19)</f>
        <v>222</v>
      </c>
      <c r="J19" s="9"/>
      <c r="K19" s="9"/>
      <c r="L19" s="9"/>
      <c r="M19" s="19"/>
      <c r="N19" s="17">
        <f>SUM(I19:M19)</f>
        <v>222</v>
      </c>
      <c r="O19" s="25"/>
    </row>
    <row r="20" spans="1:15" s="7" customFormat="1" ht="18" customHeight="1" thickTop="1">
      <c r="A20" s="113" t="s">
        <v>35</v>
      </c>
      <c r="B20" s="135">
        <f>SUM(B6:B19)</f>
        <v>7</v>
      </c>
      <c r="C20" s="137">
        <f>SUM(C6:C19)</f>
        <v>2</v>
      </c>
      <c r="D20" s="31" t="s">
        <v>36</v>
      </c>
      <c r="E20" s="22">
        <f>SUM(E8,E6,E10,E12,E14,E16,E18)</f>
        <v>240</v>
      </c>
      <c r="F20" s="80">
        <f aca="true" t="shared" si="2" ref="F20:N20">SUM(F8,F6,F10,F12,F14,F16,F18)</f>
        <v>220</v>
      </c>
      <c r="G20" s="10">
        <f t="shared" si="2"/>
        <v>0</v>
      </c>
      <c r="H20" s="10">
        <f t="shared" si="2"/>
        <v>0</v>
      </c>
      <c r="I20" s="10">
        <f t="shared" si="2"/>
        <v>220</v>
      </c>
      <c r="J20" s="10">
        <f t="shared" si="2"/>
        <v>0</v>
      </c>
      <c r="K20" s="10">
        <f t="shared" si="2"/>
        <v>0</v>
      </c>
      <c r="L20" s="10">
        <f t="shared" si="2"/>
        <v>0</v>
      </c>
      <c r="M20" s="20">
        <f t="shared" si="2"/>
        <v>0</v>
      </c>
      <c r="N20" s="22">
        <f t="shared" si="2"/>
        <v>220</v>
      </c>
      <c r="O20" s="26"/>
    </row>
    <row r="21" spans="1:15" s="7" customFormat="1" ht="18" customHeight="1">
      <c r="A21" s="114"/>
      <c r="B21" s="136"/>
      <c r="C21" s="138"/>
      <c r="D21" s="30" t="s">
        <v>39</v>
      </c>
      <c r="E21" s="16">
        <f>SUM(E9,E7,E11,E13,E15,E17,E19)</f>
        <v>1624</v>
      </c>
      <c r="F21" s="81">
        <f aca="true" t="shared" si="3" ref="F21:N21">SUM(F9,F7,F11,F13,F15,F17,F19)</f>
        <v>1270</v>
      </c>
      <c r="G21" s="8">
        <f t="shared" si="3"/>
        <v>354</v>
      </c>
      <c r="H21" s="8">
        <f t="shared" si="3"/>
        <v>0</v>
      </c>
      <c r="I21" s="8">
        <f t="shared" si="3"/>
        <v>1624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18">
        <f t="shared" si="3"/>
        <v>0</v>
      </c>
      <c r="N21" s="16">
        <f t="shared" si="3"/>
        <v>1624</v>
      </c>
      <c r="O21" s="27"/>
    </row>
    <row r="22" spans="1:15" s="7" customFormat="1" ht="18" customHeight="1">
      <c r="A22" s="11" t="s">
        <v>37</v>
      </c>
      <c r="M22" s="121"/>
      <c r="N22" s="121"/>
      <c r="O22" s="121"/>
    </row>
  </sheetData>
  <sheetProtection/>
  <mergeCells count="37">
    <mergeCell ref="M22:O22"/>
    <mergeCell ref="A3:A5"/>
    <mergeCell ref="B3:C4"/>
    <mergeCell ref="D3:D5"/>
    <mergeCell ref="E3:E5"/>
    <mergeCell ref="B20:B21"/>
    <mergeCell ref="C20:C21"/>
    <mergeCell ref="N3:N5"/>
    <mergeCell ref="O3:O5"/>
    <mergeCell ref="J4:J5"/>
    <mergeCell ref="A10:A11"/>
    <mergeCell ref="A12:A13"/>
    <mergeCell ref="C12:C13"/>
    <mergeCell ref="B14:B15"/>
    <mergeCell ref="C14:C15"/>
    <mergeCell ref="K4:K5"/>
    <mergeCell ref="C10:C11"/>
    <mergeCell ref="B12:B13"/>
    <mergeCell ref="C6:C7"/>
    <mergeCell ref="B10:B11"/>
    <mergeCell ref="A14:A15"/>
    <mergeCell ref="F3:M3"/>
    <mergeCell ref="F4:I4"/>
    <mergeCell ref="A8:A9"/>
    <mergeCell ref="A6:A7"/>
    <mergeCell ref="B8:B9"/>
    <mergeCell ref="C8:C9"/>
    <mergeCell ref="B6:B7"/>
    <mergeCell ref="L4:L5"/>
    <mergeCell ref="M4:M5"/>
    <mergeCell ref="B18:B19"/>
    <mergeCell ref="C18:C19"/>
    <mergeCell ref="A20:A21"/>
    <mergeCell ref="A16:A17"/>
    <mergeCell ref="A18:A19"/>
    <mergeCell ref="B16:B17"/>
    <mergeCell ref="C16:C17"/>
  </mergeCells>
  <printOptions/>
  <pageMargins left="0.7874015748031497" right="0.7874015748031497" top="0.984251968503937" bottom="0.984251968503937" header="0.5118110236220472" footer="0.5118110236220472"/>
  <pageSetup firstPageNumber="8" useFirstPageNumber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K18"/>
  <sheetViews>
    <sheetView zoomScalePageLayoutView="0" workbookViewId="0" topLeftCell="A1">
      <selection activeCell="K17" sqref="K17"/>
    </sheetView>
  </sheetViews>
  <sheetFormatPr defaultColWidth="9.00390625" defaultRowHeight="13.5"/>
  <cols>
    <col min="1" max="1" width="4.875" style="0" customWidth="1"/>
    <col min="4" max="11" width="7.25390625" style="0" customWidth="1"/>
  </cols>
  <sheetData>
    <row r="1" ht="17.25">
      <c r="A1" s="1" t="s">
        <v>71</v>
      </c>
    </row>
    <row r="3" spans="1:11" ht="13.5">
      <c r="A3" s="142"/>
      <c r="B3" s="142"/>
      <c r="C3" s="142"/>
      <c r="D3" s="117"/>
      <c r="E3" s="117"/>
      <c r="F3" s="117"/>
      <c r="G3" s="117"/>
      <c r="H3" s="117"/>
      <c r="I3" s="117"/>
      <c r="J3" s="118"/>
      <c r="K3" s="119" t="s">
        <v>1</v>
      </c>
    </row>
    <row r="4" spans="1:11" ht="13.5">
      <c r="A4" s="142"/>
      <c r="B4" s="142"/>
      <c r="C4" s="142"/>
      <c r="D4" s="3" t="s">
        <v>7</v>
      </c>
      <c r="E4" s="4" t="s">
        <v>68</v>
      </c>
      <c r="F4" s="3" t="s">
        <v>8</v>
      </c>
      <c r="G4" s="3" t="s">
        <v>9</v>
      </c>
      <c r="H4" s="5" t="s">
        <v>64</v>
      </c>
      <c r="I4" s="5" t="s">
        <v>70</v>
      </c>
      <c r="J4" s="3" t="s">
        <v>15</v>
      </c>
      <c r="K4" s="120"/>
    </row>
    <row r="5" spans="1:11" ht="13.5">
      <c r="A5" s="143" t="s">
        <v>11</v>
      </c>
      <c r="B5" s="145" t="s">
        <v>12</v>
      </c>
      <c r="C5" s="82" t="s">
        <v>3</v>
      </c>
      <c r="D5" s="98">
        <v>42</v>
      </c>
      <c r="E5" s="98">
        <v>64</v>
      </c>
      <c r="F5" s="98">
        <v>24</v>
      </c>
      <c r="G5" s="98">
        <v>32</v>
      </c>
      <c r="H5" s="98">
        <v>116</v>
      </c>
      <c r="I5" s="98">
        <v>164</v>
      </c>
      <c r="J5" s="98">
        <v>28</v>
      </c>
      <c r="K5" s="98">
        <f>SUM(D5:J5)</f>
        <v>470</v>
      </c>
    </row>
    <row r="6" spans="1:11" ht="13.5">
      <c r="A6" s="143"/>
      <c r="B6" s="146"/>
      <c r="C6" s="82" t="s">
        <v>4</v>
      </c>
      <c r="D6" s="98">
        <v>0</v>
      </c>
      <c r="E6" s="98">
        <v>0</v>
      </c>
      <c r="F6" s="98">
        <v>0</v>
      </c>
      <c r="G6" s="98">
        <v>0</v>
      </c>
      <c r="H6" s="98">
        <v>0</v>
      </c>
      <c r="I6" s="98">
        <v>0</v>
      </c>
      <c r="J6" s="98">
        <v>0</v>
      </c>
      <c r="K6" s="98">
        <f>SUM(D6:J6)</f>
        <v>0</v>
      </c>
    </row>
    <row r="7" spans="1:11" ht="13.5">
      <c r="A7" s="143"/>
      <c r="B7" s="146"/>
      <c r="C7" s="82" t="s">
        <v>5</v>
      </c>
      <c r="D7" s="98">
        <v>76</v>
      </c>
      <c r="E7" s="98">
        <v>66</v>
      </c>
      <c r="F7" s="98">
        <v>48</v>
      </c>
      <c r="G7" s="98">
        <v>50</v>
      </c>
      <c r="H7" s="98">
        <v>130</v>
      </c>
      <c r="I7" s="98">
        <v>178</v>
      </c>
      <c r="J7" s="98">
        <v>82</v>
      </c>
      <c r="K7" s="98">
        <f>SUM(D7:J7)</f>
        <v>630</v>
      </c>
    </row>
    <row r="8" spans="1:11" ht="13.5">
      <c r="A8" s="143"/>
      <c r="B8" s="147"/>
      <c r="C8" s="82" t="s">
        <v>6</v>
      </c>
      <c r="D8" s="98">
        <f>SUM(D5:D7)</f>
        <v>118</v>
      </c>
      <c r="E8" s="98">
        <f>SUM(E5:E7)</f>
        <v>130</v>
      </c>
      <c r="F8" s="98">
        <f aca="true" t="shared" si="0" ref="F8:K8">SUM(F5:F7)</f>
        <v>72</v>
      </c>
      <c r="G8" s="98">
        <f t="shared" si="0"/>
        <v>82</v>
      </c>
      <c r="H8" s="98">
        <f t="shared" si="0"/>
        <v>246</v>
      </c>
      <c r="I8" s="98">
        <f t="shared" si="0"/>
        <v>342</v>
      </c>
      <c r="J8" s="98">
        <f>SUM(J5:J7)</f>
        <v>110</v>
      </c>
      <c r="K8" s="99">
        <f t="shared" si="0"/>
        <v>1100</v>
      </c>
    </row>
    <row r="9" spans="1:11" ht="13.5">
      <c r="A9" s="143"/>
      <c r="B9" s="145" t="s">
        <v>13</v>
      </c>
      <c r="C9" s="82" t="s">
        <v>3</v>
      </c>
      <c r="D9" s="98">
        <v>2</v>
      </c>
      <c r="E9" s="98">
        <v>4</v>
      </c>
      <c r="F9" s="98">
        <v>2</v>
      </c>
      <c r="G9" s="98">
        <v>2</v>
      </c>
      <c r="H9" s="98">
        <v>8</v>
      </c>
      <c r="I9" s="98">
        <v>10</v>
      </c>
      <c r="J9" s="98">
        <v>2</v>
      </c>
      <c r="K9" s="98">
        <f>SUM(D9:J9)</f>
        <v>30</v>
      </c>
    </row>
    <row r="10" spans="1:11" ht="13.5">
      <c r="A10" s="143"/>
      <c r="B10" s="146"/>
      <c r="C10" s="82" t="s">
        <v>5</v>
      </c>
      <c r="D10" s="98">
        <v>18</v>
      </c>
      <c r="E10" s="98">
        <v>14</v>
      </c>
      <c r="F10" s="98">
        <v>10</v>
      </c>
      <c r="G10" s="98">
        <v>12</v>
      </c>
      <c r="H10" s="98">
        <v>28</v>
      </c>
      <c r="I10" s="98">
        <v>40</v>
      </c>
      <c r="J10" s="98">
        <v>18</v>
      </c>
      <c r="K10" s="98">
        <f>SUM(D10:J10)</f>
        <v>140</v>
      </c>
    </row>
    <row r="11" spans="1:11" ht="13.5">
      <c r="A11" s="143"/>
      <c r="B11" s="147"/>
      <c r="C11" s="82" t="s">
        <v>0</v>
      </c>
      <c r="D11" s="98">
        <f aca="true" t="shared" si="1" ref="D11:K11">SUM(D9:D10)</f>
        <v>20</v>
      </c>
      <c r="E11" s="98">
        <f t="shared" si="1"/>
        <v>18</v>
      </c>
      <c r="F11" s="98">
        <f t="shared" si="1"/>
        <v>12</v>
      </c>
      <c r="G11" s="98">
        <f t="shared" si="1"/>
        <v>14</v>
      </c>
      <c r="H11" s="98">
        <f t="shared" si="1"/>
        <v>36</v>
      </c>
      <c r="I11" s="98">
        <f t="shared" si="1"/>
        <v>50</v>
      </c>
      <c r="J11" s="98">
        <f t="shared" si="1"/>
        <v>20</v>
      </c>
      <c r="K11" s="99">
        <f t="shared" si="1"/>
        <v>170</v>
      </c>
    </row>
    <row r="12" spans="1:11" ht="13.5">
      <c r="A12" s="143"/>
      <c r="B12" s="145" t="s">
        <v>1</v>
      </c>
      <c r="C12" s="82" t="s">
        <v>3</v>
      </c>
      <c r="D12" s="98">
        <f aca="true" t="shared" si="2" ref="D12:J12">D5+D9</f>
        <v>44</v>
      </c>
      <c r="E12" s="98">
        <f t="shared" si="2"/>
        <v>68</v>
      </c>
      <c r="F12" s="98">
        <f t="shared" si="2"/>
        <v>26</v>
      </c>
      <c r="G12" s="98">
        <f t="shared" si="2"/>
        <v>34</v>
      </c>
      <c r="H12" s="98">
        <f t="shared" si="2"/>
        <v>124</v>
      </c>
      <c r="I12" s="98">
        <f t="shared" si="2"/>
        <v>174</v>
      </c>
      <c r="J12" s="98">
        <f t="shared" si="2"/>
        <v>30</v>
      </c>
      <c r="K12" s="98">
        <f>SUM(D12:J12)</f>
        <v>500</v>
      </c>
    </row>
    <row r="13" spans="1:11" ht="13.5">
      <c r="A13" s="143"/>
      <c r="B13" s="146"/>
      <c r="C13" s="82" t="s">
        <v>4</v>
      </c>
      <c r="D13" s="98">
        <f aca="true" t="shared" si="3" ref="D13:J13">+D6</f>
        <v>0</v>
      </c>
      <c r="E13" s="98">
        <f t="shared" si="3"/>
        <v>0</v>
      </c>
      <c r="F13" s="98">
        <f t="shared" si="3"/>
        <v>0</v>
      </c>
      <c r="G13" s="98">
        <f t="shared" si="3"/>
        <v>0</v>
      </c>
      <c r="H13" s="98">
        <f t="shared" si="3"/>
        <v>0</v>
      </c>
      <c r="I13" s="98">
        <f t="shared" si="3"/>
        <v>0</v>
      </c>
      <c r="J13" s="98">
        <f t="shared" si="3"/>
        <v>0</v>
      </c>
      <c r="K13" s="98">
        <f>SUM(D13:J13)</f>
        <v>0</v>
      </c>
    </row>
    <row r="14" spans="1:11" ht="13.5">
      <c r="A14" s="143"/>
      <c r="B14" s="146"/>
      <c r="C14" s="82" t="s">
        <v>5</v>
      </c>
      <c r="D14" s="98">
        <f aca="true" t="shared" si="4" ref="D14:J14">+D7+D10</f>
        <v>94</v>
      </c>
      <c r="E14" s="98">
        <f t="shared" si="4"/>
        <v>80</v>
      </c>
      <c r="F14" s="98">
        <f t="shared" si="4"/>
        <v>58</v>
      </c>
      <c r="G14" s="98">
        <f t="shared" si="4"/>
        <v>62</v>
      </c>
      <c r="H14" s="98">
        <f t="shared" si="4"/>
        <v>158</v>
      </c>
      <c r="I14" s="98">
        <f t="shared" si="4"/>
        <v>218</v>
      </c>
      <c r="J14" s="98">
        <f t="shared" si="4"/>
        <v>100</v>
      </c>
      <c r="K14" s="98">
        <f>SUM(D14:J14)</f>
        <v>770</v>
      </c>
    </row>
    <row r="15" spans="1:11" ht="13.5">
      <c r="A15" s="143"/>
      <c r="B15" s="147"/>
      <c r="C15" s="82" t="s">
        <v>6</v>
      </c>
      <c r="D15" s="98">
        <f>SUM(D12:D14)</f>
        <v>138</v>
      </c>
      <c r="E15" s="98">
        <f>SUM(E12:E14)</f>
        <v>148</v>
      </c>
      <c r="F15" s="98">
        <f aca="true" t="shared" si="5" ref="F15:K15">SUM(F12:F14)</f>
        <v>84</v>
      </c>
      <c r="G15" s="98">
        <f t="shared" si="5"/>
        <v>96</v>
      </c>
      <c r="H15" s="98">
        <f t="shared" si="5"/>
        <v>282</v>
      </c>
      <c r="I15" s="98">
        <f t="shared" si="5"/>
        <v>392</v>
      </c>
      <c r="J15" s="98">
        <f>SUM(J12:J14)</f>
        <v>130</v>
      </c>
      <c r="K15" s="99">
        <f t="shared" si="5"/>
        <v>1270</v>
      </c>
    </row>
    <row r="16" spans="1:11" ht="13.5">
      <c r="A16" s="144" t="s">
        <v>10</v>
      </c>
      <c r="B16" s="143"/>
      <c r="C16" s="82" t="s">
        <v>3</v>
      </c>
      <c r="D16" s="98">
        <v>14</v>
      </c>
      <c r="E16" s="98">
        <v>30</v>
      </c>
      <c r="F16" s="98">
        <v>14</v>
      </c>
      <c r="G16" s="98">
        <v>16</v>
      </c>
      <c r="H16" s="98">
        <v>58</v>
      </c>
      <c r="I16" s="98">
        <v>82</v>
      </c>
      <c r="J16" s="98">
        <v>6</v>
      </c>
      <c r="K16" s="98">
        <f>SUM(D16:J16)</f>
        <v>220</v>
      </c>
    </row>
    <row r="17" spans="1:11" ht="13.5">
      <c r="A17" s="143"/>
      <c r="B17" s="143"/>
      <c r="C17" s="82" t="s">
        <v>14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f>SUM(D17:J17)</f>
        <v>0</v>
      </c>
    </row>
    <row r="18" spans="1:11" ht="13.5">
      <c r="A18" s="143"/>
      <c r="B18" s="143"/>
      <c r="C18" s="82" t="s">
        <v>0</v>
      </c>
      <c r="D18" s="98">
        <f aca="true" t="shared" si="6" ref="D18:K18">SUM(D16:D17)</f>
        <v>14</v>
      </c>
      <c r="E18" s="98">
        <f t="shared" si="6"/>
        <v>30</v>
      </c>
      <c r="F18" s="98">
        <f t="shared" si="6"/>
        <v>14</v>
      </c>
      <c r="G18" s="98">
        <f t="shared" si="6"/>
        <v>16</v>
      </c>
      <c r="H18" s="98">
        <f t="shared" si="6"/>
        <v>58</v>
      </c>
      <c r="I18" s="98">
        <f t="shared" si="6"/>
        <v>82</v>
      </c>
      <c r="J18" s="98">
        <f t="shared" si="6"/>
        <v>6</v>
      </c>
      <c r="K18" s="99">
        <f t="shared" si="6"/>
        <v>220</v>
      </c>
    </row>
  </sheetData>
  <sheetProtection/>
  <mergeCells count="8">
    <mergeCell ref="K3:K4"/>
    <mergeCell ref="A3:C4"/>
    <mergeCell ref="A5:A15"/>
    <mergeCell ref="A16:B18"/>
    <mergeCell ref="B5:B8"/>
    <mergeCell ref="B9:B11"/>
    <mergeCell ref="B12:B15"/>
    <mergeCell ref="D3:J3"/>
  </mergeCells>
  <printOptions/>
  <pageMargins left="0.7874015748031497" right="0.7874015748031497" top="0.984251968503937" bottom="0.984251968503937" header="0.5118110236220472" footer="0.5118110236220472"/>
  <pageSetup firstPageNumber="9" useFirstPageNumber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">
      <selection activeCell="L20" sqref="L20"/>
    </sheetView>
  </sheetViews>
  <sheetFormatPr defaultColWidth="9.00390625" defaultRowHeight="13.5"/>
  <cols>
    <col min="1" max="1" width="9.375" style="0" customWidth="1"/>
    <col min="2" max="2" width="5.125" style="0" customWidth="1"/>
    <col min="3" max="3" width="5.625" style="0" customWidth="1"/>
    <col min="4" max="7" width="7.125" style="0" customWidth="1"/>
    <col min="8" max="18" width="6.625" style="0" customWidth="1"/>
    <col min="19" max="19" width="25.125" style="0" customWidth="1"/>
  </cols>
  <sheetData>
    <row r="1" s="6" customFormat="1" ht="18" customHeight="1">
      <c r="A1" s="6" t="s">
        <v>40</v>
      </c>
    </row>
    <row r="2" s="7" customFormat="1" ht="18" customHeight="1"/>
    <row r="3" spans="1:19" s="7" customFormat="1" ht="18" customHeight="1">
      <c r="A3" s="122" t="s">
        <v>63</v>
      </c>
      <c r="B3" s="125" t="s">
        <v>41</v>
      </c>
      <c r="C3" s="126"/>
      <c r="D3" s="129" t="s">
        <v>42</v>
      </c>
      <c r="E3" s="125" t="s">
        <v>62</v>
      </c>
      <c r="F3" s="129"/>
      <c r="G3" s="129"/>
      <c r="H3" s="148" t="s">
        <v>44</v>
      </c>
      <c r="I3" s="163" t="s">
        <v>43</v>
      </c>
      <c r="J3" s="117"/>
      <c r="K3" s="117"/>
      <c r="L3" s="117"/>
      <c r="M3" s="117"/>
      <c r="N3" s="117"/>
      <c r="O3" s="117"/>
      <c r="P3" s="117"/>
      <c r="Q3" s="164"/>
      <c r="R3" s="148" t="s">
        <v>44</v>
      </c>
      <c r="S3" s="139" t="s">
        <v>45</v>
      </c>
    </row>
    <row r="4" spans="1:19" s="7" customFormat="1" ht="18" customHeight="1">
      <c r="A4" s="123"/>
      <c r="B4" s="127"/>
      <c r="C4" s="128"/>
      <c r="D4" s="130"/>
      <c r="E4" s="160"/>
      <c r="F4" s="131"/>
      <c r="G4" s="131"/>
      <c r="H4" s="149"/>
      <c r="I4" s="117" t="s">
        <v>46</v>
      </c>
      <c r="J4" s="117"/>
      <c r="K4" s="117"/>
      <c r="L4" s="119" t="s">
        <v>61</v>
      </c>
      <c r="M4" s="168" t="s">
        <v>59</v>
      </c>
      <c r="N4" s="117"/>
      <c r="O4" s="117"/>
      <c r="P4" s="119" t="s">
        <v>61</v>
      </c>
      <c r="Q4" s="166" t="s">
        <v>60</v>
      </c>
      <c r="R4" s="149"/>
      <c r="S4" s="140"/>
    </row>
    <row r="5" spans="1:19" s="7" customFormat="1" ht="18" customHeight="1" thickBot="1">
      <c r="A5" s="158"/>
      <c r="B5" s="102"/>
      <c r="C5" s="103" t="s">
        <v>27</v>
      </c>
      <c r="D5" s="159"/>
      <c r="E5" s="104">
        <v>90</v>
      </c>
      <c r="F5" s="105">
        <v>120</v>
      </c>
      <c r="G5" s="106">
        <v>200</v>
      </c>
      <c r="H5" s="150"/>
      <c r="I5" s="107">
        <v>90</v>
      </c>
      <c r="J5" s="105">
        <v>120</v>
      </c>
      <c r="K5" s="105">
        <v>200</v>
      </c>
      <c r="L5" s="165"/>
      <c r="M5" s="107">
        <v>90</v>
      </c>
      <c r="N5" s="105">
        <v>120</v>
      </c>
      <c r="O5" s="105">
        <v>200</v>
      </c>
      <c r="P5" s="165"/>
      <c r="Q5" s="167"/>
      <c r="R5" s="150"/>
      <c r="S5" s="151"/>
    </row>
    <row r="6" spans="1:19" s="7" customFormat="1" ht="18" customHeight="1">
      <c r="A6" s="116" t="s">
        <v>51</v>
      </c>
      <c r="B6" s="152">
        <v>3</v>
      </c>
      <c r="C6" s="153">
        <v>1</v>
      </c>
      <c r="D6" s="28" t="s">
        <v>49</v>
      </c>
      <c r="E6" s="44"/>
      <c r="F6" s="45">
        <v>65</v>
      </c>
      <c r="G6" s="85"/>
      <c r="H6" s="93">
        <f>SUM(E6:G6)</f>
        <v>65</v>
      </c>
      <c r="I6" s="89"/>
      <c r="J6" s="45">
        <v>14</v>
      </c>
      <c r="K6" s="46"/>
      <c r="L6" s="48">
        <f>SUM(I6:K6)</f>
        <v>14</v>
      </c>
      <c r="M6" s="46"/>
      <c r="N6" s="47">
        <v>0</v>
      </c>
      <c r="O6" s="46"/>
      <c r="P6" s="49">
        <f>SUM(M6:O6)</f>
        <v>0</v>
      </c>
      <c r="Q6" s="50"/>
      <c r="R6" s="93">
        <f>L6+P6+Q6</f>
        <v>14</v>
      </c>
      <c r="S6" s="51"/>
    </row>
    <row r="7" spans="1:19" s="7" customFormat="1" ht="18" customHeight="1" thickBot="1">
      <c r="A7" s="116"/>
      <c r="B7" s="152"/>
      <c r="C7" s="153"/>
      <c r="D7" s="29" t="s">
        <v>50</v>
      </c>
      <c r="E7" s="41">
        <f>I7+M7</f>
        <v>0</v>
      </c>
      <c r="F7" s="42">
        <v>230</v>
      </c>
      <c r="G7" s="86">
        <v>95</v>
      </c>
      <c r="H7" s="94">
        <f>SUM(E7:G7)</f>
        <v>325</v>
      </c>
      <c r="I7" s="39">
        <v>0</v>
      </c>
      <c r="J7" s="37">
        <v>118</v>
      </c>
      <c r="K7" s="37">
        <v>20</v>
      </c>
      <c r="L7" s="35">
        <f>SUM(I7:K7)</f>
        <v>138</v>
      </c>
      <c r="M7" s="38">
        <v>0</v>
      </c>
      <c r="N7" s="38">
        <v>0</v>
      </c>
      <c r="O7" s="38">
        <v>56</v>
      </c>
      <c r="P7" s="36">
        <f>SUM(M7:O7)</f>
        <v>56</v>
      </c>
      <c r="Q7" s="33"/>
      <c r="R7" s="94">
        <f>L7+P7+Q7</f>
        <v>194</v>
      </c>
      <c r="S7" s="71"/>
    </row>
    <row r="8" spans="1:19" s="7" customFormat="1" ht="18" customHeight="1">
      <c r="A8" s="161" t="s">
        <v>48</v>
      </c>
      <c r="B8" s="154">
        <v>1</v>
      </c>
      <c r="C8" s="156">
        <v>0</v>
      </c>
      <c r="D8" s="52" t="s">
        <v>49</v>
      </c>
      <c r="E8" s="53"/>
      <c r="F8" s="54">
        <v>0</v>
      </c>
      <c r="G8" s="83"/>
      <c r="H8" s="91">
        <f>SUM(E8:G8)</f>
        <v>0</v>
      </c>
      <c r="I8" s="88"/>
      <c r="J8" s="56">
        <v>30</v>
      </c>
      <c r="K8" s="55"/>
      <c r="L8" s="57">
        <f>SUM(I8:K8)</f>
        <v>30</v>
      </c>
      <c r="M8" s="55"/>
      <c r="N8" s="56">
        <v>0</v>
      </c>
      <c r="O8" s="55"/>
      <c r="P8" s="58">
        <f>SUM(M8:O8)</f>
        <v>0</v>
      </c>
      <c r="Q8" s="59"/>
      <c r="R8" s="91">
        <f>L8+P8+Q8</f>
        <v>30</v>
      </c>
      <c r="S8" s="60"/>
    </row>
    <row r="9" spans="1:19" s="7" customFormat="1" ht="18" customHeight="1" thickBot="1">
      <c r="A9" s="162"/>
      <c r="B9" s="155"/>
      <c r="C9" s="157"/>
      <c r="D9" s="61" t="s">
        <v>50</v>
      </c>
      <c r="E9" s="62">
        <f>I9+M9</f>
        <v>0</v>
      </c>
      <c r="F9" s="63">
        <v>0</v>
      </c>
      <c r="G9" s="84">
        <v>0</v>
      </c>
      <c r="H9" s="92">
        <f>SUM(E9:G9)</f>
        <v>0</v>
      </c>
      <c r="I9" s="64">
        <v>0</v>
      </c>
      <c r="J9" s="65">
        <v>130</v>
      </c>
      <c r="K9" s="65">
        <v>18</v>
      </c>
      <c r="L9" s="66">
        <f>SUM(I9:K9)</f>
        <v>148</v>
      </c>
      <c r="M9" s="67">
        <v>0</v>
      </c>
      <c r="N9" s="67">
        <v>0</v>
      </c>
      <c r="O9" s="67">
        <v>58</v>
      </c>
      <c r="P9" s="68">
        <f>SUM(M9:O9)</f>
        <v>58</v>
      </c>
      <c r="Q9" s="69"/>
      <c r="R9" s="92">
        <f>L9+P9+Q9</f>
        <v>206</v>
      </c>
      <c r="S9" s="70"/>
    </row>
    <row r="10" spans="1:19" s="7" customFormat="1" ht="18" customHeight="1">
      <c r="A10" s="116" t="s">
        <v>52</v>
      </c>
      <c r="B10" s="152">
        <v>1</v>
      </c>
      <c r="C10" s="153">
        <v>0</v>
      </c>
      <c r="D10" s="28" t="s">
        <v>49</v>
      </c>
      <c r="E10" s="44"/>
      <c r="F10" s="45">
        <v>0</v>
      </c>
      <c r="G10" s="85"/>
      <c r="H10" s="93">
        <f aca="true" t="shared" si="0" ref="H10:H17">SUM(E10:G10)</f>
        <v>0</v>
      </c>
      <c r="I10" s="89"/>
      <c r="J10" s="47">
        <v>14</v>
      </c>
      <c r="K10" s="46"/>
      <c r="L10" s="48">
        <f aca="true" t="shared" si="1" ref="L10:L17">SUM(I10:K10)</f>
        <v>14</v>
      </c>
      <c r="M10" s="46"/>
      <c r="N10" s="47">
        <v>0</v>
      </c>
      <c r="O10" s="46"/>
      <c r="P10" s="49">
        <f aca="true" t="shared" si="2" ref="P10:P17">SUM(M10:O10)</f>
        <v>0</v>
      </c>
      <c r="Q10" s="50"/>
      <c r="R10" s="93">
        <f aca="true" t="shared" si="3" ref="R10:R17">L10+P10+Q10</f>
        <v>14</v>
      </c>
      <c r="S10" s="72"/>
    </row>
    <row r="11" spans="1:19" s="7" customFormat="1" ht="18" customHeight="1" thickBot="1">
      <c r="A11" s="116"/>
      <c r="B11" s="152"/>
      <c r="C11" s="153"/>
      <c r="D11" s="29" t="s">
        <v>50</v>
      </c>
      <c r="E11" s="41">
        <f>I11+M11</f>
        <v>0</v>
      </c>
      <c r="F11" s="42">
        <v>170</v>
      </c>
      <c r="G11" s="86">
        <v>35</v>
      </c>
      <c r="H11" s="94">
        <f t="shared" si="0"/>
        <v>205</v>
      </c>
      <c r="I11" s="39">
        <v>0</v>
      </c>
      <c r="J11" s="37">
        <v>72</v>
      </c>
      <c r="K11" s="37">
        <v>12</v>
      </c>
      <c r="L11" s="35">
        <f t="shared" si="1"/>
        <v>84</v>
      </c>
      <c r="M11" s="38">
        <v>0</v>
      </c>
      <c r="N11" s="38">
        <v>0</v>
      </c>
      <c r="O11" s="38">
        <v>27</v>
      </c>
      <c r="P11" s="36">
        <f t="shared" si="2"/>
        <v>27</v>
      </c>
      <c r="Q11" s="33"/>
      <c r="R11" s="94">
        <f t="shared" si="3"/>
        <v>111</v>
      </c>
      <c r="S11" s="71"/>
    </row>
    <row r="12" spans="1:19" s="7" customFormat="1" ht="18" customHeight="1">
      <c r="A12" s="161" t="s">
        <v>53</v>
      </c>
      <c r="B12" s="154">
        <v>0</v>
      </c>
      <c r="C12" s="156">
        <v>0</v>
      </c>
      <c r="D12" s="52" t="s">
        <v>49</v>
      </c>
      <c r="E12" s="53"/>
      <c r="F12" s="54">
        <v>0</v>
      </c>
      <c r="G12" s="83"/>
      <c r="H12" s="91">
        <f t="shared" si="0"/>
        <v>0</v>
      </c>
      <c r="I12" s="88"/>
      <c r="J12" s="56">
        <v>16</v>
      </c>
      <c r="K12" s="55"/>
      <c r="L12" s="57">
        <f t="shared" si="1"/>
        <v>16</v>
      </c>
      <c r="M12" s="55"/>
      <c r="N12" s="56">
        <v>0</v>
      </c>
      <c r="O12" s="55"/>
      <c r="P12" s="58">
        <f t="shared" si="2"/>
        <v>0</v>
      </c>
      <c r="Q12" s="59"/>
      <c r="R12" s="91">
        <f t="shared" si="3"/>
        <v>16</v>
      </c>
      <c r="S12" s="74"/>
    </row>
    <row r="13" spans="1:19" s="7" customFormat="1" ht="18" customHeight="1" thickBot="1">
      <c r="A13" s="162"/>
      <c r="B13" s="155"/>
      <c r="C13" s="157"/>
      <c r="D13" s="61" t="s">
        <v>50</v>
      </c>
      <c r="E13" s="62">
        <f>I13+M13</f>
        <v>0</v>
      </c>
      <c r="F13" s="63">
        <v>0</v>
      </c>
      <c r="G13" s="84">
        <v>0</v>
      </c>
      <c r="H13" s="92">
        <f t="shared" si="0"/>
        <v>0</v>
      </c>
      <c r="I13" s="64">
        <v>0</v>
      </c>
      <c r="J13" s="65">
        <v>82</v>
      </c>
      <c r="K13" s="65">
        <v>14</v>
      </c>
      <c r="L13" s="66">
        <f t="shared" si="1"/>
        <v>96</v>
      </c>
      <c r="M13" s="67">
        <v>0</v>
      </c>
      <c r="N13" s="67">
        <v>0</v>
      </c>
      <c r="O13" s="67">
        <v>25</v>
      </c>
      <c r="P13" s="68">
        <f t="shared" si="2"/>
        <v>25</v>
      </c>
      <c r="Q13" s="69"/>
      <c r="R13" s="92">
        <f t="shared" si="3"/>
        <v>121</v>
      </c>
      <c r="S13" s="75"/>
    </row>
    <row r="14" spans="1:19" s="7" customFormat="1" ht="18" customHeight="1">
      <c r="A14" s="116" t="s">
        <v>65</v>
      </c>
      <c r="B14" s="152">
        <v>0</v>
      </c>
      <c r="C14" s="153">
        <v>0</v>
      </c>
      <c r="D14" s="28" t="s">
        <v>49</v>
      </c>
      <c r="E14" s="44"/>
      <c r="F14" s="45">
        <v>0</v>
      </c>
      <c r="G14" s="85"/>
      <c r="H14" s="93">
        <f t="shared" si="0"/>
        <v>0</v>
      </c>
      <c r="I14" s="89"/>
      <c r="J14" s="47">
        <v>58</v>
      </c>
      <c r="K14" s="46"/>
      <c r="L14" s="48">
        <f t="shared" si="1"/>
        <v>58</v>
      </c>
      <c r="M14" s="46"/>
      <c r="N14" s="47">
        <v>0</v>
      </c>
      <c r="O14" s="46"/>
      <c r="P14" s="49">
        <f t="shared" si="2"/>
        <v>0</v>
      </c>
      <c r="Q14" s="50"/>
      <c r="R14" s="93">
        <f t="shared" si="3"/>
        <v>58</v>
      </c>
      <c r="S14" s="73"/>
    </row>
    <row r="15" spans="1:19" s="7" customFormat="1" ht="18" customHeight="1" thickBot="1">
      <c r="A15" s="116"/>
      <c r="B15" s="152"/>
      <c r="C15" s="153"/>
      <c r="D15" s="29" t="s">
        <v>50</v>
      </c>
      <c r="E15" s="41">
        <f>I15+M15</f>
        <v>0</v>
      </c>
      <c r="F15" s="42">
        <v>0</v>
      </c>
      <c r="G15" s="86">
        <v>0</v>
      </c>
      <c r="H15" s="94">
        <f t="shared" si="0"/>
        <v>0</v>
      </c>
      <c r="I15" s="39">
        <v>0</v>
      </c>
      <c r="J15" s="37">
        <v>246</v>
      </c>
      <c r="K15" s="37">
        <v>36</v>
      </c>
      <c r="L15" s="35">
        <f t="shared" si="1"/>
        <v>282</v>
      </c>
      <c r="M15" s="38">
        <v>0</v>
      </c>
      <c r="N15" s="38">
        <v>0</v>
      </c>
      <c r="O15" s="38">
        <v>38</v>
      </c>
      <c r="P15" s="36">
        <f t="shared" si="2"/>
        <v>38</v>
      </c>
      <c r="Q15" s="33"/>
      <c r="R15" s="94">
        <f t="shared" si="3"/>
        <v>320</v>
      </c>
      <c r="S15" s="76"/>
    </row>
    <row r="16" spans="1:19" s="7" customFormat="1" ht="18" customHeight="1">
      <c r="A16" s="161" t="s">
        <v>66</v>
      </c>
      <c r="B16" s="154">
        <v>2</v>
      </c>
      <c r="C16" s="156">
        <v>1</v>
      </c>
      <c r="D16" s="52" t="s">
        <v>54</v>
      </c>
      <c r="E16" s="53"/>
      <c r="F16" s="54">
        <v>175</v>
      </c>
      <c r="G16" s="83"/>
      <c r="H16" s="91">
        <f t="shared" si="0"/>
        <v>175</v>
      </c>
      <c r="I16" s="88"/>
      <c r="J16" s="56">
        <v>82</v>
      </c>
      <c r="K16" s="55"/>
      <c r="L16" s="57">
        <f t="shared" si="1"/>
        <v>82</v>
      </c>
      <c r="M16" s="55"/>
      <c r="N16" s="56">
        <v>0</v>
      </c>
      <c r="O16" s="55"/>
      <c r="P16" s="58">
        <f t="shared" si="2"/>
        <v>0</v>
      </c>
      <c r="Q16" s="59"/>
      <c r="R16" s="91">
        <f t="shared" si="3"/>
        <v>82</v>
      </c>
      <c r="S16" s="77"/>
    </row>
    <row r="17" spans="1:19" s="7" customFormat="1" ht="18" customHeight="1" thickBot="1">
      <c r="A17" s="162"/>
      <c r="B17" s="155"/>
      <c r="C17" s="157"/>
      <c r="D17" s="61" t="s">
        <v>55</v>
      </c>
      <c r="E17" s="62">
        <f>I17+M17</f>
        <v>0</v>
      </c>
      <c r="F17" s="63">
        <v>700</v>
      </c>
      <c r="G17" s="84">
        <v>394</v>
      </c>
      <c r="H17" s="92">
        <f t="shared" si="0"/>
        <v>1094</v>
      </c>
      <c r="I17" s="64">
        <v>0</v>
      </c>
      <c r="J17" s="65">
        <v>342</v>
      </c>
      <c r="K17" s="65">
        <v>50</v>
      </c>
      <c r="L17" s="66">
        <f t="shared" si="1"/>
        <v>392</v>
      </c>
      <c r="M17" s="67">
        <v>0</v>
      </c>
      <c r="N17" s="67">
        <v>0</v>
      </c>
      <c r="O17" s="67">
        <v>58</v>
      </c>
      <c r="P17" s="68">
        <f t="shared" si="2"/>
        <v>58</v>
      </c>
      <c r="Q17" s="69"/>
      <c r="R17" s="92">
        <f t="shared" si="3"/>
        <v>450</v>
      </c>
      <c r="S17" s="70"/>
    </row>
    <row r="18" spans="1:19" s="7" customFormat="1" ht="18" customHeight="1">
      <c r="A18" s="116" t="s">
        <v>56</v>
      </c>
      <c r="B18" s="152">
        <v>0</v>
      </c>
      <c r="C18" s="153">
        <v>0</v>
      </c>
      <c r="D18" s="28" t="s">
        <v>49</v>
      </c>
      <c r="E18" s="44"/>
      <c r="F18" s="45">
        <v>0</v>
      </c>
      <c r="G18" s="85"/>
      <c r="H18" s="93">
        <f>SUM(E18:G18)</f>
        <v>0</v>
      </c>
      <c r="I18" s="89"/>
      <c r="J18" s="47">
        <v>6</v>
      </c>
      <c r="K18" s="46"/>
      <c r="L18" s="48">
        <f>SUM(I18:K18)</f>
        <v>6</v>
      </c>
      <c r="M18" s="46"/>
      <c r="N18" s="47">
        <v>0</v>
      </c>
      <c r="O18" s="46"/>
      <c r="P18" s="49">
        <f>SUM(M18:O18)</f>
        <v>0</v>
      </c>
      <c r="Q18" s="50"/>
      <c r="R18" s="93">
        <f>L18+P18+Q18</f>
        <v>6</v>
      </c>
      <c r="S18" s="73"/>
    </row>
    <row r="19" spans="1:19" s="7" customFormat="1" ht="18" customHeight="1" thickBot="1">
      <c r="A19" s="116"/>
      <c r="B19" s="152"/>
      <c r="C19" s="153"/>
      <c r="D19" s="29" t="s">
        <v>50</v>
      </c>
      <c r="E19" s="41">
        <f>I19+M19</f>
        <v>0</v>
      </c>
      <c r="F19" s="42">
        <v>0</v>
      </c>
      <c r="G19" s="86">
        <v>0</v>
      </c>
      <c r="H19" s="94">
        <f>SUM(E19:G19)</f>
        <v>0</v>
      </c>
      <c r="I19" s="39">
        <v>0</v>
      </c>
      <c r="J19" s="37">
        <v>110</v>
      </c>
      <c r="K19" s="37">
        <v>20</v>
      </c>
      <c r="L19" s="35">
        <f>SUM(I19:K19)</f>
        <v>130</v>
      </c>
      <c r="M19" s="38">
        <v>0</v>
      </c>
      <c r="N19" s="38">
        <v>0</v>
      </c>
      <c r="O19" s="38">
        <v>92</v>
      </c>
      <c r="P19" s="36">
        <f>SUM(M19:O19)</f>
        <v>92</v>
      </c>
      <c r="Q19" s="33"/>
      <c r="R19" s="94">
        <f>L19+P19+Q19</f>
        <v>222</v>
      </c>
      <c r="S19" s="25"/>
    </row>
    <row r="20" spans="1:19" s="7" customFormat="1" ht="18" customHeight="1" thickTop="1">
      <c r="A20" s="113" t="s">
        <v>47</v>
      </c>
      <c r="B20" s="135">
        <f>SUM(B6:B19)</f>
        <v>7</v>
      </c>
      <c r="C20" s="137">
        <f>SUM(C6:C19)</f>
        <v>2</v>
      </c>
      <c r="D20" s="31" t="s">
        <v>36</v>
      </c>
      <c r="E20" s="78">
        <f>SUM(E6,E8,E10,E12,E14,E16,E18)</f>
        <v>0</v>
      </c>
      <c r="F20" s="79">
        <f>SUM(F6,F8,F10,F12,F14,F16,F18)</f>
        <v>240</v>
      </c>
      <c r="G20" s="87">
        <f aca="true" t="shared" si="4" ref="G20:Q20">SUM(G6,G8,G10,G12,G14,G16,G18)</f>
        <v>0</v>
      </c>
      <c r="H20" s="108">
        <f>SUM(H6,H8,H10,H12,H14,H16,H18)</f>
        <v>240</v>
      </c>
      <c r="I20" s="90">
        <f t="shared" si="4"/>
        <v>0</v>
      </c>
      <c r="J20" s="79">
        <f t="shared" si="4"/>
        <v>220</v>
      </c>
      <c r="K20" s="10">
        <f t="shared" si="4"/>
        <v>0</v>
      </c>
      <c r="L20" s="79">
        <f t="shared" si="4"/>
        <v>220</v>
      </c>
      <c r="M20" s="10">
        <f t="shared" si="4"/>
        <v>0</v>
      </c>
      <c r="N20" s="79">
        <f t="shared" si="4"/>
        <v>0</v>
      </c>
      <c r="O20" s="10">
        <f t="shared" si="4"/>
        <v>0</v>
      </c>
      <c r="P20" s="79">
        <f t="shared" si="4"/>
        <v>0</v>
      </c>
      <c r="Q20" s="34">
        <f t="shared" si="4"/>
        <v>0</v>
      </c>
      <c r="R20" s="96">
        <f>SUM(R6,R8,R10,R12,R14,R16,R18)</f>
        <v>220</v>
      </c>
      <c r="S20" s="26"/>
    </row>
    <row r="21" spans="1:19" s="7" customFormat="1" ht="18" customHeight="1">
      <c r="A21" s="114"/>
      <c r="B21" s="136"/>
      <c r="C21" s="138"/>
      <c r="D21" s="30" t="s">
        <v>57</v>
      </c>
      <c r="E21" s="40">
        <f>SUM(E7,E9,E11,E13,E15,E17,E19)</f>
        <v>0</v>
      </c>
      <c r="F21" s="2">
        <f aca="true" t="shared" si="5" ref="F21:Q21">SUM(F7,F9,F11,F13,F15,F17,F19)</f>
        <v>1100</v>
      </c>
      <c r="G21" s="43">
        <f t="shared" si="5"/>
        <v>524</v>
      </c>
      <c r="H21" s="95">
        <f t="shared" si="5"/>
        <v>1624</v>
      </c>
      <c r="I21" s="12">
        <f t="shared" si="5"/>
        <v>0</v>
      </c>
      <c r="J21" s="2">
        <f t="shared" si="5"/>
        <v>1100</v>
      </c>
      <c r="K21" s="2">
        <f t="shared" si="5"/>
        <v>170</v>
      </c>
      <c r="L21" s="82">
        <f>SUM(L7,L9,L11,L13,L15,L17,L19)</f>
        <v>1270</v>
      </c>
      <c r="M21" s="2">
        <f t="shared" si="5"/>
        <v>0</v>
      </c>
      <c r="N21" s="2">
        <f t="shared" si="5"/>
        <v>0</v>
      </c>
      <c r="O21" s="2">
        <f t="shared" si="5"/>
        <v>354</v>
      </c>
      <c r="P21" s="2">
        <f t="shared" si="5"/>
        <v>354</v>
      </c>
      <c r="Q21" s="32">
        <f t="shared" si="5"/>
        <v>0</v>
      </c>
      <c r="R21" s="97">
        <f>SUM(R7,R9,R11,R13,R15,R17,R19)</f>
        <v>1624</v>
      </c>
      <c r="S21" s="27"/>
    </row>
    <row r="22" spans="1:19" s="7" customFormat="1" ht="18" customHeight="1">
      <c r="A22" s="11" t="s">
        <v>58</v>
      </c>
      <c r="P22" s="121"/>
      <c r="Q22" s="121"/>
      <c r="R22" s="121"/>
      <c r="S22" s="121"/>
    </row>
  </sheetData>
  <sheetProtection/>
  <mergeCells count="38">
    <mergeCell ref="I3:Q3"/>
    <mergeCell ref="L4:L5"/>
    <mergeCell ref="P4:P5"/>
    <mergeCell ref="Q4:Q5"/>
    <mergeCell ref="I4:K4"/>
    <mergeCell ref="M4:O4"/>
    <mergeCell ref="A20:A21"/>
    <mergeCell ref="A16:A17"/>
    <mergeCell ref="A10:A11"/>
    <mergeCell ref="A12:A13"/>
    <mergeCell ref="A14:A15"/>
    <mergeCell ref="A18:A19"/>
    <mergeCell ref="P22:S22"/>
    <mergeCell ref="B20:B21"/>
    <mergeCell ref="C20:C21"/>
    <mergeCell ref="C8:C9"/>
    <mergeCell ref="B6:B7"/>
    <mergeCell ref="C6:C7"/>
    <mergeCell ref="B10:B11"/>
    <mergeCell ref="C10:C11"/>
    <mergeCell ref="A3:A5"/>
    <mergeCell ref="B3:C4"/>
    <mergeCell ref="D3:D5"/>
    <mergeCell ref="H3:H5"/>
    <mergeCell ref="E3:G4"/>
    <mergeCell ref="A8:A9"/>
    <mergeCell ref="A6:A7"/>
    <mergeCell ref="B8:B9"/>
    <mergeCell ref="R3:R5"/>
    <mergeCell ref="S3:S5"/>
    <mergeCell ref="B18:B19"/>
    <mergeCell ref="C18:C19"/>
    <mergeCell ref="B16:B17"/>
    <mergeCell ref="C16:C17"/>
    <mergeCell ref="B12:B13"/>
    <mergeCell ref="C12:C13"/>
    <mergeCell ref="B14:B15"/>
    <mergeCell ref="C14:C15"/>
  </mergeCells>
  <printOptions/>
  <pageMargins left="0.75" right="0.75" top="1" bottom="1" header="0.512" footer="0.51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黒岩 聰之０１</cp:lastModifiedBy>
  <cp:lastPrinted>2015-11-16T02:28:38Z</cp:lastPrinted>
  <dcterms:created xsi:type="dcterms:W3CDTF">1999-12-17T06:14:04Z</dcterms:created>
  <dcterms:modified xsi:type="dcterms:W3CDTF">2017-01-05T11:55:56Z</dcterms:modified>
  <cp:category/>
  <cp:version/>
  <cp:contentType/>
  <cp:contentStatus/>
</cp:coreProperties>
</file>