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479" activeTab="0"/>
  </bookViews>
  <sheets>
    <sheet name="参考２　保護区一覧表" sheetId="1" r:id="rId1"/>
  </sheets>
  <definedNames>
    <definedName name="_xlnm.Print_Titles" localSheetId="0">'参考２　保護区一覧表'!$11:$12</definedName>
    <definedName name="tokei" localSheetId="0">'参考２　保護区一覧表'!$11:$12</definedName>
  </definedNames>
  <calcPr fullCalcOnLoad="1"/>
</workbook>
</file>

<file path=xl/sharedStrings.xml><?xml version="1.0" encoding="utf-8"?>
<sst xmlns="http://schemas.openxmlformats.org/spreadsheetml/2006/main" count="235" uniqueCount="113">
  <si>
    <t>参考２　鳥獣保護区一覧表</t>
  </si>
  <si>
    <t>（１）国指定の部</t>
  </si>
  <si>
    <t>名　　称</t>
  </si>
  <si>
    <t>所　　在　　地</t>
  </si>
  <si>
    <t>期　　　間</t>
  </si>
  <si>
    <t>指定区分</t>
  </si>
  <si>
    <t>摘　要</t>
  </si>
  <si>
    <t>国有地</t>
  </si>
  <si>
    <t>公民有地</t>
  </si>
  <si>
    <t>水面</t>
  </si>
  <si>
    <t>計</t>
  </si>
  <si>
    <t>浅間</t>
  </si>
  <si>
    <t>吾妻郡長野原町、嬬恋村</t>
  </si>
  <si>
    <t>～</t>
  </si>
  <si>
    <t>大規模生息地</t>
  </si>
  <si>
    <t>渡良瀬遊水地</t>
  </si>
  <si>
    <t>板倉町</t>
  </si>
  <si>
    <t>集団渡来地</t>
  </si>
  <si>
    <t>２箇所</t>
  </si>
  <si>
    <t>（２）県指定の部</t>
  </si>
  <si>
    <t>赤城山</t>
  </si>
  <si>
    <t>前橋市（旧富士見村）</t>
  </si>
  <si>
    <t>森林鳥獣生息地</t>
  </si>
  <si>
    <t>白郷井子持</t>
  </si>
  <si>
    <t>渋川市（旧子持村）</t>
  </si>
  <si>
    <t>小野上谷の口</t>
  </si>
  <si>
    <t>渋川市（旧小野上村）</t>
  </si>
  <si>
    <t>伊香保</t>
  </si>
  <si>
    <t>渋川市（旧伊香保町）</t>
  </si>
  <si>
    <t>迦葉山</t>
  </si>
  <si>
    <t>沼田市</t>
  </si>
  <si>
    <t>丸沼菅沼</t>
  </si>
  <si>
    <t>利根郡片品村</t>
  </si>
  <si>
    <t>大峰山</t>
  </si>
  <si>
    <t>谷川岳</t>
  </si>
  <si>
    <t>利根郡みなかみ町（旧水上町）</t>
  </si>
  <si>
    <t>法師</t>
  </si>
  <si>
    <t>利根郡みなかみ町（旧新治村）</t>
  </si>
  <si>
    <t>赤谷湖</t>
  </si>
  <si>
    <t>仙ノ倉山</t>
  </si>
  <si>
    <t>日野</t>
  </si>
  <si>
    <t>藤岡市</t>
  </si>
  <si>
    <t>叶山</t>
  </si>
  <si>
    <t>多野郡神流町</t>
  </si>
  <si>
    <t>北沢</t>
  </si>
  <si>
    <t>多野郡上野村</t>
  </si>
  <si>
    <t>大桁山</t>
  </si>
  <si>
    <t>富岡市（旧富岡市、旧妙義町）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</si>
  <si>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</si>
  <si>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</si>
  <si>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</si>
  <si>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</si>
  <si>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</si>
  <si>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</si>
  <si>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鼻曲山</t>
  </si>
  <si>
    <t>高崎市（旧倉渕村）</t>
  </si>
  <si>
    <t>榛名山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</si>
  <si>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</si>
  <si>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</si>
  <si>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</si>
  <si>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</si>
  <si>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</si>
  <si>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吾妻郡草津町、嬬恋村、中之条町（旧六合村）</t>
  </si>
  <si>
    <t>野反</t>
  </si>
  <si>
    <t>吾妻郡中之条町（旧六合村）</t>
  </si>
  <si>
    <t>金山</t>
  </si>
  <si>
    <t>太田市</t>
  </si>
  <si>
    <t>小計</t>
  </si>
  <si>
    <t>２５箇所</t>
  </si>
  <si>
    <t>尾瀬</t>
  </si>
  <si>
    <t>１箇所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</si>
  <si>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</si>
  <si>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</si>
  <si>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</si>
  <si>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</si>
  <si>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</si>
  <si>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</si>
  <si>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高崎市（旧榛名町、旧箕郷町）</t>
  </si>
  <si>
    <t>梅田</t>
  </si>
  <si>
    <t>桐生市</t>
  </si>
  <si>
    <t>館林</t>
  </si>
  <si>
    <t>館林市</t>
  </si>
  <si>
    <t>草木</t>
  </si>
  <si>
    <t>みどり市（旧東村）</t>
  </si>
  <si>
    <t>７箇所</t>
  </si>
  <si>
    <t>敷島</t>
  </si>
  <si>
    <t>前橋市</t>
  </si>
  <si>
    <t>身近な鳥獣生息地</t>
  </si>
  <si>
    <t>岩鼻</t>
  </si>
  <si>
    <t>高崎市</t>
  </si>
  <si>
    <t>観音山</t>
  </si>
  <si>
    <t>吾妻山南面</t>
  </si>
  <si>
    <t>多々良</t>
  </si>
  <si>
    <t>館林市、邑楽郡邑楽町</t>
  </si>
  <si>
    <t>東大河原</t>
  </si>
  <si>
    <t>みかぼ森林公園</t>
  </si>
  <si>
    <t>西みかぼ</t>
  </si>
  <si>
    <t>南牧村自然公園</t>
  </si>
  <si>
    <t>甘楽郡南牧村</t>
  </si>
  <si>
    <t>黒滝山</t>
  </si>
  <si>
    <t>桐生自然観察の森</t>
  </si>
  <si>
    <t>花見ヶ原</t>
  </si>
  <si>
    <t>桐生市（旧黒保根村）</t>
  </si>
  <si>
    <t>少林山</t>
  </si>
  <si>
    <t>要害山</t>
  </si>
  <si>
    <t>みどり市（旧大間々町）</t>
  </si>
  <si>
    <t>１４箇所</t>
  </si>
  <si>
    <t>合計（県指定）</t>
  </si>
  <si>
    <t>４７箇所</t>
  </si>
  <si>
    <t>合計（国指定＋県指定）</t>
  </si>
  <si>
    <t>４９箇所</t>
  </si>
  <si>
    <r>
      <rPr>
        <sz val="11"/>
        <rFont val="ＭＳ Ｐゴシック"/>
        <family val="3"/>
      </rPr>
      <t>面　　積　（ha）</t>
    </r>
  </si>
  <si>
    <r>
      <rPr>
        <sz val="11"/>
        <rFont val="ＭＳ Ｐゴシック"/>
        <family val="3"/>
      </rPr>
      <t>特別保護地区（ha）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</si>
</sst>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e\.m\.d;@"/>
    <numFmt numFmtId="178" formatCode="m/d/yyyy"/>
    <numFmt numFmtId="179" formatCode="0_ "/>
    <numFmt numFmtId="180" formatCode="#,##0_ "/>
    <numFmt numFmtId="181" formatCode="[$-411]ge\.m\.d;@"/>
  </numFmts>
  <fonts count="39"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33" borderId="18" xfId="0" applyNumberFormat="1" applyFont="1" applyFill="1" applyBorder="1" applyAlignment="1">
      <alignment horizontal="right" vertical="center"/>
    </xf>
    <xf numFmtId="177" fontId="0" fillId="0" borderId="21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 shrinkToFit="1"/>
    </xf>
    <xf numFmtId="181" fontId="0" fillId="0" borderId="1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181" fontId="0" fillId="0" borderId="3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shrinkToFit="1"/>
    </xf>
    <xf numFmtId="176" fontId="0" fillId="33" borderId="18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0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/>
    </xf>
    <xf numFmtId="181" fontId="0" fillId="0" borderId="24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181" fontId="0" fillId="0" borderId="25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 shrinkToFit="1"/>
    </xf>
    <xf numFmtId="181" fontId="0" fillId="0" borderId="22" xfId="0" applyNumberFormat="1" applyFont="1" applyBorder="1" applyAlignment="1">
      <alignment horizontal="center" vertical="center" shrinkToFit="1"/>
    </xf>
    <xf numFmtId="181" fontId="0" fillId="0" borderId="23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/>
    </xf>
    <xf numFmtId="181" fontId="0" fillId="0" borderId="31" xfId="0" applyNumberFormat="1" applyFont="1" applyBorder="1" applyAlignment="1">
      <alignment horizontal="center" vertical="center" shrinkToFit="1"/>
    </xf>
    <xf numFmtId="181" fontId="0" fillId="0" borderId="32" xfId="0" applyNumberFormat="1" applyFont="1" applyBorder="1" applyAlignment="1">
      <alignment horizontal="center" vertical="center" shrinkToFit="1"/>
    </xf>
    <xf numFmtId="181" fontId="0" fillId="0" borderId="33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/>
    </xf>
    <xf numFmtId="181" fontId="0" fillId="0" borderId="34" xfId="0" applyNumberFormat="1" applyFont="1" applyBorder="1" applyAlignment="1">
      <alignment horizontal="center" vertical="center" shrinkToFit="1"/>
    </xf>
    <xf numFmtId="181" fontId="0" fillId="0" borderId="35" xfId="0" applyNumberFormat="1" applyFont="1" applyBorder="1" applyAlignment="1">
      <alignment horizontal="center" vertical="center" shrinkToFit="1"/>
    </xf>
    <xf numFmtId="181" fontId="0" fillId="0" borderId="36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 shrinkToFit="1"/>
    </xf>
    <xf numFmtId="181" fontId="0" fillId="0" borderId="37" xfId="0" applyNumberFormat="1" applyFont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V65"/>
  <sheetViews>
    <sheetView showZeros="0"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2.875" style="1" customWidth="1"/>
    <col min="2" max="2" width="27.00390625" style="1" customWidth="1"/>
    <col min="3" max="6" width="8.625" style="2" customWidth="1"/>
    <col min="7" max="7" width="9.375" style="3" customWidth="1"/>
    <col min="8" max="8" width="3.375" style="3" customWidth="1"/>
    <col min="9" max="9" width="10.125" style="3" customWidth="1"/>
    <col min="10" max="10" width="12.375" style="2" customWidth="1"/>
    <col min="11" max="11" width="12.375" style="4" customWidth="1"/>
    <col min="12" max="12" width="8.00390625" style="1" customWidth="1"/>
    <col min="13" max="16384" width="9.00390625" style="1" customWidth="1"/>
  </cols>
  <sheetData>
    <row r="1" spans="1:11" s="5" customFormat="1" ht="17.25">
      <c r="A1" s="47" t="s">
        <v>0</v>
      </c>
      <c r="C1" s="6"/>
      <c r="D1" s="6"/>
      <c r="E1" s="6"/>
      <c r="F1" s="6"/>
      <c r="G1" s="7"/>
      <c r="H1" s="7"/>
      <c r="I1" s="7"/>
      <c r="J1" s="6"/>
      <c r="K1" s="8"/>
    </row>
    <row r="2" spans="1:11" s="5" customFormat="1" ht="9" customHeight="1">
      <c r="A2" s="48"/>
      <c r="C2" s="6"/>
      <c r="D2" s="6"/>
      <c r="E2" s="6"/>
      <c r="F2" s="6"/>
      <c r="G2" s="7"/>
      <c r="H2" s="7"/>
      <c r="I2" s="7"/>
      <c r="J2" s="6"/>
      <c r="K2" s="8"/>
    </row>
    <row r="3" spans="1:256" ht="13.5">
      <c r="A3" s="49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ht="13.5" customHeight="1">
      <c r="A4" s="97" t="s">
        <v>2</v>
      </c>
      <c r="B4" s="97" t="s">
        <v>3</v>
      </c>
      <c r="C4" s="95" t="s">
        <v>111</v>
      </c>
      <c r="D4" s="95"/>
      <c r="E4" s="95"/>
      <c r="F4" s="95"/>
      <c r="G4" s="97" t="s">
        <v>4</v>
      </c>
      <c r="H4" s="97"/>
      <c r="I4" s="97"/>
      <c r="J4" s="95" t="s">
        <v>112</v>
      </c>
      <c r="K4" s="96" t="s">
        <v>5</v>
      </c>
      <c r="L4" s="97" t="s">
        <v>6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ht="13.5">
      <c r="A5" s="97"/>
      <c r="B5" s="97"/>
      <c r="C5" s="51" t="s">
        <v>7</v>
      </c>
      <c r="D5" s="51" t="s">
        <v>8</v>
      </c>
      <c r="E5" s="51" t="s">
        <v>9</v>
      </c>
      <c r="F5" s="51" t="s">
        <v>10</v>
      </c>
      <c r="G5" s="97"/>
      <c r="H5" s="97"/>
      <c r="I5" s="97"/>
      <c r="J5" s="95"/>
      <c r="K5" s="96"/>
      <c r="L5" s="97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13.5">
      <c r="A6" s="24" t="s">
        <v>11</v>
      </c>
      <c r="B6" s="24" t="s">
        <v>12</v>
      </c>
      <c r="C6" s="9">
        <v>1877</v>
      </c>
      <c r="D6" s="9">
        <v>7391</v>
      </c>
      <c r="E6" s="9">
        <v>0</v>
      </c>
      <c r="F6" s="9">
        <f>SUM(C6:E6)</f>
        <v>9268</v>
      </c>
      <c r="G6" s="10">
        <v>44501</v>
      </c>
      <c r="H6" s="52" t="s">
        <v>13</v>
      </c>
      <c r="I6" s="11">
        <v>48152</v>
      </c>
      <c r="J6" s="9">
        <v>0</v>
      </c>
      <c r="K6" s="53" t="s">
        <v>14</v>
      </c>
      <c r="L6" s="12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13.5">
      <c r="A7" s="24" t="s">
        <v>15</v>
      </c>
      <c r="B7" s="24" t="s">
        <v>16</v>
      </c>
      <c r="C7" s="9">
        <v>89</v>
      </c>
      <c r="D7" s="9"/>
      <c r="E7" s="9">
        <v>0</v>
      </c>
      <c r="F7" s="9">
        <f>SUM(C7:E7)</f>
        <v>89</v>
      </c>
      <c r="G7" s="10">
        <v>41061</v>
      </c>
      <c r="H7" s="52" t="s">
        <v>13</v>
      </c>
      <c r="I7" s="11">
        <v>48152</v>
      </c>
      <c r="J7" s="9">
        <v>0</v>
      </c>
      <c r="K7" s="53" t="s">
        <v>17</v>
      </c>
      <c r="L7" s="12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3.5">
      <c r="A8" s="54" t="s">
        <v>10</v>
      </c>
      <c r="B8" s="54" t="s">
        <v>18</v>
      </c>
      <c r="C8" s="13">
        <f>SUM(C6:C7)</f>
        <v>1966</v>
      </c>
      <c r="D8" s="13">
        <f>SUM(D6:D7)</f>
        <v>7391</v>
      </c>
      <c r="E8" s="13">
        <f>SUM(E6)</f>
        <v>0</v>
      </c>
      <c r="F8" s="13">
        <f>SUM(C8:E8)</f>
        <v>9357</v>
      </c>
      <c r="G8" s="14"/>
      <c r="H8" s="15"/>
      <c r="I8" s="16"/>
      <c r="J8" s="17">
        <f>SUM(J6)</f>
        <v>0</v>
      </c>
      <c r="K8" s="18"/>
      <c r="L8" s="19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3.5">
      <c r="A9" s="20"/>
      <c r="B9" s="20"/>
      <c r="C9" s="21"/>
      <c r="D9" s="21"/>
      <c r="E9" s="21"/>
      <c r="F9" s="21"/>
      <c r="G9" s="20"/>
      <c r="H9" s="20"/>
      <c r="I9" s="20"/>
      <c r="J9" s="21"/>
      <c r="K9" s="22"/>
      <c r="L9" s="23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3.5">
      <c r="A10" s="49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13.5" customHeight="1">
      <c r="A11" s="97" t="s">
        <v>2</v>
      </c>
      <c r="B11" s="97" t="s">
        <v>3</v>
      </c>
      <c r="C11" s="95" t="s">
        <v>111</v>
      </c>
      <c r="D11" s="95"/>
      <c r="E11" s="95"/>
      <c r="F11" s="95"/>
      <c r="G11" s="97" t="s">
        <v>4</v>
      </c>
      <c r="H11" s="97"/>
      <c r="I11" s="97"/>
      <c r="J11" s="95" t="s">
        <v>112</v>
      </c>
      <c r="K11" s="96" t="s">
        <v>5</v>
      </c>
      <c r="L11" s="97" t="s">
        <v>6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3.5">
      <c r="A12" s="97"/>
      <c r="B12" s="97"/>
      <c r="C12" s="51" t="s">
        <v>7</v>
      </c>
      <c r="D12" s="51" t="s">
        <v>8</v>
      </c>
      <c r="E12" s="51" t="s">
        <v>9</v>
      </c>
      <c r="F12" s="51" t="s">
        <v>10</v>
      </c>
      <c r="G12" s="97"/>
      <c r="H12" s="97"/>
      <c r="I12" s="97"/>
      <c r="J12" s="95"/>
      <c r="K12" s="96"/>
      <c r="L12" s="9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3.5">
      <c r="A13" s="24" t="s">
        <v>20</v>
      </c>
      <c r="B13" s="24" t="s">
        <v>21</v>
      </c>
      <c r="C13" s="9">
        <v>902</v>
      </c>
      <c r="D13" s="9">
        <v>1658</v>
      </c>
      <c r="E13" s="9">
        <v>130</v>
      </c>
      <c r="F13" s="9">
        <f aca="true" t="shared" si="0" ref="F13:F35">SUM(C13:E13)</f>
        <v>2690</v>
      </c>
      <c r="G13" s="10">
        <v>41944</v>
      </c>
      <c r="H13" s="52" t="s">
        <v>13</v>
      </c>
      <c r="I13" s="11">
        <v>45596</v>
      </c>
      <c r="J13" s="9">
        <v>291</v>
      </c>
      <c r="K13" s="50" t="s">
        <v>22</v>
      </c>
      <c r="L13" s="24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3.5">
      <c r="A14" s="24" t="s">
        <v>23</v>
      </c>
      <c r="B14" s="24" t="s">
        <v>24</v>
      </c>
      <c r="C14" s="9"/>
      <c r="D14" s="9">
        <v>330</v>
      </c>
      <c r="E14" s="9"/>
      <c r="F14" s="9">
        <f t="shared" si="0"/>
        <v>330</v>
      </c>
      <c r="G14" s="10">
        <v>43405</v>
      </c>
      <c r="H14" s="52" t="s">
        <v>13</v>
      </c>
      <c r="I14" s="11">
        <v>47057</v>
      </c>
      <c r="J14" s="9">
        <v>0</v>
      </c>
      <c r="K14" s="50" t="s">
        <v>22</v>
      </c>
      <c r="L14" s="24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3.5">
      <c r="A15" s="24" t="s">
        <v>25</v>
      </c>
      <c r="B15" s="24" t="s">
        <v>26</v>
      </c>
      <c r="C15" s="9"/>
      <c r="D15" s="9">
        <v>370</v>
      </c>
      <c r="E15" s="9"/>
      <c r="F15" s="9">
        <f t="shared" si="0"/>
        <v>370</v>
      </c>
      <c r="G15" s="10">
        <v>43405</v>
      </c>
      <c r="H15" s="52" t="s">
        <v>13</v>
      </c>
      <c r="I15" s="11">
        <v>47057</v>
      </c>
      <c r="J15" s="9">
        <v>0</v>
      </c>
      <c r="K15" s="50" t="s">
        <v>22</v>
      </c>
      <c r="L15" s="24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3.5">
      <c r="A16" s="24" t="s">
        <v>27</v>
      </c>
      <c r="B16" s="24" t="s">
        <v>28</v>
      </c>
      <c r="C16" s="9">
        <v>104</v>
      </c>
      <c r="D16" s="9">
        <v>1857</v>
      </c>
      <c r="E16" s="9"/>
      <c r="F16" s="9">
        <f t="shared" si="0"/>
        <v>1961</v>
      </c>
      <c r="G16" s="10">
        <v>41579</v>
      </c>
      <c r="H16" s="52" t="s">
        <v>13</v>
      </c>
      <c r="I16" s="11">
        <v>45230</v>
      </c>
      <c r="J16" s="9">
        <v>274</v>
      </c>
      <c r="K16" s="50" t="s">
        <v>22</v>
      </c>
      <c r="L16" s="24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3.5">
      <c r="A17" s="24" t="s">
        <v>29</v>
      </c>
      <c r="B17" s="24" t="s">
        <v>30</v>
      </c>
      <c r="C17" s="9">
        <v>270</v>
      </c>
      <c r="D17" s="9">
        <v>146</v>
      </c>
      <c r="E17" s="9"/>
      <c r="F17" s="9">
        <f t="shared" si="0"/>
        <v>416</v>
      </c>
      <c r="G17" s="10">
        <v>41944</v>
      </c>
      <c r="H17" s="52" t="s">
        <v>13</v>
      </c>
      <c r="I17" s="11">
        <v>45596</v>
      </c>
      <c r="J17" s="9">
        <v>0</v>
      </c>
      <c r="K17" s="50" t="s">
        <v>22</v>
      </c>
      <c r="L17" s="24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13.5">
      <c r="A18" s="24" t="s">
        <v>31</v>
      </c>
      <c r="B18" s="24" t="s">
        <v>32</v>
      </c>
      <c r="C18" s="9">
        <v>159</v>
      </c>
      <c r="D18" s="9">
        <v>3289</v>
      </c>
      <c r="E18" s="9">
        <v>122</v>
      </c>
      <c r="F18" s="9">
        <f t="shared" si="0"/>
        <v>3570</v>
      </c>
      <c r="G18" s="10">
        <v>43040</v>
      </c>
      <c r="H18" s="52" t="s">
        <v>13</v>
      </c>
      <c r="I18" s="11">
        <v>46691</v>
      </c>
      <c r="J18" s="9">
        <v>0</v>
      </c>
      <c r="K18" s="50" t="s">
        <v>22</v>
      </c>
      <c r="L18" s="24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3.5">
      <c r="A19" s="24" t="s">
        <v>33</v>
      </c>
      <c r="B19" s="24" t="s">
        <v>32</v>
      </c>
      <c r="C19" s="9">
        <v>400</v>
      </c>
      <c r="D19" s="9"/>
      <c r="E19" s="9">
        <v>4</v>
      </c>
      <c r="F19" s="9">
        <f t="shared" si="0"/>
        <v>404</v>
      </c>
      <c r="G19" s="10">
        <v>44136</v>
      </c>
      <c r="H19" s="52" t="s">
        <v>13</v>
      </c>
      <c r="I19" s="11">
        <v>47787</v>
      </c>
      <c r="J19" s="9">
        <v>0</v>
      </c>
      <c r="K19" s="50" t="s">
        <v>22</v>
      </c>
      <c r="L19" s="24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13.5">
      <c r="A20" s="24" t="s">
        <v>34</v>
      </c>
      <c r="B20" s="24" t="s">
        <v>35</v>
      </c>
      <c r="C20" s="9">
        <v>4039</v>
      </c>
      <c r="D20" s="9"/>
      <c r="E20" s="9"/>
      <c r="F20" s="9">
        <f t="shared" si="0"/>
        <v>4039</v>
      </c>
      <c r="G20" s="10">
        <v>41944</v>
      </c>
      <c r="H20" s="52" t="s">
        <v>13</v>
      </c>
      <c r="I20" s="11">
        <v>45596</v>
      </c>
      <c r="J20" s="9">
        <v>0</v>
      </c>
      <c r="K20" s="50" t="s">
        <v>22</v>
      </c>
      <c r="L20" s="24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3.5">
      <c r="A21" s="24" t="s">
        <v>36</v>
      </c>
      <c r="B21" s="24" t="s">
        <v>37</v>
      </c>
      <c r="C21" s="9">
        <v>1851</v>
      </c>
      <c r="D21" s="9"/>
      <c r="E21" s="9"/>
      <c r="F21" s="9">
        <f t="shared" si="0"/>
        <v>1851</v>
      </c>
      <c r="G21" s="10">
        <v>41944</v>
      </c>
      <c r="H21" s="52" t="s">
        <v>13</v>
      </c>
      <c r="I21" s="11">
        <v>45596</v>
      </c>
      <c r="J21" s="9">
        <v>0</v>
      </c>
      <c r="K21" s="50" t="s">
        <v>22</v>
      </c>
      <c r="L21" s="24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3.5">
      <c r="A22" s="24" t="s">
        <v>38</v>
      </c>
      <c r="B22" s="24" t="s">
        <v>37</v>
      </c>
      <c r="C22" s="9">
        <v>23</v>
      </c>
      <c r="D22" s="9">
        <v>319</v>
      </c>
      <c r="E22" s="9">
        <v>98</v>
      </c>
      <c r="F22" s="9">
        <f t="shared" si="0"/>
        <v>440</v>
      </c>
      <c r="G22" s="10">
        <v>41944</v>
      </c>
      <c r="H22" s="52" t="s">
        <v>13</v>
      </c>
      <c r="I22" s="11">
        <v>45596</v>
      </c>
      <c r="J22" s="9">
        <v>0</v>
      </c>
      <c r="K22" s="50" t="s">
        <v>22</v>
      </c>
      <c r="L22" s="24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3.5">
      <c r="A23" s="24" t="s">
        <v>39</v>
      </c>
      <c r="B23" s="24" t="s">
        <v>37</v>
      </c>
      <c r="C23" s="9">
        <v>2664</v>
      </c>
      <c r="D23" s="9"/>
      <c r="E23" s="9"/>
      <c r="F23" s="9">
        <f t="shared" si="0"/>
        <v>2664</v>
      </c>
      <c r="G23" s="10">
        <v>43770</v>
      </c>
      <c r="H23" s="52" t="s">
        <v>13</v>
      </c>
      <c r="I23" s="11">
        <v>47422</v>
      </c>
      <c r="J23" s="9">
        <v>0</v>
      </c>
      <c r="K23" s="50" t="s">
        <v>22</v>
      </c>
      <c r="L23" s="24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13.5">
      <c r="A24" s="24" t="s">
        <v>40</v>
      </c>
      <c r="B24" s="24" t="s">
        <v>41</v>
      </c>
      <c r="C24" s="9"/>
      <c r="D24" s="9">
        <v>153</v>
      </c>
      <c r="E24" s="9"/>
      <c r="F24" s="9">
        <f t="shared" si="0"/>
        <v>153</v>
      </c>
      <c r="G24" s="10">
        <v>44501</v>
      </c>
      <c r="H24" s="52" t="s">
        <v>13</v>
      </c>
      <c r="I24" s="11">
        <v>48152</v>
      </c>
      <c r="J24" s="9">
        <v>0</v>
      </c>
      <c r="K24" s="50" t="s">
        <v>22</v>
      </c>
      <c r="L24" s="24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13.5">
      <c r="A25" s="24" t="s">
        <v>42</v>
      </c>
      <c r="B25" s="24" t="s">
        <v>43</v>
      </c>
      <c r="C25" s="9"/>
      <c r="D25" s="9">
        <v>347</v>
      </c>
      <c r="E25" s="9"/>
      <c r="F25" s="9">
        <f t="shared" si="0"/>
        <v>347</v>
      </c>
      <c r="G25" s="10">
        <v>38292</v>
      </c>
      <c r="H25" s="52" t="s">
        <v>13</v>
      </c>
      <c r="I25" s="11">
        <v>45596</v>
      </c>
      <c r="J25" s="9">
        <v>0</v>
      </c>
      <c r="K25" s="50" t="s">
        <v>22</v>
      </c>
      <c r="L25" s="24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13.5">
      <c r="A26" s="24" t="s">
        <v>44</v>
      </c>
      <c r="B26" s="24" t="s">
        <v>45</v>
      </c>
      <c r="C26" s="9">
        <v>290</v>
      </c>
      <c r="D26" s="9">
        <v>1195</v>
      </c>
      <c r="E26" s="9"/>
      <c r="F26" s="9">
        <f t="shared" si="0"/>
        <v>1485</v>
      </c>
      <c r="G26" s="10">
        <v>41579</v>
      </c>
      <c r="H26" s="52" t="s">
        <v>13</v>
      </c>
      <c r="I26" s="11">
        <v>45230</v>
      </c>
      <c r="J26" s="9">
        <v>0</v>
      </c>
      <c r="K26" s="50" t="s">
        <v>22</v>
      </c>
      <c r="L26" s="24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3.5">
      <c r="A27" s="24" t="s">
        <v>46</v>
      </c>
      <c r="B27" s="24" t="s">
        <v>47</v>
      </c>
      <c r="C27" s="9"/>
      <c r="D27" s="9">
        <v>431</v>
      </c>
      <c r="E27" s="9">
        <v>1</v>
      </c>
      <c r="F27" s="9">
        <f t="shared" si="0"/>
        <v>432</v>
      </c>
      <c r="G27" s="10">
        <v>39022</v>
      </c>
      <c r="H27" s="52" t="s">
        <v>13</v>
      </c>
      <c r="I27" s="11">
        <v>46326</v>
      </c>
      <c r="J27" s="9">
        <v>0</v>
      </c>
      <c r="K27" s="50" t="s">
        <v>22</v>
      </c>
      <c r="L27" s="24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30" customHeight="1">
      <c r="A28" s="24" t="s">
        <v>48</v>
      </c>
      <c r="B28" s="55" t="s">
        <v>49</v>
      </c>
      <c r="C28" s="9">
        <v>664</v>
      </c>
      <c r="D28" s="9">
        <v>107</v>
      </c>
      <c r="E28" s="9">
        <v>0</v>
      </c>
      <c r="F28" s="9">
        <f t="shared" si="0"/>
        <v>771</v>
      </c>
      <c r="G28" s="10">
        <v>41944</v>
      </c>
      <c r="H28" s="52" t="s">
        <v>13</v>
      </c>
      <c r="I28" s="11">
        <v>45596</v>
      </c>
      <c r="J28" s="9">
        <v>304</v>
      </c>
      <c r="K28" s="50" t="s">
        <v>22</v>
      </c>
      <c r="L28" s="24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3.5">
      <c r="A29" s="24" t="s">
        <v>50</v>
      </c>
      <c r="B29" s="24" t="s">
        <v>51</v>
      </c>
      <c r="C29" s="9"/>
      <c r="D29" s="9">
        <v>367</v>
      </c>
      <c r="E29" s="9"/>
      <c r="F29" s="9">
        <f t="shared" si="0"/>
        <v>367</v>
      </c>
      <c r="G29" s="10">
        <v>42309</v>
      </c>
      <c r="H29" s="52" t="s">
        <v>13</v>
      </c>
      <c r="I29" s="11">
        <v>45961</v>
      </c>
      <c r="J29" s="9">
        <v>0</v>
      </c>
      <c r="K29" s="50" t="s">
        <v>22</v>
      </c>
      <c r="L29" s="24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3.5">
      <c r="A30" s="24" t="s">
        <v>52</v>
      </c>
      <c r="B30" s="24" t="s">
        <v>53</v>
      </c>
      <c r="C30" s="9"/>
      <c r="D30" s="9">
        <v>675</v>
      </c>
      <c r="E30" s="9"/>
      <c r="F30" s="9">
        <f t="shared" si="0"/>
        <v>675</v>
      </c>
      <c r="G30" s="10">
        <v>41579</v>
      </c>
      <c r="H30" s="52" t="s">
        <v>13</v>
      </c>
      <c r="I30" s="11">
        <v>45230</v>
      </c>
      <c r="J30" s="9">
        <v>0</v>
      </c>
      <c r="K30" s="50" t="s">
        <v>22</v>
      </c>
      <c r="L30" s="24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3.5">
      <c r="A31" s="24" t="s">
        <v>54</v>
      </c>
      <c r="B31" s="24" t="s">
        <v>55</v>
      </c>
      <c r="C31" s="9">
        <v>1107</v>
      </c>
      <c r="D31" s="9">
        <v>1731</v>
      </c>
      <c r="E31" s="9"/>
      <c r="F31" s="9">
        <f t="shared" si="0"/>
        <v>2838</v>
      </c>
      <c r="G31" s="10">
        <v>41562</v>
      </c>
      <c r="H31" s="52" t="s">
        <v>13</v>
      </c>
      <c r="I31" s="11">
        <v>45230</v>
      </c>
      <c r="J31" s="9">
        <v>0</v>
      </c>
      <c r="K31" s="50" t="s">
        <v>22</v>
      </c>
      <c r="L31" s="24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42.75" customHeight="1">
      <c r="A32" s="24" t="s">
        <v>56</v>
      </c>
      <c r="B32" s="55" t="s">
        <v>57</v>
      </c>
      <c r="C32" s="9">
        <v>226</v>
      </c>
      <c r="D32" s="9">
        <v>915</v>
      </c>
      <c r="E32" s="9">
        <v>149</v>
      </c>
      <c r="F32" s="9">
        <f t="shared" si="0"/>
        <v>1290</v>
      </c>
      <c r="G32" s="10">
        <v>41944</v>
      </c>
      <c r="H32" s="52" t="s">
        <v>13</v>
      </c>
      <c r="I32" s="11">
        <v>45596</v>
      </c>
      <c r="J32" s="9">
        <v>92</v>
      </c>
      <c r="K32" s="50" t="s">
        <v>22</v>
      </c>
      <c r="L32" s="24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12" ht="13.5">
      <c r="A33" s="24" t="s">
        <v>58</v>
      </c>
      <c r="B33" s="24" t="s">
        <v>59</v>
      </c>
      <c r="C33" s="9">
        <v>1359</v>
      </c>
      <c r="D33" s="9">
        <v>144</v>
      </c>
      <c r="E33" s="9">
        <v>8</v>
      </c>
      <c r="F33" s="9">
        <f t="shared" si="0"/>
        <v>1511</v>
      </c>
      <c r="G33" s="10">
        <v>41579</v>
      </c>
      <c r="H33" s="52" t="s">
        <v>13</v>
      </c>
      <c r="I33" s="11">
        <v>45230</v>
      </c>
      <c r="J33" s="9">
        <v>0</v>
      </c>
      <c r="K33" s="50" t="s">
        <v>22</v>
      </c>
      <c r="L33" s="24"/>
    </row>
    <row r="34" spans="1:12" ht="13.5">
      <c r="A34" s="24" t="s">
        <v>60</v>
      </c>
      <c r="B34" s="24" t="s">
        <v>59</v>
      </c>
      <c r="C34" s="9">
        <v>146</v>
      </c>
      <c r="D34" s="9">
        <v>652</v>
      </c>
      <c r="E34" s="9"/>
      <c r="F34" s="9">
        <f t="shared" si="0"/>
        <v>798</v>
      </c>
      <c r="G34" s="10">
        <v>43040</v>
      </c>
      <c r="H34" s="52" t="s">
        <v>13</v>
      </c>
      <c r="I34" s="11">
        <v>46691</v>
      </c>
      <c r="J34" s="9">
        <v>0</v>
      </c>
      <c r="K34" s="50" t="s">
        <v>22</v>
      </c>
      <c r="L34" s="24"/>
    </row>
    <row r="35" spans="1:12" ht="27" customHeight="1">
      <c r="A35" s="24" t="s">
        <v>61</v>
      </c>
      <c r="B35" s="56" t="s">
        <v>62</v>
      </c>
      <c r="C35" s="9">
        <v>3347</v>
      </c>
      <c r="D35" s="9">
        <v>607</v>
      </c>
      <c r="E35" s="9"/>
      <c r="F35" s="9">
        <f t="shared" si="0"/>
        <v>3954</v>
      </c>
      <c r="G35" s="10">
        <v>41579</v>
      </c>
      <c r="H35" s="52" t="s">
        <v>13</v>
      </c>
      <c r="I35" s="11">
        <v>45230</v>
      </c>
      <c r="J35" s="9">
        <v>191</v>
      </c>
      <c r="K35" s="50" t="s">
        <v>22</v>
      </c>
      <c r="L35" s="24"/>
    </row>
    <row r="36" spans="1:12" ht="13.5">
      <c r="A36" s="24" t="s">
        <v>63</v>
      </c>
      <c r="B36" s="57" t="s">
        <v>64</v>
      </c>
      <c r="C36" s="28">
        <v>1236</v>
      </c>
      <c r="D36" s="28"/>
      <c r="E36" s="28">
        <v>129</v>
      </c>
      <c r="F36" s="28">
        <f>SUM(B36:E36)</f>
        <v>1365</v>
      </c>
      <c r="G36" s="45">
        <v>44866</v>
      </c>
      <c r="H36" s="58" t="s">
        <v>13</v>
      </c>
      <c r="I36" s="46">
        <v>48518</v>
      </c>
      <c r="J36" s="59">
        <v>0</v>
      </c>
      <c r="K36" s="50" t="s">
        <v>22</v>
      </c>
      <c r="L36" s="24"/>
    </row>
    <row r="37" spans="1:12" ht="13.5">
      <c r="A37" s="24" t="s">
        <v>65</v>
      </c>
      <c r="B37" s="57" t="s">
        <v>66</v>
      </c>
      <c r="C37" s="28"/>
      <c r="D37" s="28">
        <v>645</v>
      </c>
      <c r="E37" s="28"/>
      <c r="F37" s="28">
        <f>SUM(B37:E37)</f>
        <v>645</v>
      </c>
      <c r="G37" s="45">
        <v>44866</v>
      </c>
      <c r="H37" s="58" t="s">
        <v>13</v>
      </c>
      <c r="I37" s="46">
        <v>52170</v>
      </c>
      <c r="J37" s="60">
        <v>40</v>
      </c>
      <c r="K37" s="50" t="s">
        <v>22</v>
      </c>
      <c r="L37" s="24"/>
    </row>
    <row r="38" spans="1:12" ht="13.5">
      <c r="A38" s="61" t="s">
        <v>67</v>
      </c>
      <c r="B38" s="62" t="s">
        <v>68</v>
      </c>
      <c r="C38" s="63">
        <f>SUM(C13:C37)</f>
        <v>18787</v>
      </c>
      <c r="D38" s="63">
        <f>SUM(D13:D37)</f>
        <v>15938</v>
      </c>
      <c r="E38" s="63">
        <f>SUM(E13:E37)</f>
        <v>641</v>
      </c>
      <c r="F38" s="63">
        <f>SUM(F36:F37)+SUM(F13:F35)</f>
        <v>35366</v>
      </c>
      <c r="G38" s="64"/>
      <c r="H38" s="65"/>
      <c r="I38" s="66"/>
      <c r="J38" s="67">
        <v>1192</v>
      </c>
      <c r="K38" s="34"/>
      <c r="L38" s="25"/>
    </row>
    <row r="39" spans="1:12" ht="13.5">
      <c r="A39" s="26" t="s">
        <v>69</v>
      </c>
      <c r="B39" s="68" t="s">
        <v>32</v>
      </c>
      <c r="C39" s="69"/>
      <c r="D39" s="69">
        <v>10492</v>
      </c>
      <c r="E39" s="69">
        <v>98</v>
      </c>
      <c r="F39" s="69">
        <f aca="true" t="shared" si="1" ref="F39:F62">SUM(B39:E39)</f>
        <v>10590</v>
      </c>
      <c r="G39" s="70">
        <v>44501</v>
      </c>
      <c r="H39" s="71" t="s">
        <v>13</v>
      </c>
      <c r="I39" s="72">
        <v>48152</v>
      </c>
      <c r="J39" s="73">
        <v>0</v>
      </c>
      <c r="K39" s="39" t="s">
        <v>14</v>
      </c>
      <c r="L39" s="26"/>
    </row>
    <row r="40" spans="1:12" ht="13.5">
      <c r="A40" s="61" t="s">
        <v>67</v>
      </c>
      <c r="B40" s="62" t="s">
        <v>70</v>
      </c>
      <c r="C40" s="63">
        <f>SUM(C39)</f>
        <v>0</v>
      </c>
      <c r="D40" s="63">
        <f>SUM(D39)</f>
        <v>10492</v>
      </c>
      <c r="E40" s="63">
        <f>SUM(E39)</f>
        <v>98</v>
      </c>
      <c r="F40" s="63">
        <f t="shared" si="1"/>
        <v>10590</v>
      </c>
      <c r="G40" s="74"/>
      <c r="H40" s="75"/>
      <c r="I40" s="76"/>
      <c r="J40" s="61">
        <v>0</v>
      </c>
      <c r="K40" s="34"/>
      <c r="L40" s="25"/>
    </row>
    <row r="41" spans="1:12" ht="13.5">
      <c r="A41" s="27" t="s">
        <v>71</v>
      </c>
      <c r="B41" s="77" t="s">
        <v>41</v>
      </c>
      <c r="C41" s="78"/>
      <c r="D41" s="78">
        <v>326</v>
      </c>
      <c r="E41" s="78">
        <v>28</v>
      </c>
      <c r="F41" s="78">
        <f t="shared" si="1"/>
        <v>354</v>
      </c>
      <c r="G41" s="79">
        <v>44866</v>
      </c>
      <c r="H41" s="80" t="s">
        <v>13</v>
      </c>
      <c r="I41" s="81">
        <v>52170</v>
      </c>
      <c r="J41" s="82">
        <v>0</v>
      </c>
      <c r="K41" s="83" t="s">
        <v>17</v>
      </c>
      <c r="L41" s="27"/>
    </row>
    <row r="42" spans="1:12" ht="26.25" customHeight="1">
      <c r="A42" s="24" t="s">
        <v>72</v>
      </c>
      <c r="B42" s="57" t="s">
        <v>73</v>
      </c>
      <c r="C42" s="28"/>
      <c r="D42" s="28">
        <v>151</v>
      </c>
      <c r="E42" s="28">
        <v>164</v>
      </c>
      <c r="F42" s="78">
        <f t="shared" si="1"/>
        <v>315</v>
      </c>
      <c r="G42" s="45">
        <v>43040</v>
      </c>
      <c r="H42" s="58" t="s">
        <v>13</v>
      </c>
      <c r="I42" s="46">
        <v>46691</v>
      </c>
      <c r="J42" s="59">
        <v>0</v>
      </c>
      <c r="K42" s="50" t="s">
        <v>17</v>
      </c>
      <c r="L42" s="24"/>
    </row>
    <row r="43" spans="1:12" ht="13.5">
      <c r="A43" s="24" t="s">
        <v>74</v>
      </c>
      <c r="B43" s="57" t="s">
        <v>75</v>
      </c>
      <c r="C43" s="28"/>
      <c r="D43" s="28">
        <v>564</v>
      </c>
      <c r="E43" s="28">
        <v>16</v>
      </c>
      <c r="F43" s="78">
        <f t="shared" si="1"/>
        <v>580</v>
      </c>
      <c r="G43" s="45">
        <v>44866</v>
      </c>
      <c r="H43" s="58" t="s">
        <v>13</v>
      </c>
      <c r="I43" s="46">
        <v>52170</v>
      </c>
      <c r="J43" s="59">
        <v>0</v>
      </c>
      <c r="K43" s="50" t="s">
        <v>17</v>
      </c>
      <c r="L43" s="24"/>
    </row>
    <row r="44" spans="1:12" ht="27" customHeight="1">
      <c r="A44" s="24" t="s">
        <v>76</v>
      </c>
      <c r="B44" s="57" t="s">
        <v>77</v>
      </c>
      <c r="C44" s="28"/>
      <c r="D44" s="28">
        <v>1053</v>
      </c>
      <c r="E44" s="28">
        <v>17</v>
      </c>
      <c r="F44" s="78">
        <f t="shared" si="1"/>
        <v>1070</v>
      </c>
      <c r="G44" s="45">
        <v>41944</v>
      </c>
      <c r="H44" s="58" t="s">
        <v>13</v>
      </c>
      <c r="I44" s="46">
        <v>45596</v>
      </c>
      <c r="J44" s="59">
        <v>0</v>
      </c>
      <c r="K44" s="50" t="s">
        <v>17</v>
      </c>
      <c r="L44" s="24"/>
    </row>
    <row r="45" spans="1:12" ht="13.5">
      <c r="A45" s="24" t="s">
        <v>78</v>
      </c>
      <c r="B45" s="57" t="s">
        <v>79</v>
      </c>
      <c r="C45" s="28"/>
      <c r="D45" s="28">
        <v>18</v>
      </c>
      <c r="E45" s="28">
        <v>62</v>
      </c>
      <c r="F45" s="78">
        <f t="shared" si="1"/>
        <v>80</v>
      </c>
      <c r="G45" s="45">
        <v>37926</v>
      </c>
      <c r="H45" s="58" t="s">
        <v>13</v>
      </c>
      <c r="I45" s="46">
        <v>45230</v>
      </c>
      <c r="J45" s="59">
        <v>0</v>
      </c>
      <c r="K45" s="50" t="s">
        <v>17</v>
      </c>
      <c r="L45" s="24"/>
    </row>
    <row r="46" spans="1:12" ht="13.5">
      <c r="A46" s="24" t="s">
        <v>80</v>
      </c>
      <c r="B46" s="57" t="s">
        <v>81</v>
      </c>
      <c r="C46" s="28"/>
      <c r="D46" s="28">
        <v>432</v>
      </c>
      <c r="E46" s="28">
        <v>57</v>
      </c>
      <c r="F46" s="78">
        <f t="shared" si="1"/>
        <v>489</v>
      </c>
      <c r="G46" s="45">
        <v>40848</v>
      </c>
      <c r="H46" s="58" t="s">
        <v>13</v>
      </c>
      <c r="I46" s="46">
        <v>48152</v>
      </c>
      <c r="J46" s="59">
        <v>0</v>
      </c>
      <c r="K46" s="50" t="s">
        <v>17</v>
      </c>
      <c r="L46" s="24"/>
    </row>
    <row r="47" spans="1:12" ht="13.5">
      <c r="A47" s="12" t="s">
        <v>82</v>
      </c>
      <c r="B47" s="84" t="s">
        <v>83</v>
      </c>
      <c r="C47" s="85"/>
      <c r="D47" s="85">
        <v>20</v>
      </c>
      <c r="E47" s="85">
        <v>185</v>
      </c>
      <c r="F47" s="78">
        <f t="shared" si="1"/>
        <v>205</v>
      </c>
      <c r="G47" s="86">
        <v>39036</v>
      </c>
      <c r="H47" s="87" t="s">
        <v>13</v>
      </c>
      <c r="I47" s="88">
        <v>46326</v>
      </c>
      <c r="J47" s="89">
        <v>0</v>
      </c>
      <c r="K47" s="50" t="s">
        <v>17</v>
      </c>
      <c r="L47" s="12"/>
    </row>
    <row r="48" spans="1:12" ht="13.5">
      <c r="A48" s="61" t="s">
        <v>67</v>
      </c>
      <c r="B48" s="62" t="s">
        <v>84</v>
      </c>
      <c r="C48" s="63">
        <v>0</v>
      </c>
      <c r="D48" s="63">
        <f>SUM(D41:D47)</f>
        <v>2564</v>
      </c>
      <c r="E48" s="63">
        <f>SUM(E41:E47)</f>
        <v>529</v>
      </c>
      <c r="F48" s="63">
        <f t="shared" si="1"/>
        <v>3093</v>
      </c>
      <c r="G48" s="74"/>
      <c r="H48" s="75"/>
      <c r="I48" s="76"/>
      <c r="J48" s="61">
        <v>0</v>
      </c>
      <c r="K48" s="34"/>
      <c r="L48" s="25"/>
    </row>
    <row r="49" spans="1:12" ht="13.5">
      <c r="A49" s="24" t="s">
        <v>85</v>
      </c>
      <c r="B49" s="57" t="s">
        <v>86</v>
      </c>
      <c r="C49" s="28">
        <v>19.2</v>
      </c>
      <c r="D49" s="28">
        <v>84</v>
      </c>
      <c r="E49" s="28"/>
      <c r="F49" s="28">
        <f t="shared" si="1"/>
        <v>103.2</v>
      </c>
      <c r="G49" s="45">
        <v>41579</v>
      </c>
      <c r="H49" s="58" t="s">
        <v>13</v>
      </c>
      <c r="I49" s="46">
        <v>45230</v>
      </c>
      <c r="J49" s="59">
        <v>0</v>
      </c>
      <c r="K49" s="50" t="s">
        <v>87</v>
      </c>
      <c r="L49" s="27"/>
    </row>
    <row r="50" spans="1:12" ht="13.5">
      <c r="A50" s="26" t="s">
        <v>88</v>
      </c>
      <c r="B50" s="68" t="s">
        <v>89</v>
      </c>
      <c r="C50" s="69">
        <v>18</v>
      </c>
      <c r="D50" s="69">
        <v>184</v>
      </c>
      <c r="E50" s="69">
        <v>7</v>
      </c>
      <c r="F50" s="69">
        <f t="shared" si="1"/>
        <v>209</v>
      </c>
      <c r="G50" s="70">
        <v>44866</v>
      </c>
      <c r="H50" s="71" t="s">
        <v>13</v>
      </c>
      <c r="I50" s="72">
        <v>52170</v>
      </c>
      <c r="J50" s="73">
        <v>0</v>
      </c>
      <c r="K50" s="50" t="s">
        <v>87</v>
      </c>
      <c r="L50" s="26"/>
    </row>
    <row r="51" spans="1:12" ht="13.5">
      <c r="A51" s="24" t="s">
        <v>90</v>
      </c>
      <c r="B51" s="57" t="s">
        <v>89</v>
      </c>
      <c r="C51" s="28">
        <v>77</v>
      </c>
      <c r="D51" s="28">
        <v>348</v>
      </c>
      <c r="E51" s="28"/>
      <c r="F51" s="28">
        <f t="shared" si="1"/>
        <v>425</v>
      </c>
      <c r="G51" s="45">
        <v>40483</v>
      </c>
      <c r="H51" s="58" t="s">
        <v>13</v>
      </c>
      <c r="I51" s="46">
        <v>47787</v>
      </c>
      <c r="J51" s="59">
        <v>0</v>
      </c>
      <c r="K51" s="50" t="s">
        <v>87</v>
      </c>
      <c r="L51" s="24"/>
    </row>
    <row r="52" spans="1:12" ht="13.5">
      <c r="A52" s="24" t="s">
        <v>91</v>
      </c>
      <c r="B52" s="57" t="s">
        <v>79</v>
      </c>
      <c r="C52" s="28"/>
      <c r="D52" s="28">
        <v>640</v>
      </c>
      <c r="E52" s="28"/>
      <c r="F52" s="28">
        <f t="shared" si="1"/>
        <v>640</v>
      </c>
      <c r="G52" s="45">
        <v>38275</v>
      </c>
      <c r="H52" s="58" t="s">
        <v>13</v>
      </c>
      <c r="I52" s="46">
        <v>45230</v>
      </c>
      <c r="J52" s="60">
        <v>14</v>
      </c>
      <c r="K52" s="50" t="s">
        <v>87</v>
      </c>
      <c r="L52" s="24"/>
    </row>
    <row r="53" spans="1:12" ht="13.5">
      <c r="A53" s="24" t="s">
        <v>92</v>
      </c>
      <c r="B53" s="57" t="s">
        <v>93</v>
      </c>
      <c r="C53" s="28">
        <v>2.2</v>
      </c>
      <c r="D53" s="28">
        <v>193</v>
      </c>
      <c r="E53" s="28">
        <v>89</v>
      </c>
      <c r="F53" s="28">
        <f t="shared" si="1"/>
        <v>284.2</v>
      </c>
      <c r="G53" s="45">
        <v>39022</v>
      </c>
      <c r="H53" s="58" t="s">
        <v>13</v>
      </c>
      <c r="I53" s="46">
        <v>46326</v>
      </c>
      <c r="J53" s="59">
        <v>0</v>
      </c>
      <c r="K53" s="50" t="s">
        <v>87</v>
      </c>
      <c r="L53" s="12"/>
    </row>
    <row r="54" spans="1:12" ht="13.5">
      <c r="A54" s="24" t="s">
        <v>94</v>
      </c>
      <c r="B54" s="57" t="s">
        <v>21</v>
      </c>
      <c r="C54" s="28"/>
      <c r="D54" s="28">
        <v>225</v>
      </c>
      <c r="E54" s="28"/>
      <c r="F54" s="28">
        <f t="shared" si="1"/>
        <v>225</v>
      </c>
      <c r="G54" s="45">
        <v>40848</v>
      </c>
      <c r="H54" s="58" t="s">
        <v>13</v>
      </c>
      <c r="I54" s="46">
        <v>48152</v>
      </c>
      <c r="J54" s="59">
        <v>0</v>
      </c>
      <c r="K54" s="50" t="s">
        <v>87</v>
      </c>
      <c r="L54" s="24"/>
    </row>
    <row r="55" spans="1:12" ht="13.5">
      <c r="A55" s="57" t="s">
        <v>95</v>
      </c>
      <c r="B55" s="57" t="s">
        <v>41</v>
      </c>
      <c r="C55" s="28"/>
      <c r="D55" s="28">
        <v>255</v>
      </c>
      <c r="E55" s="28"/>
      <c r="F55" s="28">
        <f t="shared" si="1"/>
        <v>255</v>
      </c>
      <c r="G55" s="45">
        <v>37926</v>
      </c>
      <c r="H55" s="58" t="s">
        <v>13</v>
      </c>
      <c r="I55" s="46">
        <v>45230</v>
      </c>
      <c r="J55" s="59">
        <v>0</v>
      </c>
      <c r="K55" s="50" t="s">
        <v>87</v>
      </c>
      <c r="L55" s="24"/>
    </row>
    <row r="56" spans="1:12" ht="13.5">
      <c r="A56" s="24" t="s">
        <v>96</v>
      </c>
      <c r="B56" s="57" t="s">
        <v>43</v>
      </c>
      <c r="C56" s="28"/>
      <c r="D56" s="28">
        <v>45</v>
      </c>
      <c r="E56" s="28"/>
      <c r="F56" s="28">
        <f t="shared" si="1"/>
        <v>45</v>
      </c>
      <c r="G56" s="45">
        <v>38657</v>
      </c>
      <c r="H56" s="58" t="s">
        <v>13</v>
      </c>
      <c r="I56" s="46">
        <v>45961</v>
      </c>
      <c r="J56" s="59">
        <v>0</v>
      </c>
      <c r="K56" s="50" t="s">
        <v>87</v>
      </c>
      <c r="L56" s="24"/>
    </row>
    <row r="57" spans="1:12" ht="13.5">
      <c r="A57" s="57" t="s">
        <v>97</v>
      </c>
      <c r="B57" s="57" t="s">
        <v>98</v>
      </c>
      <c r="C57" s="28"/>
      <c r="D57" s="28">
        <v>34</v>
      </c>
      <c r="E57" s="28"/>
      <c r="F57" s="28">
        <f t="shared" si="1"/>
        <v>34</v>
      </c>
      <c r="G57" s="45">
        <v>39387</v>
      </c>
      <c r="H57" s="58" t="s">
        <v>13</v>
      </c>
      <c r="I57" s="46">
        <v>46691</v>
      </c>
      <c r="J57" s="59">
        <v>0</v>
      </c>
      <c r="K57" s="50" t="s">
        <v>87</v>
      </c>
      <c r="L57" s="24"/>
    </row>
    <row r="58" spans="1:12" ht="13.5">
      <c r="A58" s="24" t="s">
        <v>99</v>
      </c>
      <c r="B58" s="57" t="s">
        <v>98</v>
      </c>
      <c r="C58" s="28"/>
      <c r="D58" s="28">
        <v>47</v>
      </c>
      <c r="E58" s="28"/>
      <c r="F58" s="28">
        <f t="shared" si="1"/>
        <v>47</v>
      </c>
      <c r="G58" s="45">
        <v>40483</v>
      </c>
      <c r="H58" s="58" t="s">
        <v>13</v>
      </c>
      <c r="I58" s="46">
        <v>47787</v>
      </c>
      <c r="J58" s="59">
        <v>0</v>
      </c>
      <c r="K58" s="50" t="s">
        <v>87</v>
      </c>
      <c r="L58" s="24"/>
    </row>
    <row r="59" spans="1:12" ht="13.5">
      <c r="A59" s="57" t="s">
        <v>100</v>
      </c>
      <c r="B59" s="57" t="s">
        <v>79</v>
      </c>
      <c r="C59" s="28"/>
      <c r="D59" s="28">
        <v>43</v>
      </c>
      <c r="E59" s="28"/>
      <c r="F59" s="28">
        <f t="shared" si="1"/>
        <v>43</v>
      </c>
      <c r="G59" s="45">
        <v>40118</v>
      </c>
      <c r="H59" s="58" t="s">
        <v>13</v>
      </c>
      <c r="I59" s="46">
        <v>47422</v>
      </c>
      <c r="J59" s="59">
        <v>0</v>
      </c>
      <c r="K59" s="50" t="s">
        <v>87</v>
      </c>
      <c r="L59" s="24"/>
    </row>
    <row r="60" spans="1:12" ht="13.5">
      <c r="A60" s="24" t="s">
        <v>101</v>
      </c>
      <c r="B60" s="57" t="s">
        <v>102</v>
      </c>
      <c r="C60" s="28">
        <v>55</v>
      </c>
      <c r="D60" s="28"/>
      <c r="E60" s="28"/>
      <c r="F60" s="28">
        <f t="shared" si="1"/>
        <v>55</v>
      </c>
      <c r="G60" s="45">
        <v>43040</v>
      </c>
      <c r="H60" s="58" t="s">
        <v>13</v>
      </c>
      <c r="I60" s="46">
        <v>46691</v>
      </c>
      <c r="J60" s="59">
        <v>0</v>
      </c>
      <c r="K60" s="50" t="s">
        <v>87</v>
      </c>
      <c r="L60" s="24"/>
    </row>
    <row r="61" spans="1:12" ht="13.5">
      <c r="A61" s="24" t="s">
        <v>103</v>
      </c>
      <c r="B61" s="57" t="s">
        <v>89</v>
      </c>
      <c r="C61" s="28"/>
      <c r="D61" s="28">
        <v>234</v>
      </c>
      <c r="E61" s="28"/>
      <c r="F61" s="28">
        <f t="shared" si="1"/>
        <v>234</v>
      </c>
      <c r="G61" s="45">
        <v>41579</v>
      </c>
      <c r="H61" s="58" t="s">
        <v>13</v>
      </c>
      <c r="I61" s="46">
        <v>45230</v>
      </c>
      <c r="J61" s="90">
        <v>0</v>
      </c>
      <c r="K61" s="50" t="s">
        <v>87</v>
      </c>
      <c r="L61" s="24"/>
    </row>
    <row r="62" spans="1:12" ht="13.5">
      <c r="A62" s="12" t="s">
        <v>104</v>
      </c>
      <c r="B62" s="84" t="s">
        <v>105</v>
      </c>
      <c r="C62" s="85"/>
      <c r="D62" s="85">
        <v>104</v>
      </c>
      <c r="E62" s="85">
        <v>16</v>
      </c>
      <c r="F62" s="85">
        <f t="shared" si="1"/>
        <v>120</v>
      </c>
      <c r="G62" s="86">
        <v>44866</v>
      </c>
      <c r="H62" s="91" t="s">
        <v>13</v>
      </c>
      <c r="I62" s="88">
        <v>52170</v>
      </c>
      <c r="J62" s="89">
        <v>0</v>
      </c>
      <c r="K62" s="50" t="s">
        <v>87</v>
      </c>
      <c r="L62" s="12"/>
    </row>
    <row r="63" spans="1:12" ht="13.5">
      <c r="A63" s="61" t="s">
        <v>67</v>
      </c>
      <c r="B63" s="92" t="s">
        <v>106</v>
      </c>
      <c r="C63" s="29">
        <f>SUM(C49:C62)</f>
        <v>171.4</v>
      </c>
      <c r="D63" s="29">
        <f>SUM(D49:D62)</f>
        <v>2436</v>
      </c>
      <c r="E63" s="29">
        <f>SUM(E49:E62)</f>
        <v>112</v>
      </c>
      <c r="F63" s="29">
        <f>SUM(F49:F62)</f>
        <v>2719.4</v>
      </c>
      <c r="G63" s="30"/>
      <c r="H63" s="31"/>
      <c r="I63" s="32"/>
      <c r="J63" s="33">
        <f>SUM(J49:J62)</f>
        <v>14</v>
      </c>
      <c r="K63" s="34"/>
      <c r="L63" s="25"/>
    </row>
    <row r="64" spans="1:12" ht="13.5">
      <c r="A64" s="73" t="s">
        <v>107</v>
      </c>
      <c r="B64" s="73" t="s">
        <v>108</v>
      </c>
      <c r="C64" s="35">
        <f>C38+C40+C48+C63</f>
        <v>18958.4</v>
      </c>
      <c r="D64" s="35">
        <f>D38+D40+D48+D63</f>
        <v>31430</v>
      </c>
      <c r="E64" s="35">
        <f>E38+E40+E48+E63</f>
        <v>1380</v>
      </c>
      <c r="F64" s="35">
        <f>F38+F40+F48+F63</f>
        <v>51768.4</v>
      </c>
      <c r="G64" s="36">
        <f>G38+G40+G48+G63</f>
        <v>0</v>
      </c>
      <c r="H64" s="37"/>
      <c r="I64" s="38"/>
      <c r="J64" s="35">
        <f>J38+J40+J48+J63</f>
        <v>1206</v>
      </c>
      <c r="K64" s="39"/>
      <c r="L64" s="26"/>
    </row>
    <row r="65" spans="1:12" ht="13.5">
      <c r="A65" s="93" t="s">
        <v>109</v>
      </c>
      <c r="B65" s="94" t="s">
        <v>110</v>
      </c>
      <c r="C65" s="40">
        <f>C64+C8</f>
        <v>20924.4</v>
      </c>
      <c r="D65" s="40">
        <f>D64+D8</f>
        <v>38821</v>
      </c>
      <c r="E65" s="40">
        <f>E64+E8</f>
        <v>1380</v>
      </c>
      <c r="F65" s="40">
        <f>F64+F8</f>
        <v>61125.4</v>
      </c>
      <c r="G65" s="41"/>
      <c r="H65" s="42"/>
      <c r="I65" s="43"/>
      <c r="J65" s="40">
        <f>J64+J8</f>
        <v>1206</v>
      </c>
      <c r="K65" s="93"/>
      <c r="L65" s="44"/>
    </row>
  </sheetData>
  <sheetProtection selectLockedCells="1" selectUnlockedCells="1"/>
  <mergeCells count="14">
    <mergeCell ref="L11:L12"/>
    <mergeCell ref="L4:L5"/>
    <mergeCell ref="A11:A12"/>
    <mergeCell ref="A4:A5"/>
    <mergeCell ref="B4:B5"/>
    <mergeCell ref="C4:F4"/>
    <mergeCell ref="G4:I5"/>
    <mergeCell ref="J4:J5"/>
    <mergeCell ref="K4:K5"/>
    <mergeCell ref="B11:B12"/>
    <mergeCell ref="C11:F11"/>
    <mergeCell ref="G11:I12"/>
    <mergeCell ref="J11:J12"/>
    <mergeCell ref="K11:K12"/>
  </mergeCells>
  <conditionalFormatting sqref="I44">
    <cfRule type="cellIs" priority="1" dxfId="0" operator="lessThan" stopIfTrue="1">
      <formula>$I$2</formula>
    </cfRule>
  </conditionalFormatting>
  <printOptions/>
  <pageMargins left="1.18125" right="0.5902777777777778" top="0.7875" bottom="0.7875" header="0.5118055555555555" footer="0.5118055555555555"/>
  <pageSetup firstPageNumber="5" useFirstPageNumber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（自環）渥美 亨介</cp:lastModifiedBy>
  <cp:lastPrinted>2020-12-21T05:30:17Z</cp:lastPrinted>
  <dcterms:modified xsi:type="dcterms:W3CDTF">2023-12-20T10:53:21Z</dcterms:modified>
  <cp:category/>
  <cp:version/>
  <cp:contentType/>
  <cp:contentStatus/>
</cp:coreProperties>
</file>