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50" windowWidth="12120" windowHeight="9090" activeTab="0"/>
  </bookViews>
  <sheets>
    <sheet name="A" sheetId="1" r:id="rId1"/>
  </sheets>
  <definedNames>
    <definedName name="_xlnm.Print_Area" localSheetId="0">'A'!$A$3:$L$37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<sst xmlns="http://schemas.openxmlformats.org/spreadsheetml/2006/main" count="67" uniqueCount="44">
  <si>
    <t>　２－３　学校種（小学校）</t>
  </si>
  <si>
    <t>学校数</t>
  </si>
  <si>
    <t>在学者数</t>
  </si>
  <si>
    <t>(分校も含める)</t>
  </si>
  <si>
    <t>調査項目</t>
  </si>
  <si>
    <t>（単位：千円）</t>
  </si>
  <si>
    <t>公　　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</si>
  <si>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</si>
  <si>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</si>
  <si>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</si>
  <si>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</si>
  <si>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</si>
  <si>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</si>
  <si>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</si>
  <si>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</si>
  <si>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</si>
  <si>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</si>
  <si>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</si>
  <si>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</si>
  <si>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</si>
  <si>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</si>
  <si>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</si>
  <si>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</si>
  <si>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</si>
  <si>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</si>
  <si>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</si>
  <si>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</si>
  <si>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</si>
  <si>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</si>
  <si>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</si>
  <si>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</si>
  <si>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</si>
  <si>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</si>
  <si>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</si>
  <si>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</si>
  <si>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</si>
  <si>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</si>
  <si>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</si>
  <si>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</si>
  <si>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</si>
  <si>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</si>
  <si>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</si>
  <si>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児童一人当たりの学校教育費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</si>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</sst>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7"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3" xfId="0" applyFont="1" applyAlignment="1">
      <alignment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5" xfId="0" applyAlignment="1">
      <alignment/>
    </xf>
    <xf numFmtId="3" fontId="0" fillId="0" borderId="6" xfId="0" applyFont="1" applyAlignment="1">
      <alignment horizontal="fill"/>
    </xf>
    <xf numFmtId="3" fontId="0" fillId="0" borderId="6" xfId="0" applyNumberFormat="1" applyAlignment="1">
      <alignment/>
    </xf>
    <xf numFmtId="3" fontId="0" fillId="0" borderId="6" xfId="0" applyAlignment="1">
      <alignment/>
    </xf>
    <xf numFmtId="3" fontId="0" fillId="0" borderId="5" xfId="0" applyNumberFormat="1" applyAlignment="1">
      <alignment/>
    </xf>
    <xf numFmtId="3" fontId="0" fillId="0" borderId="9" xfId="0" applyFont="1" applyAlignment="1">
      <alignment horizontal="fill"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9" xfId="0" applyAlignment="1">
      <alignment/>
    </xf>
    <xf numFmtId="3" fontId="0" fillId="0" borderId="1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9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359</v>
      </c>
      <c r="C8" s="10">
        <v>125651</v>
      </c>
      <c r="D8" s="6"/>
    </row>
    <row r="9" spans="1:11" ht="21.75" customHeight="1">
      <c r="A9" s="11" t="s">
        <v>4</v>
      </c>
      <c r="B9" s="12"/>
      <c r="C9" s="12"/>
      <c r="K9" s="11" t="s">
        <v>5</v>
      </c>
    </row>
    <row r="10" spans="1:12" ht="21.75" customHeight="1">
      <c r="A10" s="13"/>
      <c r="B10" s="13"/>
      <c r="C10" s="14"/>
      <c r="D10" s="15" t="s">
        <v>6</v>
      </c>
      <c r="E10" s="12"/>
      <c r="F10" s="12"/>
      <c r="G10" s="12"/>
      <c r="H10" s="16"/>
      <c r="I10" s="17" t="s">
        <v>7</v>
      </c>
      <c r="J10" s="12"/>
      <c r="K10" s="16"/>
      <c r="L10" s="6"/>
    </row>
    <row r="11" spans="1:12" ht="21.75" customHeight="1">
      <c r="A11" s="18" t="s">
        <v>8</v>
      </c>
      <c r="B11" s="19" t="s">
        <v>9</v>
      </c>
      <c r="C11" s="20" t="s">
        <v>10</v>
      </c>
      <c r="D11" s="20" t="s">
        <v>11</v>
      </c>
      <c r="E11" s="20" t="s">
        <v>12</v>
      </c>
      <c r="F11" s="20" t="s">
        <v>13</v>
      </c>
      <c r="G11" s="20" t="s">
        <v>14</v>
      </c>
      <c r="H11" s="20" t="s">
        <v>15</v>
      </c>
      <c r="I11" s="20" t="s">
        <v>16</v>
      </c>
      <c r="J11" s="20" t="s">
        <v>14</v>
      </c>
      <c r="K11" s="21" t="s">
        <v>17</v>
      </c>
      <c r="L11" s="6"/>
    </row>
    <row r="12" spans="1:12" ht="21.75" customHeight="1">
      <c r="A12" s="6"/>
      <c r="B12" s="6"/>
      <c r="C12" s="22"/>
      <c r="D12" s="22"/>
      <c r="E12" s="22"/>
      <c r="F12" s="21" t="s">
        <v>18</v>
      </c>
      <c r="G12" s="22"/>
      <c r="H12" s="22"/>
      <c r="I12" s="22"/>
      <c r="J12" s="22"/>
      <c r="K12" s="22"/>
      <c r="L12" s="6"/>
    </row>
    <row r="13" spans="1:12" ht="21.75" customHeight="1">
      <c r="A13" s="23" t="s">
        <v>19</v>
      </c>
      <c r="B13" s="23">
        <f aca="true" t="shared" si="0" ref="B13:K13">B14+B29+B34</f>
        <v>29324352</v>
      </c>
      <c r="C13" s="24">
        <f t="shared" si="0"/>
        <v>37112665</v>
      </c>
      <c r="D13" s="24">
        <f t="shared" si="0"/>
        <v>29990920</v>
      </c>
      <c r="E13" s="24">
        <f>+E29+E34</f>
        <v>1990730</v>
      </c>
      <c r="F13" s="24">
        <f t="shared" si="0"/>
        <v>13577</v>
      </c>
      <c r="G13" s="24">
        <f t="shared" si="0"/>
        <v>98432244</v>
      </c>
      <c r="H13" s="24">
        <f>H14</f>
        <v>44375</v>
      </c>
      <c r="I13" s="24">
        <f>I14</f>
        <v>15339</v>
      </c>
      <c r="J13" s="24">
        <f>J14+J29</f>
        <v>106847</v>
      </c>
      <c r="K13" s="24">
        <f>K14+K29</f>
        <v>91675019</v>
      </c>
      <c r="L13" s="6"/>
    </row>
    <row r="14" spans="1:12" ht="21.75" customHeight="1">
      <c r="A14" s="25" t="s">
        <v>20</v>
      </c>
      <c r="B14" s="25">
        <f aca="true" t="shared" si="1" ref="B14:K14">B15+B23+B24+B27+B28</f>
        <v>27910970</v>
      </c>
      <c r="C14" s="26">
        <f t="shared" si="1"/>
        <v>37109571</v>
      </c>
      <c r="D14" s="26">
        <f t="shared" si="1"/>
        <v>16001466</v>
      </c>
      <c r="E14" s="26">
        <f>E15+E28</f>
        <v>0</v>
      </c>
      <c r="F14" s="26">
        <f t="shared" si="1"/>
        <v>670</v>
      </c>
      <c r="G14" s="26">
        <f t="shared" si="1"/>
        <v>81022677</v>
      </c>
      <c r="H14" s="26">
        <f t="shared" si="1"/>
        <v>44375</v>
      </c>
      <c r="I14" s="26">
        <f t="shared" si="1"/>
        <v>15339</v>
      </c>
      <c r="J14" s="26">
        <f t="shared" si="1"/>
        <v>59714</v>
      </c>
      <c r="K14" s="26">
        <f>K15+K23+K24+K27+K28</f>
        <v>81082391</v>
      </c>
      <c r="L14" s="6"/>
    </row>
    <row r="15" spans="1:12" ht="21.75" customHeight="1">
      <c r="A15" s="25" t="s">
        <v>21</v>
      </c>
      <c r="B15" s="25">
        <v>27790721</v>
      </c>
      <c r="C15" s="26">
        <v>36637062</v>
      </c>
      <c r="D15" s="26">
        <v>7608327</v>
      </c>
      <c r="E15" s="26">
        <v>0</v>
      </c>
      <c r="F15" s="26">
        <v>0</v>
      </c>
      <c r="G15" s="26">
        <f>SUM(G16:G22)</f>
        <v>72036110</v>
      </c>
      <c r="H15" s="26">
        <v>484</v>
      </c>
      <c r="I15" s="26">
        <v>0</v>
      </c>
      <c r="J15" s="26">
        <f>SUM(J16:J22)</f>
        <v>484</v>
      </c>
      <c r="K15" s="26">
        <f>SUM(K16:K22)</f>
        <v>72036594</v>
      </c>
      <c r="L15" s="6"/>
    </row>
    <row r="16" spans="1:12" ht="21.75" customHeight="1">
      <c r="A16" s="9" t="s">
        <v>22</v>
      </c>
      <c r="B16" s="27">
        <v>22702756</v>
      </c>
      <c r="C16" s="10">
        <v>23786549</v>
      </c>
      <c r="D16" s="10">
        <v>57960</v>
      </c>
      <c r="E16" s="28" t="s">
        <v>23</v>
      </c>
      <c r="F16" s="29">
        <v>0</v>
      </c>
      <c r="G16" s="10">
        <f aca="true" t="shared" si="2" ref="G16:G23">SUM(B16:F16)</f>
        <v>46547265</v>
      </c>
      <c r="H16" s="29">
        <v>0</v>
      </c>
      <c r="I16" s="29">
        <v>0</v>
      </c>
      <c r="J16" s="10">
        <f>H16+I16</f>
        <v>0</v>
      </c>
      <c r="K16" s="10">
        <f aca="true" t="shared" si="3" ref="K16:K23">G16+J16</f>
        <v>46547265</v>
      </c>
      <c r="L16" s="6"/>
    </row>
    <row r="17" spans="1:12" ht="21.75" customHeight="1">
      <c r="A17" s="9" t="s">
        <v>24</v>
      </c>
      <c r="B17" s="9">
        <v>0</v>
      </c>
      <c r="C17" s="10">
        <v>46529</v>
      </c>
      <c r="D17" s="10">
        <v>116625</v>
      </c>
      <c r="E17" s="28" t="s">
        <v>23</v>
      </c>
      <c r="F17" s="29">
        <v>0</v>
      </c>
      <c r="G17" s="10">
        <f t="shared" si="2"/>
        <v>163154</v>
      </c>
      <c r="H17" s="29">
        <v>0</v>
      </c>
      <c r="I17" s="29">
        <v>0</v>
      </c>
      <c r="J17" s="10">
        <f>H17+I17</f>
        <v>0</v>
      </c>
      <c r="K17" s="10">
        <f t="shared" si="3"/>
        <v>163154</v>
      </c>
      <c r="L17" s="6"/>
    </row>
    <row r="18" spans="1:12" ht="21.75" customHeight="1">
      <c r="A18" s="9" t="s">
        <v>25</v>
      </c>
      <c r="B18" s="9">
        <v>1061987</v>
      </c>
      <c r="C18" s="10">
        <v>1112654</v>
      </c>
      <c r="D18" s="10">
        <v>61803</v>
      </c>
      <c r="E18" s="28" t="s">
        <v>23</v>
      </c>
      <c r="F18" s="29">
        <v>0</v>
      </c>
      <c r="G18" s="10">
        <f t="shared" si="2"/>
        <v>2236444</v>
      </c>
      <c r="H18" s="30">
        <v>0</v>
      </c>
      <c r="I18" s="29">
        <v>0</v>
      </c>
      <c r="J18" s="10">
        <f>H18+I18</f>
        <v>0</v>
      </c>
      <c r="K18" s="10">
        <f t="shared" si="3"/>
        <v>2236444</v>
      </c>
      <c r="L18" s="6"/>
    </row>
    <row r="19" spans="1:12" ht="21.75" customHeight="1">
      <c r="A19" s="9" t="s">
        <v>26</v>
      </c>
      <c r="B19" s="9">
        <v>276702</v>
      </c>
      <c r="C19" s="10">
        <v>285502</v>
      </c>
      <c r="D19" s="10">
        <v>6208226</v>
      </c>
      <c r="E19" s="28" t="s">
        <v>23</v>
      </c>
      <c r="F19" s="29">
        <v>0</v>
      </c>
      <c r="G19" s="10">
        <f t="shared" si="2"/>
        <v>6770430</v>
      </c>
      <c r="H19" s="10">
        <v>484</v>
      </c>
      <c r="I19" s="29">
        <v>0</v>
      </c>
      <c r="J19" s="10">
        <f>H19+I19</f>
        <v>484</v>
      </c>
      <c r="K19" s="10">
        <f t="shared" si="3"/>
        <v>6770914</v>
      </c>
      <c r="L19" s="6"/>
    </row>
    <row r="20" spans="1:12" ht="21.75" customHeight="1">
      <c r="A20" s="9" t="s">
        <v>27</v>
      </c>
      <c r="B20" s="9">
        <v>1904823</v>
      </c>
      <c r="C20" s="10">
        <v>9026986</v>
      </c>
      <c r="D20" s="10">
        <v>848238</v>
      </c>
      <c r="E20" s="28" t="s">
        <v>23</v>
      </c>
      <c r="F20" s="29">
        <v>0</v>
      </c>
      <c r="G20" s="10">
        <f t="shared" si="2"/>
        <v>11780047</v>
      </c>
      <c r="H20" s="28" t="s">
        <v>23</v>
      </c>
      <c r="I20" s="28" t="s">
        <v>23</v>
      </c>
      <c r="J20" s="28" t="s">
        <v>23</v>
      </c>
      <c r="K20" s="10">
        <f>G20</f>
        <v>11780047</v>
      </c>
      <c r="L20" s="6"/>
    </row>
    <row r="21" spans="1:12" ht="21.75" customHeight="1">
      <c r="A21" s="9" t="s">
        <v>28</v>
      </c>
      <c r="B21" s="31">
        <v>0</v>
      </c>
      <c r="C21" s="10">
        <v>470769</v>
      </c>
      <c r="D21" s="10">
        <v>0</v>
      </c>
      <c r="E21" s="28" t="s">
        <v>23</v>
      </c>
      <c r="F21" s="29">
        <v>0</v>
      </c>
      <c r="G21" s="10">
        <f t="shared" si="2"/>
        <v>470769</v>
      </c>
      <c r="H21" s="28" t="s">
        <v>23</v>
      </c>
      <c r="I21" s="28" t="s">
        <v>23</v>
      </c>
      <c r="J21" s="28" t="s">
        <v>23</v>
      </c>
      <c r="K21" s="10">
        <f>G21</f>
        <v>470769</v>
      </c>
      <c r="L21" s="6"/>
    </row>
    <row r="22" spans="1:12" ht="21.75" customHeight="1">
      <c r="A22" s="9" t="s">
        <v>29</v>
      </c>
      <c r="B22" s="9">
        <v>1844453</v>
      </c>
      <c r="C22" s="10">
        <v>1908073</v>
      </c>
      <c r="D22" s="10">
        <v>315475</v>
      </c>
      <c r="E22" s="29">
        <v>0</v>
      </c>
      <c r="F22" s="29">
        <v>0</v>
      </c>
      <c r="G22" s="10">
        <f t="shared" si="2"/>
        <v>4068001</v>
      </c>
      <c r="H22" s="28" t="s">
        <v>23</v>
      </c>
      <c r="I22" s="28" t="s">
        <v>23</v>
      </c>
      <c r="J22" s="28" t="s">
        <v>23</v>
      </c>
      <c r="K22" s="10">
        <f>G22</f>
        <v>4068001</v>
      </c>
      <c r="L22" s="6"/>
    </row>
    <row r="23" spans="1:12" ht="21.75" customHeight="1">
      <c r="A23" s="25" t="s">
        <v>30</v>
      </c>
      <c r="B23" s="25">
        <v>14258</v>
      </c>
      <c r="C23" s="26">
        <v>468554</v>
      </c>
      <c r="D23" s="26">
        <v>1545342</v>
      </c>
      <c r="E23" s="32" t="s">
        <v>23</v>
      </c>
      <c r="F23" s="33">
        <v>125</v>
      </c>
      <c r="G23" s="26">
        <f t="shared" si="2"/>
        <v>2028279</v>
      </c>
      <c r="H23" s="26">
        <v>34227</v>
      </c>
      <c r="I23" s="26">
        <v>12148</v>
      </c>
      <c r="J23" s="26">
        <f>H23+I23</f>
        <v>46375</v>
      </c>
      <c r="K23" s="26">
        <f t="shared" si="3"/>
        <v>2074654</v>
      </c>
      <c r="L23" s="6"/>
    </row>
    <row r="24" spans="1:12" ht="21.75" customHeight="1">
      <c r="A24" s="25" t="s">
        <v>31</v>
      </c>
      <c r="B24" s="25">
        <v>12715</v>
      </c>
      <c r="C24" s="26">
        <v>160</v>
      </c>
      <c r="D24" s="26">
        <v>4775524</v>
      </c>
      <c r="E24" s="32" t="s">
        <v>23</v>
      </c>
      <c r="F24" s="26">
        <v>0</v>
      </c>
      <c r="G24" s="26">
        <f>G25+G26</f>
        <v>4788399</v>
      </c>
      <c r="H24" s="26">
        <v>4721</v>
      </c>
      <c r="I24" s="26">
        <v>2350</v>
      </c>
      <c r="J24" s="26">
        <f>J25+J26</f>
        <v>7071</v>
      </c>
      <c r="K24" s="26">
        <f>K25+K26</f>
        <v>4795470</v>
      </c>
      <c r="L24" s="6"/>
    </row>
    <row r="25" spans="1:12" ht="21.75" customHeight="1">
      <c r="A25" s="9" t="s">
        <v>32</v>
      </c>
      <c r="B25" s="31">
        <v>8570</v>
      </c>
      <c r="C25" s="29">
        <v>0</v>
      </c>
      <c r="D25" s="10">
        <v>1537997</v>
      </c>
      <c r="E25" s="28" t="s">
        <v>23</v>
      </c>
      <c r="F25" s="29">
        <v>0</v>
      </c>
      <c r="G25" s="10">
        <f aca="true" t="shared" si="4" ref="G25:G34">SUM(B25:F25)</f>
        <v>1546567</v>
      </c>
      <c r="H25" s="10">
        <v>1774</v>
      </c>
      <c r="I25" s="10">
        <v>1234</v>
      </c>
      <c r="J25" s="10">
        <f aca="true" t="shared" si="5" ref="J25:J33">H25+I25</f>
        <v>3008</v>
      </c>
      <c r="K25" s="10">
        <f aca="true" t="shared" si="6" ref="K25:K34">G25+J25</f>
        <v>1549575</v>
      </c>
      <c r="L25" s="6"/>
    </row>
    <row r="26" spans="1:12" ht="21.75" customHeight="1">
      <c r="A26" s="9" t="s">
        <v>33</v>
      </c>
      <c r="B26" s="9">
        <v>4145</v>
      </c>
      <c r="C26" s="10">
        <v>160</v>
      </c>
      <c r="D26" s="10">
        <v>3237527</v>
      </c>
      <c r="E26" s="28" t="s">
        <v>23</v>
      </c>
      <c r="F26" s="30">
        <v>0</v>
      </c>
      <c r="G26" s="10">
        <f t="shared" si="4"/>
        <v>3241832</v>
      </c>
      <c r="H26" s="10">
        <v>2947</v>
      </c>
      <c r="I26" s="10">
        <v>1116</v>
      </c>
      <c r="J26" s="10">
        <f t="shared" si="5"/>
        <v>4063</v>
      </c>
      <c r="K26" s="10">
        <f t="shared" si="6"/>
        <v>3245895</v>
      </c>
      <c r="L26" s="6"/>
    </row>
    <row r="27" spans="1:12" ht="21.75" customHeight="1">
      <c r="A27" s="25" t="s">
        <v>34</v>
      </c>
      <c r="B27" s="25">
        <v>93276</v>
      </c>
      <c r="C27" s="26">
        <v>3795</v>
      </c>
      <c r="D27" s="26">
        <v>1677644</v>
      </c>
      <c r="E27" s="32" t="s">
        <v>23</v>
      </c>
      <c r="F27" s="26">
        <v>183</v>
      </c>
      <c r="G27" s="26">
        <f t="shared" si="4"/>
        <v>1774898</v>
      </c>
      <c r="H27" s="26">
        <v>2783</v>
      </c>
      <c r="I27" s="26">
        <v>232</v>
      </c>
      <c r="J27" s="26">
        <f t="shared" si="5"/>
        <v>3015</v>
      </c>
      <c r="K27" s="26">
        <f t="shared" si="6"/>
        <v>1777913</v>
      </c>
      <c r="L27" s="6"/>
    </row>
    <row r="28" spans="1:12" ht="21.75" customHeight="1">
      <c r="A28" s="25" t="s">
        <v>35</v>
      </c>
      <c r="B28" s="34">
        <v>0</v>
      </c>
      <c r="C28" s="26">
        <v>0</v>
      </c>
      <c r="D28" s="26">
        <v>394629</v>
      </c>
      <c r="E28" s="33"/>
      <c r="F28" s="35">
        <v>362</v>
      </c>
      <c r="G28" s="26">
        <f t="shared" si="4"/>
        <v>394991</v>
      </c>
      <c r="H28" s="26">
        <v>2160</v>
      </c>
      <c r="I28" s="26">
        <v>609</v>
      </c>
      <c r="J28" s="26">
        <f t="shared" si="5"/>
        <v>2769</v>
      </c>
      <c r="K28" s="26">
        <f t="shared" si="6"/>
        <v>397760</v>
      </c>
      <c r="L28" s="6"/>
    </row>
    <row r="29" spans="1:12" ht="21.75" customHeight="1">
      <c r="A29" s="25" t="s">
        <v>36</v>
      </c>
      <c r="B29" s="25">
        <v>1413382</v>
      </c>
      <c r="C29" s="26">
        <v>3094</v>
      </c>
      <c r="D29" s="26">
        <v>7125382</v>
      </c>
      <c r="E29" s="26">
        <v>1990730</v>
      </c>
      <c r="F29" s="26">
        <v>12907</v>
      </c>
      <c r="G29" s="26">
        <f t="shared" si="4"/>
        <v>10545495</v>
      </c>
      <c r="H29" s="26">
        <v>22313</v>
      </c>
      <c r="I29" s="26">
        <v>24820</v>
      </c>
      <c r="J29" s="26">
        <f t="shared" si="5"/>
        <v>47133</v>
      </c>
      <c r="K29" s="26">
        <f t="shared" si="6"/>
        <v>10592628</v>
      </c>
      <c r="L29" s="6"/>
    </row>
    <row r="30" spans="1:12" ht="21.75" customHeight="1">
      <c r="A30" s="9" t="s">
        <v>37</v>
      </c>
      <c r="B30" s="31">
        <v>50000</v>
      </c>
      <c r="C30" s="29">
        <v>0</v>
      </c>
      <c r="D30" s="10">
        <v>1636156</v>
      </c>
      <c r="E30" s="10">
        <v>389900</v>
      </c>
      <c r="F30" s="29">
        <v>0</v>
      </c>
      <c r="G30" s="10">
        <f t="shared" si="4"/>
        <v>2076056</v>
      </c>
      <c r="H30" s="29">
        <v>0</v>
      </c>
      <c r="I30" s="30">
        <v>0</v>
      </c>
      <c r="J30" s="10">
        <f t="shared" si="5"/>
        <v>0</v>
      </c>
      <c r="K30" s="10">
        <f t="shared" si="6"/>
        <v>2076056</v>
      </c>
      <c r="L30" s="6"/>
    </row>
    <row r="31" spans="1:12" ht="21.75" customHeight="1">
      <c r="A31" s="9" t="s">
        <v>38</v>
      </c>
      <c r="B31" s="9">
        <v>1330837</v>
      </c>
      <c r="C31" s="10">
        <v>2094</v>
      </c>
      <c r="D31" s="10">
        <v>3801979</v>
      </c>
      <c r="E31" s="10">
        <v>1594830</v>
      </c>
      <c r="F31" s="29">
        <v>780</v>
      </c>
      <c r="G31" s="10">
        <f t="shared" si="4"/>
        <v>6730520</v>
      </c>
      <c r="H31" s="10">
        <v>1463</v>
      </c>
      <c r="I31" s="10">
        <v>2937</v>
      </c>
      <c r="J31" s="10">
        <f t="shared" si="5"/>
        <v>4400</v>
      </c>
      <c r="K31" s="10">
        <f t="shared" si="6"/>
        <v>6734920</v>
      </c>
      <c r="L31" s="6"/>
    </row>
    <row r="32" spans="1:12" ht="21.75" customHeight="1">
      <c r="A32" s="9" t="s">
        <v>39</v>
      </c>
      <c r="B32" s="9">
        <v>32545</v>
      </c>
      <c r="C32" s="10">
        <v>1000</v>
      </c>
      <c r="D32" s="10">
        <v>1488230</v>
      </c>
      <c r="E32" s="10">
        <v>6000</v>
      </c>
      <c r="F32" s="10">
        <v>10367</v>
      </c>
      <c r="G32" s="10">
        <f t="shared" si="4"/>
        <v>1538142</v>
      </c>
      <c r="H32" s="10">
        <v>15257</v>
      </c>
      <c r="I32" s="10">
        <v>19093</v>
      </c>
      <c r="J32" s="10">
        <f t="shared" si="5"/>
        <v>34350</v>
      </c>
      <c r="K32" s="10">
        <f t="shared" si="6"/>
        <v>1572492</v>
      </c>
      <c r="L32" s="6"/>
    </row>
    <row r="33" spans="1:12" ht="21.75" customHeight="1">
      <c r="A33" s="9" t="s">
        <v>40</v>
      </c>
      <c r="B33" s="27">
        <v>0</v>
      </c>
      <c r="C33" s="10">
        <v>0</v>
      </c>
      <c r="D33" s="10">
        <v>199017</v>
      </c>
      <c r="E33" s="29">
        <v>0</v>
      </c>
      <c r="F33" s="10">
        <v>1760</v>
      </c>
      <c r="G33" s="10">
        <f t="shared" si="4"/>
        <v>200777</v>
      </c>
      <c r="H33" s="10">
        <v>5593</v>
      </c>
      <c r="I33" s="10">
        <v>2790</v>
      </c>
      <c r="J33" s="10">
        <f t="shared" si="5"/>
        <v>8383</v>
      </c>
      <c r="K33" s="10">
        <f t="shared" si="6"/>
        <v>209160</v>
      </c>
      <c r="L33" s="6"/>
    </row>
    <row r="34" spans="1:12" ht="21.75" customHeight="1">
      <c r="A34" s="25" t="s">
        <v>41</v>
      </c>
      <c r="B34" s="34">
        <v>0</v>
      </c>
      <c r="C34" s="33">
        <v>0</v>
      </c>
      <c r="D34" s="26">
        <v>6864072</v>
      </c>
      <c r="E34" s="33">
        <v>0</v>
      </c>
      <c r="F34" s="33">
        <v>0</v>
      </c>
      <c r="G34" s="26">
        <f t="shared" si="4"/>
        <v>6864072</v>
      </c>
      <c r="H34" s="32" t="s">
        <v>23</v>
      </c>
      <c r="I34" s="32" t="s">
        <v>23</v>
      </c>
      <c r="J34" s="32" t="s">
        <v>23</v>
      </c>
      <c r="K34" s="26">
        <f>G34</f>
        <v>6864072</v>
      </c>
      <c r="L34" s="6"/>
    </row>
    <row r="35" spans="1:11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21.75" customHeight="1">
      <c r="A36" s="2"/>
      <c r="I36" s="11" t="s">
        <v>42</v>
      </c>
      <c r="K36" s="11">
        <f>K13/C8*1000</f>
        <v>729600.393152462</v>
      </c>
      <c r="L36" s="11" t="s">
        <v>43</v>
      </c>
    </row>
    <row r="37" spans="1:12" ht="21.75" customHeight="1">
      <c r="A37" s="2"/>
      <c r="I37" s="36"/>
      <c r="J37" s="36"/>
      <c r="K37" s="36"/>
      <c r="L37" s="36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dcterms:created xsi:type="dcterms:W3CDTF">2000-05-11T05:16:39Z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