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26" yWindow="65416" windowWidth="12120" windowHeight="4755" activeTab="0"/>
  </bookViews>
  <sheets>
    <sheet name="公立＋私立" sheetId="1" r:id="rId1"/>
  </sheets>
  <definedNames>
    <definedName name="_xlnm.Print_Titles" localSheetId="0">'公立＋私立'!$4:$6</definedName>
  </definedNames>
  <calcPr fullCalcOnLoad="1"/>
</workbook>
</file>

<file path=xl/sharedStrings.xml><?xml version="1.0" encoding="utf-8"?>
<sst xmlns="http://schemas.openxmlformats.org/spreadsheetml/2006/main" count="228" uniqueCount="57">
  <si>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</si>
  <si>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</si>
  <si>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</si>
  <si>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</si>
  <si>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</si>
  <si>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</si>
  <si>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</si>
  <si>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</si>
  <si>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</si>
  <si>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</si>
  <si>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</si>
  <si>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区分</t>
  </si>
  <si>
    <t>計</t>
  </si>
  <si>
    <t>男</t>
  </si>
  <si>
    <t>女</t>
  </si>
  <si>
    <t>総数</t>
  </si>
  <si>
    <t>教頭</t>
  </si>
  <si>
    <t>教諭</t>
  </si>
  <si>
    <t>助教諭</t>
  </si>
  <si>
    <t>講師</t>
  </si>
  <si>
    <t>園数</t>
  </si>
  <si>
    <t>学級数</t>
  </si>
  <si>
    <t>３歳児</t>
  </si>
  <si>
    <t>４歳児</t>
  </si>
  <si>
    <t>５歳児</t>
  </si>
  <si>
    <t>在園者数</t>
  </si>
  <si>
    <t>園長</t>
  </si>
  <si>
    <t>教員数（本務者）</t>
  </si>
  <si>
    <t>就園率</t>
  </si>
  <si>
    <t>卒園者数</t>
  </si>
  <si>
    <t>小学校入学者数</t>
  </si>
  <si>
    <t>－</t>
  </si>
  <si>
    <t>注：養護教諭欄の(　）内は、養護助教諭を示し、外数である。</t>
  </si>
  <si>
    <t>幼　稚　園</t>
  </si>
  <si>
    <t>第15表　園　数　及　び　幼　児　・　教　員　数（公立＋私立）</t>
  </si>
  <si>
    <t>養護
教諭(女）</t>
  </si>
  <si>
    <t>%</t>
  </si>
  <si>
    <t>昭和53年度</t>
  </si>
  <si>
    <t>昭和54年度</t>
  </si>
  <si>
    <t>公立計</t>
  </si>
  <si>
    <t>…</t>
  </si>
  <si>
    <t>私立計</t>
  </si>
  <si>
    <t>…</t>
  </si>
  <si>
    <t>市部計</t>
  </si>
  <si>
    <t>郡部計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</si>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</sst>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0.0_);[Red]\(0.0\)"/>
    <numFmt numFmtId="187" formatCode="0_);[Red]\(0\)"/>
    <numFmt numFmtId="188" formatCode="#,##0.0_);[Red]\(#,##0.0\)"/>
  </numFmts>
  <fonts count="12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u val="single"/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u val="single"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3" fillId="2" borderId="1" xfId="21" applyFont="1" applyFill="1" applyBorder="1">
      <alignment/>
      <protection/>
    </xf>
    <xf numFmtId="0" fontId="3" fillId="3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6" fillId="3" borderId="0" xfId="21" applyFont="1" applyFill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3" xfId="21" applyBorder="1">
      <alignment/>
      <protection/>
    </xf>
    <xf numFmtId="0" fontId="4" fillId="0" borderId="0" xfId="21" applyFont="1">
      <alignment/>
      <protection/>
    </xf>
    <xf numFmtId="184" fontId="1" fillId="0" borderId="0" xfId="21" applyNumberFormat="1">
      <alignment/>
      <protection/>
    </xf>
    <xf numFmtId="181" fontId="1" fillId="0" borderId="0" xfId="21" applyNumberFormat="1">
      <alignment/>
      <protection/>
    </xf>
    <xf numFmtId="181" fontId="3" fillId="0" borderId="0" xfId="21" applyNumberFormat="1" applyFont="1" applyAlignment="1">
      <alignment horizontal="right"/>
      <protection/>
    </xf>
    <xf numFmtId="0" fontId="3" fillId="2" borderId="4" xfId="21" applyFont="1" applyFill="1" applyBorder="1">
      <alignment/>
      <protection/>
    </xf>
    <xf numFmtId="0" fontId="9" fillId="0" borderId="0" xfId="21" applyFont="1">
      <alignment/>
      <protection/>
    </xf>
    <xf numFmtId="178" fontId="3" fillId="0" borderId="5" xfId="21" applyNumberFormat="1" applyFont="1" applyBorder="1" applyAlignment="1">
      <alignment horizontal="right" vertical="center"/>
      <protection/>
    </xf>
    <xf numFmtId="178" fontId="6" fillId="0" borderId="5" xfId="21" applyNumberFormat="1" applyFont="1" applyBorder="1" applyAlignment="1">
      <alignment horizontal="right" vertical="center"/>
      <protection/>
    </xf>
    <xf numFmtId="178" fontId="8" fillId="0" borderId="5" xfId="21" applyNumberFormat="1" applyFont="1" applyBorder="1" applyAlignment="1">
      <alignment horizontal="right" vertical="center"/>
      <protection/>
    </xf>
    <xf numFmtId="178" fontId="10" fillId="0" borderId="5" xfId="21" applyNumberFormat="1" applyFont="1" applyBorder="1" applyAlignment="1">
      <alignment horizontal="right" vertical="center"/>
      <protection/>
    </xf>
    <xf numFmtId="188" fontId="8" fillId="0" borderId="5" xfId="21" applyNumberFormat="1" applyFont="1" applyBorder="1" applyAlignment="1">
      <alignment horizontal="center" vertical="center"/>
      <protection/>
    </xf>
    <xf numFmtId="178" fontId="8" fillId="0" borderId="5" xfId="21" applyNumberFormat="1" applyFont="1" applyBorder="1" applyAlignment="1">
      <alignment horizontal="right" vertical="center"/>
      <protection/>
    </xf>
    <xf numFmtId="178" fontId="3" fillId="0" borderId="5" xfId="21" applyNumberFormat="1" applyFont="1" applyBorder="1" applyAlignment="1">
      <alignment horizontal="right" vertical="center"/>
      <protection/>
    </xf>
    <xf numFmtId="181" fontId="3" fillId="0" borderId="5" xfId="21" applyNumberFormat="1" applyFont="1" applyBorder="1" applyAlignment="1">
      <alignment horizontal="right" vertical="center"/>
      <protection/>
    </xf>
    <xf numFmtId="184" fontId="3" fillId="0" borderId="5" xfId="21" applyNumberFormat="1" applyFont="1" applyBorder="1" applyAlignment="1">
      <alignment horizontal="right" vertical="center"/>
      <protection/>
    </xf>
    <xf numFmtId="178" fontId="3" fillId="0" borderId="6" xfId="21" applyNumberFormat="1" applyFont="1" applyBorder="1" applyAlignment="1">
      <alignment horizontal="right" vertical="center"/>
      <protection/>
    </xf>
    <xf numFmtId="178" fontId="3" fillId="0" borderId="7" xfId="21" applyNumberFormat="1" applyFont="1" applyBorder="1" applyAlignment="1">
      <alignment horizontal="right" vertical="center"/>
      <protection/>
    </xf>
    <xf numFmtId="181" fontId="8" fillId="0" borderId="5" xfId="21" applyNumberFormat="1" applyFont="1" applyBorder="1" applyAlignment="1">
      <alignment horizontal="right" vertical="center"/>
      <protection/>
    </xf>
    <xf numFmtId="181" fontId="8" fillId="0" borderId="5" xfId="0" applyNumberFormat="1" applyFont="1" applyBorder="1" applyAlignment="1">
      <alignment horizontal="right" vertical="center"/>
    </xf>
    <xf numFmtId="184" fontId="8" fillId="0" borderId="5" xfId="21" applyNumberFormat="1" applyFont="1" applyBorder="1" applyAlignment="1">
      <alignment horizontal="right" vertical="center"/>
      <protection/>
    </xf>
    <xf numFmtId="0" fontId="3" fillId="2" borderId="7" xfId="21" applyFont="1" applyFill="1" applyBorder="1" applyAlignment="1">
      <alignment horizontal="distributed" vertical="center" shrinkToFit="1"/>
      <protection/>
    </xf>
    <xf numFmtId="0" fontId="3" fillId="2" borderId="8" xfId="21" applyFont="1" applyFill="1" applyBorder="1" applyAlignment="1">
      <alignment horizontal="distributed" vertical="center" shrinkToFit="1"/>
      <protection/>
    </xf>
    <xf numFmtId="0" fontId="3" fillId="2" borderId="9" xfId="21" applyFont="1" applyFill="1" applyBorder="1" applyAlignment="1">
      <alignment horizontal="distributed" vertical="center" shrinkToFit="1"/>
      <protection/>
    </xf>
    <xf numFmtId="0" fontId="3" fillId="3" borderId="5" xfId="0" applyFont="1" applyFill="1" applyBorder="1" applyAlignment="1">
      <alignment horizontal="distributed" vertical="center"/>
    </xf>
    <xf numFmtId="184" fontId="3" fillId="3" borderId="6" xfId="21" applyNumberFormat="1" applyFont="1" applyFill="1" applyBorder="1" applyAlignment="1">
      <alignment horizontal="distributed" vertical="center"/>
      <protection/>
    </xf>
    <xf numFmtId="181" fontId="3" fillId="3" borderId="6" xfId="21" applyNumberFormat="1" applyFont="1" applyFill="1" applyBorder="1" applyAlignment="1">
      <alignment horizontal="distributed" vertical="center"/>
      <protection/>
    </xf>
    <xf numFmtId="181" fontId="3" fillId="3" borderId="7" xfId="21" applyNumberFormat="1" applyFont="1" applyFill="1" applyBorder="1" applyAlignment="1">
      <alignment horizontal="distributed" vertical="center"/>
      <protection/>
    </xf>
    <xf numFmtId="181" fontId="3" fillId="3" borderId="10" xfId="0" applyNumberFormat="1" applyFont="1" applyFill="1" applyBorder="1" applyAlignment="1">
      <alignment horizontal="distributed" vertical="center"/>
    </xf>
    <xf numFmtId="184" fontId="3" fillId="3" borderId="4" xfId="0" applyNumberFormat="1" applyFont="1" applyFill="1" applyBorder="1" applyAlignment="1">
      <alignment horizontal="distributed" vertical="center" wrapText="1"/>
    </xf>
    <xf numFmtId="0" fontId="3" fillId="2" borderId="5" xfId="21" applyFont="1" applyFill="1" applyBorder="1" applyAlignment="1">
      <alignment horizontal="distributed" vertical="center" shrinkToFit="1"/>
      <protection/>
    </xf>
    <xf numFmtId="0" fontId="3" fillId="3" borderId="4" xfId="21" applyFont="1" applyFill="1" applyBorder="1" applyAlignment="1">
      <alignment horizontal="distributed" vertical="center"/>
      <protection/>
    </xf>
    <xf numFmtId="0" fontId="3" fillId="3" borderId="10" xfId="21" applyFont="1" applyFill="1" applyBorder="1" applyAlignment="1">
      <alignment horizontal="distributed" vertical="center"/>
      <protection/>
    </xf>
    <xf numFmtId="0" fontId="3" fillId="3" borderId="6" xfId="21" applyFont="1" applyFill="1" applyBorder="1" applyAlignment="1">
      <alignment horizontal="distributed" vertical="center"/>
      <protection/>
    </xf>
    <xf numFmtId="184" fontId="3" fillId="0" borderId="11" xfId="0" applyNumberFormat="1" applyFont="1" applyBorder="1" applyAlignment="1">
      <alignment horizontal="distributed" vertical="center"/>
    </xf>
    <xf numFmtId="184" fontId="3" fillId="0" borderId="11" xfId="0" applyNumberFormat="1" applyFont="1" applyBorder="1" applyAlignment="1">
      <alignment horizontal="distributed" vertical="center"/>
    </xf>
    <xf numFmtId="184" fontId="3" fillId="0" borderId="7" xfId="0" applyNumberFormat="1" applyFont="1" applyBorder="1" applyAlignment="1">
      <alignment horizontal="distributed" vertical="center"/>
    </xf>
    <xf numFmtId="0" fontId="8" fillId="2" borderId="5" xfId="21" applyFont="1" applyFill="1" applyBorder="1" applyAlignment="1">
      <alignment horizontal="distributed" vertical="center" shrinkToFit="1"/>
      <protection/>
    </xf>
    <xf numFmtId="0" fontId="8" fillId="0" borderId="0" xfId="21" applyFont="1">
      <alignment/>
      <protection/>
    </xf>
    <xf numFmtId="0" fontId="8" fillId="2" borderId="5" xfId="21" applyFont="1" applyFill="1" applyBorder="1" applyAlignment="1">
      <alignment horizontal="distributed" vertical="center"/>
      <protection/>
    </xf>
    <xf numFmtId="0" fontId="8" fillId="0" borderId="5" xfId="0" applyFont="1" applyBorder="1" applyAlignment="1">
      <alignment horizontal="distributed" vertical="center"/>
    </xf>
    <xf numFmtId="0" fontId="3" fillId="0" borderId="0" xfId="21" applyFont="1">
      <alignment/>
      <protection/>
    </xf>
    <xf numFmtId="184" fontId="3" fillId="0" borderId="0" xfId="21" applyNumberFormat="1" applyFont="1">
      <alignment/>
      <protection/>
    </xf>
    <xf numFmtId="181" fontId="3" fillId="0" borderId="0" xfId="21" applyNumberFormat="1" applyFont="1">
      <alignment/>
      <protection/>
    </xf>
    <xf numFmtId="0" fontId="3" fillId="0" borderId="0" xfId="21" applyFont="1" applyAlignment="1">
      <alignment vertical="center"/>
      <protection/>
    </xf>
    <xf numFmtId="184" fontId="3" fillId="0" borderId="0" xfId="21" applyNumberFormat="1" applyFont="1" applyAlignment="1">
      <alignment vertical="center"/>
      <protection/>
    </xf>
    <xf numFmtId="181" fontId="3" fillId="0" borderId="0" xfId="21" applyNumberFormat="1" applyFont="1" applyAlignment="1">
      <alignment vertical="center"/>
      <protection/>
    </xf>
    <xf numFmtId="0" fontId="3" fillId="0" borderId="8" xfId="0" applyFont="1" applyBorder="1" applyAlignment="1">
      <alignment horizontal="distributed"/>
    </xf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distributed" vertical="center"/>
    </xf>
    <xf numFmtId="184" fontId="3" fillId="0" borderId="8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2" xfId="0" applyFont="1" applyBorder="1" applyAlignment="1">
      <alignment horizontal="distributed" vertical="center"/>
    </xf>
    <xf numFmtId="184" fontId="3" fillId="0" borderId="1" xfId="0" applyNumberFormat="1" applyFont="1" applyBorder="1" applyAlignment="1">
      <alignment horizontal="distributed" vertical="center"/>
    </xf>
    <xf numFmtId="184" fontId="3" fillId="0" borderId="9" xfId="0" applyNumberFormat="1" applyFont="1" applyBorder="1" applyAlignment="1">
      <alignment horizontal="distributed" vertical="center"/>
    </xf>
    <xf numFmtId="181" fontId="3" fillId="0" borderId="2" xfId="0" applyNumberFormat="1" applyFont="1" applyBorder="1" applyAlignment="1">
      <alignment/>
    </xf>
    <xf numFmtId="0" fontId="3" fillId="0" borderId="5" xfId="0" applyFont="1" applyBorder="1" applyAlignment="1">
      <alignment horizontal="distributed"/>
    </xf>
    <xf numFmtId="178" fontId="3" fillId="0" borderId="5" xfId="0" applyNumberFormat="1" applyFont="1" applyBorder="1" applyAlignment="1">
      <alignment horizontal="right" vertical="center"/>
    </xf>
    <xf numFmtId="184" fontId="3" fillId="0" borderId="5" xfId="0" applyNumberFormat="1" applyFont="1" applyBorder="1" applyAlignment="1">
      <alignment horizontal="right" vertical="center"/>
    </xf>
    <xf numFmtId="181" fontId="3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distributed"/>
    </xf>
    <xf numFmtId="178" fontId="8" fillId="0" borderId="5" xfId="0" applyNumberFormat="1" applyFont="1" applyBorder="1" applyAlignment="1">
      <alignment horizontal="right" vertical="center"/>
    </xf>
    <xf numFmtId="184" fontId="8" fillId="0" borderId="5" xfId="0" applyNumberFormat="1" applyFont="1" applyBorder="1" applyAlignment="1">
      <alignment horizontal="right" vertical="center"/>
    </xf>
    <xf numFmtId="188" fontId="8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shrinkToFit="1"/>
    </xf>
    <xf numFmtId="0" fontId="11" fillId="0" borderId="0" xfId="21" applyFont="1">
      <alignment/>
      <protection/>
    </xf>
    <xf numFmtId="0" fontId="11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238125</xdr:colOff>
      <xdr:row>28</xdr:row>
      <xdr:rowOff>142875</xdr:rowOff>
    </xdr:from>
    <xdr:to>
      <xdr:col>29</xdr:col>
      <xdr:colOff>466725</xdr:colOff>
      <xdr:row>28</xdr:row>
      <xdr:rowOff>142875</xdr:rowOff>
    </xdr:to>
    <xdr:sp>
      <xdr:nvSpPr>
        <xdr:cNvPr id="1" name="Line 7"/>
        <xdr:cNvSpPr>
          <a:spLocks/>
        </xdr:cNvSpPr>
      </xdr:nvSpPr>
      <xdr:spPr>
        <a:xfrm flipH="1">
          <a:off x="17316450" y="4495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32</xdr:row>
      <xdr:rowOff>142875</xdr:rowOff>
    </xdr:from>
    <xdr:to>
      <xdr:col>29</xdr:col>
      <xdr:colOff>419100</xdr:colOff>
      <xdr:row>32</xdr:row>
      <xdr:rowOff>142875</xdr:rowOff>
    </xdr:to>
    <xdr:sp>
      <xdr:nvSpPr>
        <xdr:cNvPr id="2" name="Line 8"/>
        <xdr:cNvSpPr>
          <a:spLocks/>
        </xdr:cNvSpPr>
      </xdr:nvSpPr>
      <xdr:spPr>
        <a:xfrm flipH="1">
          <a:off x="17268825" y="5105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42</xdr:row>
      <xdr:rowOff>142875</xdr:rowOff>
    </xdr:from>
    <xdr:to>
      <xdr:col>29</xdr:col>
      <xdr:colOff>419100</xdr:colOff>
      <xdr:row>42</xdr:row>
      <xdr:rowOff>142875</xdr:rowOff>
    </xdr:to>
    <xdr:sp>
      <xdr:nvSpPr>
        <xdr:cNvPr id="3" name="Line 9"/>
        <xdr:cNvSpPr>
          <a:spLocks/>
        </xdr:cNvSpPr>
      </xdr:nvSpPr>
      <xdr:spPr>
        <a:xfrm flipH="1">
          <a:off x="17268825" y="66294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323850</xdr:colOff>
      <xdr:row>50</xdr:row>
      <xdr:rowOff>142875</xdr:rowOff>
    </xdr:from>
    <xdr:to>
      <xdr:col>29</xdr:col>
      <xdr:colOff>552450</xdr:colOff>
      <xdr:row>50</xdr:row>
      <xdr:rowOff>142875</xdr:rowOff>
    </xdr:to>
    <xdr:sp>
      <xdr:nvSpPr>
        <xdr:cNvPr id="4" name="Line 10"/>
        <xdr:cNvSpPr>
          <a:spLocks/>
        </xdr:cNvSpPr>
      </xdr:nvSpPr>
      <xdr:spPr>
        <a:xfrm flipH="1">
          <a:off x="17402175" y="7848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56</xdr:row>
      <xdr:rowOff>142875</xdr:rowOff>
    </xdr:from>
    <xdr:to>
      <xdr:col>29</xdr:col>
      <xdr:colOff>495300</xdr:colOff>
      <xdr:row>56</xdr:row>
      <xdr:rowOff>142875</xdr:rowOff>
    </xdr:to>
    <xdr:sp>
      <xdr:nvSpPr>
        <xdr:cNvPr id="5" name="Line 11"/>
        <xdr:cNvSpPr>
          <a:spLocks/>
        </xdr:cNvSpPr>
      </xdr:nvSpPr>
      <xdr:spPr>
        <a:xfrm flipH="1">
          <a:off x="17345025" y="87630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314325</xdr:colOff>
      <xdr:row>60</xdr:row>
      <xdr:rowOff>142875</xdr:rowOff>
    </xdr:from>
    <xdr:to>
      <xdr:col>29</xdr:col>
      <xdr:colOff>542925</xdr:colOff>
      <xdr:row>60</xdr:row>
      <xdr:rowOff>142875</xdr:rowOff>
    </xdr:to>
    <xdr:sp>
      <xdr:nvSpPr>
        <xdr:cNvPr id="6" name="Line 12"/>
        <xdr:cNvSpPr>
          <a:spLocks/>
        </xdr:cNvSpPr>
      </xdr:nvSpPr>
      <xdr:spPr>
        <a:xfrm flipH="1">
          <a:off x="17392650" y="9372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66675</xdr:colOff>
      <xdr:row>38</xdr:row>
      <xdr:rowOff>142875</xdr:rowOff>
    </xdr:from>
    <xdr:to>
      <xdr:col>29</xdr:col>
      <xdr:colOff>295275</xdr:colOff>
      <xdr:row>38</xdr:row>
      <xdr:rowOff>142875</xdr:rowOff>
    </xdr:to>
    <xdr:sp>
      <xdr:nvSpPr>
        <xdr:cNvPr id="7" name="Line 13"/>
        <xdr:cNvSpPr>
          <a:spLocks/>
        </xdr:cNvSpPr>
      </xdr:nvSpPr>
      <xdr:spPr>
        <a:xfrm flipH="1">
          <a:off x="17145000" y="60198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3" width="8.625" style="1" customWidth="1"/>
    <col min="24" max="25" width="6.625" style="1" customWidth="1"/>
    <col min="26" max="26" width="3.625" style="11" customWidth="1"/>
    <col min="27" max="27" width="3.625" style="1" customWidth="1"/>
    <col min="28" max="29" width="6.625" style="1" customWidth="1"/>
    <col min="30" max="30" width="8.625" style="1" customWidth="1"/>
    <col min="31" max="31" width="6.625" style="12" customWidth="1"/>
    <col min="32" max="16384" width="9.00390625" style="1" customWidth="1"/>
  </cols>
  <sheetData>
    <row r="1" spans="1:31" ht="14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  <c r="AA1" s="50"/>
      <c r="AB1" s="50"/>
      <c r="AC1" s="50"/>
      <c r="AD1" s="50"/>
      <c r="AE1" s="52"/>
    </row>
    <row r="2" spans="1:31" ht="14.25" customHeight="1">
      <c r="A2" s="50"/>
      <c r="B2" s="47" t="s">
        <v>33</v>
      </c>
      <c r="C2" s="50"/>
      <c r="D2" s="53"/>
      <c r="E2" s="53"/>
      <c r="F2" s="53"/>
      <c r="G2" s="53"/>
      <c r="H2" s="53"/>
      <c r="I2" s="53"/>
      <c r="J2" s="53"/>
      <c r="K2" s="53"/>
      <c r="L2" s="15" t="s">
        <v>34</v>
      </c>
      <c r="M2" s="78"/>
      <c r="N2" s="78"/>
      <c r="O2" s="79"/>
      <c r="P2" s="79"/>
      <c r="Q2" s="79"/>
      <c r="R2" s="53"/>
      <c r="S2" s="53"/>
      <c r="T2" s="53"/>
      <c r="U2" s="53"/>
      <c r="V2" s="53"/>
      <c r="W2" s="53"/>
      <c r="X2" s="53"/>
      <c r="Y2" s="53"/>
      <c r="Z2" s="54"/>
      <c r="AA2" s="53"/>
      <c r="AB2" s="53"/>
      <c r="AC2" s="53"/>
      <c r="AD2" s="53"/>
      <c r="AE2" s="13" t="s">
        <v>33</v>
      </c>
    </row>
    <row r="3" spans="1:31" ht="14.25" customHeight="1">
      <c r="A3" s="50"/>
      <c r="B3" s="50"/>
      <c r="C3" s="50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  <c r="AA3" s="53"/>
      <c r="AB3" s="53"/>
      <c r="AC3" s="53"/>
      <c r="AD3" s="53"/>
      <c r="AE3" s="55"/>
    </row>
    <row r="4" spans="1:31" ht="12" customHeight="1">
      <c r="A4" s="50"/>
      <c r="B4" s="40" t="s">
        <v>11</v>
      </c>
      <c r="C4" s="56"/>
      <c r="D4" s="41" t="s">
        <v>20</v>
      </c>
      <c r="E4" s="41" t="s">
        <v>21</v>
      </c>
      <c r="F4" s="42" t="s">
        <v>25</v>
      </c>
      <c r="G4" s="57"/>
      <c r="H4" s="57"/>
      <c r="I4" s="57"/>
      <c r="J4" s="57"/>
      <c r="K4" s="57"/>
      <c r="L4" s="57"/>
      <c r="M4" s="57"/>
      <c r="N4" s="58"/>
      <c r="O4" s="34" t="s">
        <v>27</v>
      </c>
      <c r="P4" s="43"/>
      <c r="Q4" s="43"/>
      <c r="R4" s="43"/>
      <c r="S4" s="43"/>
      <c r="T4" s="43"/>
      <c r="U4" s="43"/>
      <c r="V4" s="43"/>
      <c r="W4" s="43"/>
      <c r="X4" s="44"/>
      <c r="Y4" s="44"/>
      <c r="Z4" s="44"/>
      <c r="AA4" s="44"/>
      <c r="AB4" s="44"/>
      <c r="AC4" s="45"/>
      <c r="AD4" s="35" t="s">
        <v>28</v>
      </c>
      <c r="AE4" s="36"/>
    </row>
    <row r="5" spans="1:31" ht="12" customHeight="1">
      <c r="A5" s="50"/>
      <c r="B5" s="59"/>
      <c r="C5" s="60"/>
      <c r="D5" s="61"/>
      <c r="E5" s="61"/>
      <c r="F5" s="33" t="s">
        <v>15</v>
      </c>
      <c r="G5" s="33"/>
      <c r="H5" s="33"/>
      <c r="I5" s="33" t="s">
        <v>22</v>
      </c>
      <c r="J5" s="33"/>
      <c r="K5" s="33" t="s">
        <v>23</v>
      </c>
      <c r="L5" s="33"/>
      <c r="M5" s="33" t="s">
        <v>24</v>
      </c>
      <c r="N5" s="33"/>
      <c r="O5" s="33" t="s">
        <v>15</v>
      </c>
      <c r="P5" s="33"/>
      <c r="Q5" s="33"/>
      <c r="R5" s="33" t="s">
        <v>26</v>
      </c>
      <c r="S5" s="33"/>
      <c r="T5" s="33" t="s">
        <v>16</v>
      </c>
      <c r="U5" s="33"/>
      <c r="V5" s="33" t="s">
        <v>17</v>
      </c>
      <c r="W5" s="33"/>
      <c r="X5" s="33" t="s">
        <v>18</v>
      </c>
      <c r="Y5" s="33"/>
      <c r="Z5" s="38" t="s">
        <v>35</v>
      </c>
      <c r="AA5" s="62"/>
      <c r="AB5" s="33" t="s">
        <v>19</v>
      </c>
      <c r="AC5" s="33"/>
      <c r="AD5" s="6" t="s">
        <v>29</v>
      </c>
      <c r="AE5" s="37" t="s">
        <v>36</v>
      </c>
    </row>
    <row r="6" spans="1:31" ht="12" customHeight="1">
      <c r="A6" s="50"/>
      <c r="B6" s="63"/>
      <c r="C6" s="64"/>
      <c r="D6" s="65"/>
      <c r="E6" s="65"/>
      <c r="F6" s="5" t="s">
        <v>12</v>
      </c>
      <c r="G6" s="5" t="s">
        <v>13</v>
      </c>
      <c r="H6" s="5" t="s">
        <v>14</v>
      </c>
      <c r="I6" s="5" t="s">
        <v>13</v>
      </c>
      <c r="J6" s="5" t="s">
        <v>14</v>
      </c>
      <c r="K6" s="5" t="s">
        <v>13</v>
      </c>
      <c r="L6" s="5" t="s">
        <v>14</v>
      </c>
      <c r="M6" s="5" t="s">
        <v>13</v>
      </c>
      <c r="N6" s="5" t="s">
        <v>14</v>
      </c>
      <c r="O6" s="5" t="s">
        <v>12</v>
      </c>
      <c r="P6" s="5" t="s">
        <v>13</v>
      </c>
      <c r="Q6" s="5" t="s">
        <v>14</v>
      </c>
      <c r="R6" s="5" t="s">
        <v>13</v>
      </c>
      <c r="S6" s="5" t="s">
        <v>14</v>
      </c>
      <c r="T6" s="5" t="s">
        <v>13</v>
      </c>
      <c r="U6" s="5" t="s">
        <v>14</v>
      </c>
      <c r="V6" s="5" t="s">
        <v>13</v>
      </c>
      <c r="W6" s="5" t="s">
        <v>14</v>
      </c>
      <c r="X6" s="5" t="s">
        <v>13</v>
      </c>
      <c r="Y6" s="5" t="s">
        <v>14</v>
      </c>
      <c r="Z6" s="66"/>
      <c r="AA6" s="67"/>
      <c r="AB6" s="5" t="s">
        <v>13</v>
      </c>
      <c r="AC6" s="5" t="s">
        <v>14</v>
      </c>
      <c r="AD6" s="4" t="s">
        <v>30</v>
      </c>
      <c r="AE6" s="68"/>
    </row>
    <row r="7" spans="1:31" ht="12" customHeight="1">
      <c r="A7" s="50"/>
      <c r="B7" s="39" t="s">
        <v>37</v>
      </c>
      <c r="C7" s="69"/>
      <c r="D7" s="22">
        <v>246</v>
      </c>
      <c r="E7" s="22">
        <v>1250</v>
      </c>
      <c r="F7" s="22">
        <f>IF(SUM(G7:H8)&gt;0,SUM(G7:H8),"－")</f>
        <v>39193</v>
      </c>
      <c r="G7" s="22">
        <f>IF(SUM(I7,K7,M7)&gt;0,SUM(I7,K7,M7),"－")</f>
        <v>19807</v>
      </c>
      <c r="H7" s="22">
        <f>IF(SUM(J7,L7,N7)&gt;0,SUM(J7,L7,N7),"－")</f>
        <v>19386</v>
      </c>
      <c r="I7" s="22">
        <v>2281</v>
      </c>
      <c r="J7" s="22">
        <v>2213</v>
      </c>
      <c r="K7" s="22">
        <v>7698</v>
      </c>
      <c r="L7" s="22">
        <v>7472</v>
      </c>
      <c r="M7" s="22">
        <v>9828</v>
      </c>
      <c r="N7" s="22">
        <v>9701</v>
      </c>
      <c r="O7" s="22">
        <f>IF(SUM(P7:Q8)&gt;0,SUM(P7:Q8),"－")</f>
        <v>1642</v>
      </c>
      <c r="P7" s="22">
        <f>IF(SUM(R7,T7,V7,X7,AB7)&gt;0,SUM(R7,T7,V7,X7,AB7),"－")</f>
        <v>100</v>
      </c>
      <c r="Q7" s="22">
        <f>IF(SUM(S7,U7,W7,Y7,Z7,AA7,AC7)&gt;0,SUM(S7,U7,W7,Y7,Z7,AA7,AC7),"－")</f>
        <v>1542</v>
      </c>
      <c r="R7" s="22">
        <v>84</v>
      </c>
      <c r="S7" s="22">
        <v>49</v>
      </c>
      <c r="T7" s="22">
        <v>5</v>
      </c>
      <c r="U7" s="22">
        <v>61</v>
      </c>
      <c r="V7" s="22">
        <v>5</v>
      </c>
      <c r="W7" s="22">
        <v>1338</v>
      </c>
      <c r="X7" s="22">
        <v>1</v>
      </c>
      <c r="Y7" s="22">
        <v>81</v>
      </c>
      <c r="Z7" s="24">
        <v>1</v>
      </c>
      <c r="AA7" s="22">
        <v>2</v>
      </c>
      <c r="AB7" s="22">
        <v>5</v>
      </c>
      <c r="AC7" s="22">
        <v>10</v>
      </c>
      <c r="AD7" s="17">
        <v>19019</v>
      </c>
      <c r="AE7" s="23">
        <f>AD7/AD8</f>
        <v>0.5956653825675718</v>
      </c>
    </row>
    <row r="8" spans="1:31" ht="12" customHeight="1">
      <c r="A8" s="50"/>
      <c r="B8" s="69"/>
      <c r="C8" s="69"/>
      <c r="D8" s="22"/>
      <c r="E8" s="22"/>
      <c r="F8" s="22"/>
      <c r="G8" s="70"/>
      <c r="H8" s="70"/>
      <c r="I8" s="70"/>
      <c r="J8" s="70"/>
      <c r="K8" s="70"/>
      <c r="L8" s="70"/>
      <c r="M8" s="70"/>
      <c r="N8" s="70"/>
      <c r="O8" s="22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A8" s="70"/>
      <c r="AB8" s="70"/>
      <c r="AC8" s="70"/>
      <c r="AD8" s="16">
        <v>31929</v>
      </c>
      <c r="AE8" s="72"/>
    </row>
    <row r="9" spans="1:31" s="8" customFormat="1" ht="12" customHeight="1">
      <c r="A9" s="47"/>
      <c r="B9" s="46" t="s">
        <v>38</v>
      </c>
      <c r="C9" s="73"/>
      <c r="D9" s="21">
        <f>IF(SUM(D11:D14)=SUM(D15,D39),IF(SUM(D15,D39)&gt;0,SUM(D15,D39),"－"),"ｴﾗｰ")</f>
        <v>260</v>
      </c>
      <c r="E9" s="21">
        <f>IF(SUM(E11:E14)=SUM(E15,E39),IF(SUM(E15,E39)&gt;0,SUM(E15,E39),"－"),"ｴﾗｰ")</f>
        <v>1303</v>
      </c>
      <c r="F9" s="21">
        <f>IF(SUM(G9:H10)=SUM(F11:F14),IF(SUM(G9:H10)=SUM(F15,F39),IF(SUM(G9:H10)&gt;0,SUM(G9:H10),"－"),"ｴﾗｰ"),"ｴﾗｰ")</f>
        <v>40024</v>
      </c>
      <c r="G9" s="21">
        <f>IF(SUM(I9,K9,M9)=SUM(G11:G14),IF(SUM(I9,K9,M9)&gt;0,SUM(I9,K9,M9),"－"),"ｴﾗｰ")</f>
        <v>20250</v>
      </c>
      <c r="H9" s="21">
        <f>IF(SUM(J9,L9,N9)=SUM(H11:H14),IF(SUM(J9,L9,N9)&gt;0,SUM(J9,L9,N9),"－"),"ｴﾗｰ")</f>
        <v>19774</v>
      </c>
      <c r="I9" s="21">
        <v>2395</v>
      </c>
      <c r="J9" s="21">
        <v>2302</v>
      </c>
      <c r="K9" s="21">
        <v>7578</v>
      </c>
      <c r="L9" s="21">
        <v>7534</v>
      </c>
      <c r="M9" s="21">
        <v>10277</v>
      </c>
      <c r="N9" s="21">
        <v>9938</v>
      </c>
      <c r="O9" s="21">
        <f>IF(SUM(P9:Q10)=SUM(O15,O39),IF(SUM(P9:Q10)&gt;0,SUM(P9:Q10),"－"),"ｴﾗｰ")</f>
        <v>1732</v>
      </c>
      <c r="P9" s="21">
        <f>IF(SUM(R9,T9,V9,X9,AB9)&gt;0,SUM(R9,T9,V9,X9,AB9),"－")</f>
        <v>107</v>
      </c>
      <c r="Q9" s="21">
        <f>IF(SUM(S9,U9,W9,Y9,AA9,AC9)&gt;0,SUM(S9,U9,W9,Y9,AA9,AC9),"－")</f>
        <v>1625</v>
      </c>
      <c r="R9" s="21">
        <v>88</v>
      </c>
      <c r="S9" s="21">
        <v>57</v>
      </c>
      <c r="T9" s="21">
        <v>1</v>
      </c>
      <c r="U9" s="21">
        <v>63</v>
      </c>
      <c r="V9" s="21">
        <v>11</v>
      </c>
      <c r="W9" s="21">
        <v>1421</v>
      </c>
      <c r="X9" s="21">
        <v>3</v>
      </c>
      <c r="Y9" s="21">
        <v>66</v>
      </c>
      <c r="Z9" s="29"/>
      <c r="AA9" s="21">
        <v>4</v>
      </c>
      <c r="AB9" s="21">
        <v>4</v>
      </c>
      <c r="AC9" s="21">
        <v>14</v>
      </c>
      <c r="AD9" s="19">
        <v>19692</v>
      </c>
      <c r="AE9" s="27">
        <f>AD9/AD10</f>
        <v>0.6026441424899008</v>
      </c>
    </row>
    <row r="10" spans="1:31" s="8" customFormat="1" ht="12" customHeight="1">
      <c r="A10" s="47"/>
      <c r="B10" s="73"/>
      <c r="C10" s="73"/>
      <c r="D10" s="21"/>
      <c r="E10" s="21"/>
      <c r="F10" s="21"/>
      <c r="G10" s="74"/>
      <c r="H10" s="74"/>
      <c r="I10" s="74"/>
      <c r="J10" s="74"/>
      <c r="K10" s="74"/>
      <c r="L10" s="74"/>
      <c r="M10" s="74"/>
      <c r="N10" s="74"/>
      <c r="O10" s="21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/>
      <c r="AA10" s="74"/>
      <c r="AB10" s="74"/>
      <c r="AC10" s="74"/>
      <c r="AD10" s="18">
        <v>32676</v>
      </c>
      <c r="AE10" s="28"/>
    </row>
    <row r="11" spans="1:31" s="8" customFormat="1" ht="12" customHeight="1">
      <c r="A11" s="47"/>
      <c r="B11" s="46" t="s">
        <v>39</v>
      </c>
      <c r="C11" s="73"/>
      <c r="D11" s="21">
        <v>124</v>
      </c>
      <c r="E11" s="21">
        <v>482</v>
      </c>
      <c r="F11" s="21">
        <f>IF(SUM(G11:H12)&gt;0,SUM(G11:H12),"－")</f>
        <v>15273</v>
      </c>
      <c r="G11" s="21">
        <f>IF(SUM(I11,K11,M11)&gt;0,SUM(I11,K11,M11),"－")</f>
        <v>7778</v>
      </c>
      <c r="H11" s="21">
        <f>IF(SUM(J11,L11,N11)&gt;0,SUM(J11,L11,N11),"－")</f>
        <v>7495</v>
      </c>
      <c r="I11" s="21">
        <v>42</v>
      </c>
      <c r="J11" s="21">
        <v>45</v>
      </c>
      <c r="K11" s="21">
        <v>2593</v>
      </c>
      <c r="L11" s="21">
        <v>2465</v>
      </c>
      <c r="M11" s="21">
        <v>5143</v>
      </c>
      <c r="N11" s="21">
        <v>4985</v>
      </c>
      <c r="O11" s="21">
        <f>IF(SUM(P11:Q12)&gt;0,SUM(P11:Q12),"－")</f>
        <v>629</v>
      </c>
      <c r="P11" s="21">
        <f>IF(SUM(R11,T11,V11,X11,AB11)&gt;0,SUM(R11,T11,V11,X11,AB11),"－")</f>
        <v>19</v>
      </c>
      <c r="Q11" s="21">
        <f>IF(SUM(S11,U11,W11,Y11,Z11,AA11,AC11)&gt;0,SUM(S11,U11,W11,Y11,Z11,AA11,AC11),"－")</f>
        <v>610</v>
      </c>
      <c r="R11" s="21">
        <v>14</v>
      </c>
      <c r="S11" s="21">
        <v>18</v>
      </c>
      <c r="T11" s="21" t="s">
        <v>31</v>
      </c>
      <c r="U11" s="21">
        <v>35</v>
      </c>
      <c r="V11" s="21">
        <v>5</v>
      </c>
      <c r="W11" s="21">
        <v>525</v>
      </c>
      <c r="X11" s="21" t="s">
        <v>31</v>
      </c>
      <c r="Y11" s="21">
        <v>29</v>
      </c>
      <c r="Z11" s="21"/>
      <c r="AA11" s="21">
        <v>2</v>
      </c>
      <c r="AB11" s="21" t="s">
        <v>31</v>
      </c>
      <c r="AC11" s="21">
        <v>1</v>
      </c>
      <c r="AD11" s="20" t="s">
        <v>40</v>
      </c>
      <c r="AE11" s="20" t="s">
        <v>40</v>
      </c>
    </row>
    <row r="12" spans="1:31" s="8" customFormat="1" ht="12" customHeight="1">
      <c r="A12" s="47"/>
      <c r="B12" s="73"/>
      <c r="C12" s="7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76"/>
      <c r="AE12" s="76"/>
    </row>
    <row r="13" spans="1:31" s="8" customFormat="1" ht="12" customHeight="1">
      <c r="A13" s="47"/>
      <c r="B13" s="46" t="s">
        <v>41</v>
      </c>
      <c r="C13" s="73"/>
      <c r="D13" s="21">
        <v>136</v>
      </c>
      <c r="E13" s="21">
        <v>821</v>
      </c>
      <c r="F13" s="21">
        <f>IF(SUM(G13:H14)&gt;0,SUM(G13:H14),"－")</f>
        <v>24751</v>
      </c>
      <c r="G13" s="21">
        <f>IF(SUM(I13,K13,M13)&gt;0,SUM(I13,K13,M13),"－")</f>
        <v>12472</v>
      </c>
      <c r="H13" s="21">
        <f>IF(SUM(J13,L13,N13)&gt;0,SUM(J13,L13,N13),"－")</f>
        <v>12279</v>
      </c>
      <c r="I13" s="21">
        <v>2353</v>
      </c>
      <c r="J13" s="21">
        <v>2257</v>
      </c>
      <c r="K13" s="21">
        <v>4985</v>
      </c>
      <c r="L13" s="21">
        <v>5069</v>
      </c>
      <c r="M13" s="21">
        <v>5134</v>
      </c>
      <c r="N13" s="21">
        <v>4953</v>
      </c>
      <c r="O13" s="21">
        <f>IF(SUM(P13:Q14)&gt;0,SUM(P13:Q14),"－")</f>
        <v>1103</v>
      </c>
      <c r="P13" s="21">
        <f>IF(SUM(R13,T13,V13,X13,AB13)&gt;0,SUM(R13,T13,V13,X13,AB13),"－")</f>
        <v>88</v>
      </c>
      <c r="Q13" s="21">
        <f>IF(SUM(S13,U13,W13,Y13,Z13,AA13,AC13)&gt;0,SUM(S13,U13,W13,Y13,Z13,AA13,AC13),"－")</f>
        <v>1015</v>
      </c>
      <c r="R13" s="21">
        <v>74</v>
      </c>
      <c r="S13" s="21">
        <v>39</v>
      </c>
      <c r="T13" s="21">
        <v>1</v>
      </c>
      <c r="U13" s="21">
        <v>28</v>
      </c>
      <c r="V13" s="21">
        <v>6</v>
      </c>
      <c r="W13" s="21">
        <v>896</v>
      </c>
      <c r="X13" s="21">
        <v>3</v>
      </c>
      <c r="Y13" s="21">
        <v>37</v>
      </c>
      <c r="Z13" s="21"/>
      <c r="AA13" s="21">
        <v>2</v>
      </c>
      <c r="AB13" s="21">
        <v>4</v>
      </c>
      <c r="AC13" s="21">
        <v>13</v>
      </c>
      <c r="AD13" s="20" t="s">
        <v>42</v>
      </c>
      <c r="AE13" s="20" t="s">
        <v>42</v>
      </c>
    </row>
    <row r="14" spans="1:31" s="8" customFormat="1" ht="12" customHeight="1">
      <c r="A14" s="47"/>
      <c r="B14" s="73"/>
      <c r="C14" s="7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76"/>
      <c r="AE14" s="76"/>
    </row>
    <row r="15" spans="1:31" s="8" customFormat="1" ht="12" customHeight="1">
      <c r="A15" s="47"/>
      <c r="B15" s="46" t="s">
        <v>43</v>
      </c>
      <c r="C15" s="73"/>
      <c r="D15" s="21">
        <f>IF(SUM(D17:D38)&gt;0,SUM(D17:D38),"－")</f>
        <v>144</v>
      </c>
      <c r="E15" s="21">
        <f>IF(SUM(E17:E38)&gt;0,SUM(E17:E38),"－")</f>
        <v>833</v>
      </c>
      <c r="F15" s="21">
        <f>IF(SUM(G15:H16)=SUM(F17:F38),IF(SUM(F17:F38)&gt;0,SUM(F17:F38),"－"),"ｴﾗｰ")</f>
        <v>25943</v>
      </c>
      <c r="G15" s="21">
        <f>IF(SUM(I15,K15,M15)=SUM(G17:G38),IF(SUM(G17:G38)&gt;0,SUM(G17:G38),"－"),"ｴﾗｰ")</f>
        <v>13104</v>
      </c>
      <c r="H15" s="21">
        <f>IF(SUM(J15,L15,N15)=SUM(H17:H38),IF(SUM(H17:H38)&gt;0,SUM(H17:H38),"－"),"ｴﾗｰ")</f>
        <v>12839</v>
      </c>
      <c r="I15" s="21">
        <f aca="true" t="shared" si="0" ref="I15:AC15">IF(SUM(I17:I38)&gt;0,SUM(I17:I38),"－")</f>
        <v>1738</v>
      </c>
      <c r="J15" s="21">
        <f t="shared" si="0"/>
        <v>1662</v>
      </c>
      <c r="K15" s="21">
        <f t="shared" si="0"/>
        <v>4861</v>
      </c>
      <c r="L15" s="21">
        <f t="shared" si="0"/>
        <v>4894</v>
      </c>
      <c r="M15" s="21">
        <f t="shared" si="0"/>
        <v>6505</v>
      </c>
      <c r="N15" s="21">
        <f t="shared" si="0"/>
        <v>6283</v>
      </c>
      <c r="O15" s="21">
        <f t="shared" si="0"/>
        <v>1118</v>
      </c>
      <c r="P15" s="21">
        <f t="shared" si="0"/>
        <v>68</v>
      </c>
      <c r="Q15" s="21">
        <f t="shared" si="0"/>
        <v>1050</v>
      </c>
      <c r="R15" s="21">
        <f t="shared" si="0"/>
        <v>58</v>
      </c>
      <c r="S15" s="21">
        <f t="shared" si="0"/>
        <v>42</v>
      </c>
      <c r="T15" s="21">
        <f t="shared" si="0"/>
        <v>1</v>
      </c>
      <c r="U15" s="21">
        <f t="shared" si="0"/>
        <v>56</v>
      </c>
      <c r="V15" s="21">
        <f t="shared" si="0"/>
        <v>4</v>
      </c>
      <c r="W15" s="21">
        <f t="shared" si="0"/>
        <v>912</v>
      </c>
      <c r="X15" s="21">
        <f t="shared" si="0"/>
        <v>2</v>
      </c>
      <c r="Y15" s="21">
        <f t="shared" si="0"/>
        <v>28</v>
      </c>
      <c r="Z15" s="21"/>
      <c r="AA15" s="21">
        <f t="shared" si="0"/>
        <v>1</v>
      </c>
      <c r="AB15" s="21">
        <f t="shared" si="0"/>
        <v>3</v>
      </c>
      <c r="AC15" s="21">
        <f t="shared" si="0"/>
        <v>11</v>
      </c>
      <c r="AD15" s="19">
        <v>12533</v>
      </c>
      <c r="AE15" s="27">
        <f>AD15/AD16</f>
        <v>0.6042912246865959</v>
      </c>
    </row>
    <row r="16" spans="1:31" s="8" customFormat="1" ht="12" customHeight="1">
      <c r="A16" s="47"/>
      <c r="B16" s="73"/>
      <c r="C16" s="73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18">
        <v>20740</v>
      </c>
      <c r="AE16" s="28"/>
    </row>
    <row r="17" spans="1:31" s="2" customFormat="1" ht="12" customHeight="1">
      <c r="A17" s="50"/>
      <c r="B17" s="14"/>
      <c r="C17" s="30" t="s">
        <v>0</v>
      </c>
      <c r="D17" s="22">
        <v>34</v>
      </c>
      <c r="E17" s="22">
        <v>228</v>
      </c>
      <c r="F17" s="22">
        <f>IF(SUM(G17:H18)&gt;0,SUM(G17:H18),"－")</f>
        <v>7130</v>
      </c>
      <c r="G17" s="22">
        <f>IF(SUM(I17,K17,M17)&gt;0,SUM(I17,K17,M17),"－")</f>
        <v>3599</v>
      </c>
      <c r="H17" s="22">
        <f>IF(SUM(J17,L17,N17)&gt;0,SUM(J17,L17,N17),"－")</f>
        <v>3531</v>
      </c>
      <c r="I17" s="22">
        <v>577</v>
      </c>
      <c r="J17" s="22">
        <v>574</v>
      </c>
      <c r="K17" s="22">
        <v>1494</v>
      </c>
      <c r="L17" s="22">
        <v>1465</v>
      </c>
      <c r="M17" s="22">
        <v>1528</v>
      </c>
      <c r="N17" s="22">
        <v>1492</v>
      </c>
      <c r="O17" s="22">
        <f>IF(SUM(P17:Q18)&gt;0,SUM(P17:Q18),"－")</f>
        <v>308</v>
      </c>
      <c r="P17" s="22">
        <f>IF(SUM(R17,T17,V17,X17,AB17)&gt;0,SUM(R17,T17,V17,X17,AB17),"－")</f>
        <v>20</v>
      </c>
      <c r="Q17" s="22">
        <f>IF(SUM(S17,U17,W17,Y17,Z17,AA17,AC17)&gt;0,SUM(S17,U17,W17,Y17,Z17,AA17,AC17),"－")</f>
        <v>288</v>
      </c>
      <c r="R17" s="22">
        <v>14</v>
      </c>
      <c r="S17" s="22">
        <v>11</v>
      </c>
      <c r="T17" s="22">
        <v>1</v>
      </c>
      <c r="U17" s="22">
        <v>14</v>
      </c>
      <c r="V17" s="22">
        <v>3</v>
      </c>
      <c r="W17" s="22">
        <v>246</v>
      </c>
      <c r="X17" s="22">
        <v>1</v>
      </c>
      <c r="Y17" s="22">
        <v>9</v>
      </c>
      <c r="Z17" s="24"/>
      <c r="AA17" s="22" t="s">
        <v>31</v>
      </c>
      <c r="AB17" s="22">
        <v>1</v>
      </c>
      <c r="AC17" s="22">
        <v>8</v>
      </c>
      <c r="AD17" s="17">
        <v>2969</v>
      </c>
      <c r="AE17" s="23">
        <f>AD17/AD18</f>
        <v>0.6472640069762372</v>
      </c>
    </row>
    <row r="18" spans="1:31" s="2" customFormat="1" ht="12" customHeight="1">
      <c r="A18" s="50"/>
      <c r="B18" s="3"/>
      <c r="C18" s="30"/>
      <c r="D18" s="22"/>
      <c r="E18" s="22"/>
      <c r="F18" s="22"/>
      <c r="G18" s="70"/>
      <c r="H18" s="70"/>
      <c r="I18" s="70"/>
      <c r="J18" s="70"/>
      <c r="K18" s="70"/>
      <c r="L18" s="70"/>
      <c r="M18" s="70"/>
      <c r="N18" s="70"/>
      <c r="O18" s="22"/>
      <c r="P18" s="70"/>
      <c r="Q18" s="70"/>
      <c r="R18" s="70"/>
      <c r="S18" s="70"/>
      <c r="T18" s="70"/>
      <c r="U18" s="70"/>
      <c r="V18" s="70"/>
      <c r="W18" s="70"/>
      <c r="X18" s="22"/>
      <c r="Y18" s="70"/>
      <c r="Z18" s="71"/>
      <c r="AA18" s="22"/>
      <c r="AB18" s="70"/>
      <c r="AC18" s="70"/>
      <c r="AD18" s="16">
        <v>4587</v>
      </c>
      <c r="AE18" s="72"/>
    </row>
    <row r="19" spans="1:31" s="2" customFormat="1" ht="12" customHeight="1">
      <c r="A19" s="50"/>
      <c r="B19" s="14"/>
      <c r="C19" s="30" t="s">
        <v>1</v>
      </c>
      <c r="D19" s="22">
        <v>25</v>
      </c>
      <c r="E19" s="22">
        <v>167</v>
      </c>
      <c r="F19" s="22">
        <f>IF(SUM(G19:H20)&gt;0,SUM(G19:H20),"－")</f>
        <v>4737</v>
      </c>
      <c r="G19" s="22">
        <f>IF(SUM(I19,K19,M19)&gt;0,SUM(I19,K19,M19),"－")</f>
        <v>2409</v>
      </c>
      <c r="H19" s="22">
        <f>IF(SUM(J19,L19,N19)&gt;0,SUM(J19,L19,N19),"－")</f>
        <v>2328</v>
      </c>
      <c r="I19" s="22">
        <v>322</v>
      </c>
      <c r="J19" s="22">
        <v>290</v>
      </c>
      <c r="K19" s="22">
        <v>978</v>
      </c>
      <c r="L19" s="22">
        <v>977</v>
      </c>
      <c r="M19" s="22">
        <v>1109</v>
      </c>
      <c r="N19" s="22">
        <v>1061</v>
      </c>
      <c r="O19" s="22">
        <f>IF(SUM(P19:Q20)&gt;0,SUM(P19:Q20),"－")</f>
        <v>219</v>
      </c>
      <c r="P19" s="22">
        <f>IF(SUM(R19,T19,V19,X19,AB19)&gt;0,SUM(R19,T19,V19,X19,AB19),"－")</f>
        <v>15</v>
      </c>
      <c r="Q19" s="22">
        <f>IF(SUM(S19,U19,W19,Y19,Z19,AA19,AC19)&gt;0,SUM(S19,U19,W19,Y19,Z19,AA19,AC19),"－")</f>
        <v>204</v>
      </c>
      <c r="R19" s="22">
        <v>15</v>
      </c>
      <c r="S19" s="22">
        <v>7</v>
      </c>
      <c r="T19" s="22" t="s">
        <v>31</v>
      </c>
      <c r="U19" s="22">
        <v>10</v>
      </c>
      <c r="V19" s="22" t="s">
        <v>31</v>
      </c>
      <c r="W19" s="22">
        <v>182</v>
      </c>
      <c r="X19" s="22" t="s">
        <v>31</v>
      </c>
      <c r="Y19" s="22">
        <v>3</v>
      </c>
      <c r="Z19" s="24"/>
      <c r="AA19" s="22">
        <v>1</v>
      </c>
      <c r="AB19" s="22" t="s">
        <v>31</v>
      </c>
      <c r="AC19" s="22">
        <v>1</v>
      </c>
      <c r="AD19" s="17">
        <v>2005</v>
      </c>
      <c r="AE19" s="23">
        <f>AD19/AD20</f>
        <v>0.500999500249875</v>
      </c>
    </row>
    <row r="20" spans="1:31" s="2" customFormat="1" ht="12" customHeight="1">
      <c r="A20" s="50"/>
      <c r="B20" s="3"/>
      <c r="C20" s="30"/>
      <c r="D20" s="22"/>
      <c r="E20" s="22"/>
      <c r="F20" s="22"/>
      <c r="G20" s="70"/>
      <c r="H20" s="70"/>
      <c r="I20" s="70"/>
      <c r="J20" s="70"/>
      <c r="K20" s="70"/>
      <c r="L20" s="70"/>
      <c r="M20" s="70"/>
      <c r="N20" s="70"/>
      <c r="O20" s="22"/>
      <c r="P20" s="70"/>
      <c r="Q20" s="70"/>
      <c r="R20" s="70"/>
      <c r="S20" s="70"/>
      <c r="T20" s="70"/>
      <c r="U20" s="70"/>
      <c r="V20" s="70"/>
      <c r="W20" s="70"/>
      <c r="X20" s="22"/>
      <c r="Y20" s="70"/>
      <c r="Z20" s="71"/>
      <c r="AA20" s="22"/>
      <c r="AB20" s="70"/>
      <c r="AC20" s="70"/>
      <c r="AD20" s="16">
        <v>4002</v>
      </c>
      <c r="AE20" s="72"/>
    </row>
    <row r="21" spans="1:31" s="2" customFormat="1" ht="12" customHeight="1">
      <c r="A21" s="50"/>
      <c r="B21" s="14"/>
      <c r="C21" s="30" t="s">
        <v>2</v>
      </c>
      <c r="D21" s="22">
        <v>17</v>
      </c>
      <c r="E21" s="22">
        <v>67</v>
      </c>
      <c r="F21" s="22">
        <f>IF(SUM(G21:H22)&gt;0,SUM(G21:H22),"－")</f>
        <v>2261</v>
      </c>
      <c r="G21" s="22">
        <f>IF(SUM(I21,K21,M21)&gt;0,SUM(I21,K21,M21),"－")</f>
        <v>1109</v>
      </c>
      <c r="H21" s="22">
        <f>IF(SUM(J21,L21,N21)&gt;0,SUM(J21,L21,N21),"－")</f>
        <v>1152</v>
      </c>
      <c r="I21" s="22">
        <v>36</v>
      </c>
      <c r="J21" s="22">
        <v>26</v>
      </c>
      <c r="K21" s="22">
        <v>240</v>
      </c>
      <c r="L21" s="22">
        <v>252</v>
      </c>
      <c r="M21" s="22">
        <v>833</v>
      </c>
      <c r="N21" s="22">
        <v>874</v>
      </c>
      <c r="O21" s="22">
        <f>IF(SUM(P21:Q22)&gt;0,SUM(P21:Q22),"－")</f>
        <v>92</v>
      </c>
      <c r="P21" s="22">
        <f>IF(SUM(R21,T21,V21,X21,AB21)&gt;0,SUM(R21,T21,V21,X21,AB21),"－")</f>
        <v>3</v>
      </c>
      <c r="Q21" s="22">
        <f>IF(SUM(S21,U21,W21,Y21,Z21,AA21,AC21)&gt;0,SUM(S21,U21,W21,Y21,Z21,AA21,AC21),"－")</f>
        <v>89</v>
      </c>
      <c r="R21" s="22">
        <v>2</v>
      </c>
      <c r="S21" s="22" t="s">
        <v>31</v>
      </c>
      <c r="T21" s="22" t="s">
        <v>31</v>
      </c>
      <c r="U21" s="22">
        <v>15</v>
      </c>
      <c r="V21" s="22">
        <v>1</v>
      </c>
      <c r="W21" s="22">
        <v>71</v>
      </c>
      <c r="X21" s="22" t="s">
        <v>31</v>
      </c>
      <c r="Y21" s="22">
        <v>3</v>
      </c>
      <c r="Z21" s="24"/>
      <c r="AA21" s="22" t="s">
        <v>31</v>
      </c>
      <c r="AB21" s="22" t="s">
        <v>31</v>
      </c>
      <c r="AC21" s="22" t="s">
        <v>31</v>
      </c>
      <c r="AD21" s="17">
        <v>1766</v>
      </c>
      <c r="AE21" s="23">
        <f>AD21/AD22</f>
        <v>0.7392214315613227</v>
      </c>
    </row>
    <row r="22" spans="1:31" s="2" customFormat="1" ht="12" customHeight="1">
      <c r="A22" s="50"/>
      <c r="B22" s="3"/>
      <c r="C22" s="30"/>
      <c r="D22" s="22"/>
      <c r="E22" s="22"/>
      <c r="F22" s="22"/>
      <c r="G22" s="70"/>
      <c r="H22" s="70"/>
      <c r="I22" s="70"/>
      <c r="J22" s="70"/>
      <c r="K22" s="70"/>
      <c r="L22" s="70"/>
      <c r="M22" s="70"/>
      <c r="N22" s="70"/>
      <c r="O22" s="22"/>
      <c r="P22" s="70"/>
      <c r="Q22" s="70"/>
      <c r="R22" s="70"/>
      <c r="S22" s="70"/>
      <c r="T22" s="70"/>
      <c r="U22" s="70"/>
      <c r="V22" s="70"/>
      <c r="W22" s="70"/>
      <c r="X22" s="22"/>
      <c r="Y22" s="70"/>
      <c r="Z22" s="71"/>
      <c r="AA22" s="22"/>
      <c r="AB22" s="70"/>
      <c r="AC22" s="70"/>
      <c r="AD22" s="16">
        <v>2389</v>
      </c>
      <c r="AE22" s="72"/>
    </row>
    <row r="23" spans="1:31" s="2" customFormat="1" ht="12" customHeight="1">
      <c r="A23" s="50"/>
      <c r="B23" s="14"/>
      <c r="C23" s="30" t="s">
        <v>3</v>
      </c>
      <c r="D23" s="22">
        <v>15</v>
      </c>
      <c r="E23" s="22">
        <v>65</v>
      </c>
      <c r="F23" s="22">
        <f>IF(SUM(G23:H24)&gt;0,SUM(G23:H24),"－")</f>
        <v>2263</v>
      </c>
      <c r="G23" s="22">
        <f>IF(SUM(I23,K23,M23)&gt;0,SUM(I23,K23,M23),"－")</f>
        <v>1163</v>
      </c>
      <c r="H23" s="22">
        <f>IF(SUM(J23,L23,N23)&gt;0,SUM(J23,L23,N23),"－")</f>
        <v>1100</v>
      </c>
      <c r="I23" s="22">
        <v>79</v>
      </c>
      <c r="J23" s="22">
        <v>76</v>
      </c>
      <c r="K23" s="22">
        <v>178</v>
      </c>
      <c r="L23" s="22">
        <v>184</v>
      </c>
      <c r="M23" s="22">
        <v>906</v>
      </c>
      <c r="N23" s="22">
        <v>840</v>
      </c>
      <c r="O23" s="22">
        <f>IF(SUM(P23:Q24)&gt;0,SUM(P23:Q24),"－")</f>
        <v>85</v>
      </c>
      <c r="P23" s="22">
        <f>IF(SUM(R23,T23,V23,X23,AB23)&gt;0,SUM(R23,T23,V23,X23,AB23),"－")</f>
        <v>1</v>
      </c>
      <c r="Q23" s="22">
        <f>IF(SUM(S23,U23,W23,Y23,Z23,AA23,AC23)&gt;0,SUM(S23,U23,W23,Y23,Z23,AA23,AC23),"－")</f>
        <v>84</v>
      </c>
      <c r="R23" s="22">
        <v>1</v>
      </c>
      <c r="S23" s="22">
        <v>10</v>
      </c>
      <c r="T23" s="22" t="s">
        <v>31</v>
      </c>
      <c r="U23" s="22">
        <v>13</v>
      </c>
      <c r="V23" s="22" t="s">
        <v>31</v>
      </c>
      <c r="W23" s="22">
        <v>56</v>
      </c>
      <c r="X23" s="22" t="s">
        <v>31</v>
      </c>
      <c r="Y23" s="22">
        <v>4</v>
      </c>
      <c r="Z23" s="24"/>
      <c r="AA23" s="22" t="s">
        <v>31</v>
      </c>
      <c r="AB23" s="22" t="s">
        <v>31</v>
      </c>
      <c r="AC23" s="22">
        <v>1</v>
      </c>
      <c r="AD23" s="17">
        <v>1646</v>
      </c>
      <c r="AE23" s="23">
        <f>AD23/AD24</f>
        <v>0.9185267857142857</v>
      </c>
    </row>
    <row r="24" spans="1:31" s="2" customFormat="1" ht="12" customHeight="1">
      <c r="A24" s="50"/>
      <c r="B24" s="3"/>
      <c r="C24" s="30"/>
      <c r="D24" s="22"/>
      <c r="E24" s="22"/>
      <c r="F24" s="22"/>
      <c r="G24" s="70"/>
      <c r="H24" s="70"/>
      <c r="I24" s="70"/>
      <c r="J24" s="70"/>
      <c r="K24" s="70"/>
      <c r="L24" s="70"/>
      <c r="M24" s="70"/>
      <c r="N24" s="70"/>
      <c r="O24" s="22"/>
      <c r="P24" s="70"/>
      <c r="Q24" s="70"/>
      <c r="R24" s="70"/>
      <c r="S24" s="70"/>
      <c r="T24" s="70"/>
      <c r="U24" s="70"/>
      <c r="V24" s="70"/>
      <c r="W24" s="70"/>
      <c r="X24" s="22"/>
      <c r="Y24" s="70"/>
      <c r="Z24" s="71"/>
      <c r="AA24" s="22"/>
      <c r="AB24" s="70"/>
      <c r="AC24" s="70"/>
      <c r="AD24" s="16">
        <v>1792</v>
      </c>
      <c r="AE24" s="72"/>
    </row>
    <row r="25" spans="1:31" s="2" customFormat="1" ht="12" customHeight="1">
      <c r="A25" s="50"/>
      <c r="B25" s="14"/>
      <c r="C25" s="30" t="s">
        <v>4</v>
      </c>
      <c r="D25" s="22">
        <v>17</v>
      </c>
      <c r="E25" s="22">
        <v>106</v>
      </c>
      <c r="F25" s="22">
        <f>IF(SUM(G25:H26)&gt;0,SUM(G25:H26),"－")</f>
        <v>3433</v>
      </c>
      <c r="G25" s="22">
        <f>IF(SUM(I25,K25,M25)&gt;0,SUM(I25,K25,M25),"－")</f>
        <v>1737</v>
      </c>
      <c r="H25" s="22">
        <f>IF(SUM(J25,L25,N25)&gt;0,SUM(J25,L25,N25),"－")</f>
        <v>1696</v>
      </c>
      <c r="I25" s="22">
        <v>302</v>
      </c>
      <c r="J25" s="22">
        <v>273</v>
      </c>
      <c r="K25" s="22">
        <v>670</v>
      </c>
      <c r="L25" s="22">
        <v>714</v>
      </c>
      <c r="M25" s="22">
        <v>765</v>
      </c>
      <c r="N25" s="22">
        <v>709</v>
      </c>
      <c r="O25" s="22">
        <f>IF(SUM(P25:Q26)&gt;0,SUM(P25:Q26),"－")</f>
        <v>154</v>
      </c>
      <c r="P25" s="22">
        <f>IF(SUM(R25,T25,V25,X25,AB25)&gt;0,SUM(R25,T25,V25,X25,AB25),"－")</f>
        <v>13</v>
      </c>
      <c r="Q25" s="22">
        <f>IF(SUM(S25,U25,W25,Y25,Z25,AA25,AC25)&gt;0,SUM(S25,U25,W25,Y25,Z25,AA25,AC25),"－")</f>
        <v>141</v>
      </c>
      <c r="R25" s="22">
        <v>12</v>
      </c>
      <c r="S25" s="22">
        <v>4</v>
      </c>
      <c r="T25" s="22" t="s">
        <v>31</v>
      </c>
      <c r="U25" s="22">
        <v>2</v>
      </c>
      <c r="V25" s="22" t="s">
        <v>31</v>
      </c>
      <c r="W25" s="22">
        <v>131</v>
      </c>
      <c r="X25" s="22" t="s">
        <v>31</v>
      </c>
      <c r="Y25" s="22">
        <v>4</v>
      </c>
      <c r="Z25" s="24"/>
      <c r="AA25" s="22" t="s">
        <v>31</v>
      </c>
      <c r="AB25" s="22">
        <v>1</v>
      </c>
      <c r="AC25" s="22" t="s">
        <v>31</v>
      </c>
      <c r="AD25" s="17">
        <v>1427</v>
      </c>
      <c r="AE25" s="23">
        <f>AD25/AD26</f>
        <v>0.5740144810941271</v>
      </c>
    </row>
    <row r="26" spans="1:31" s="2" customFormat="1" ht="12" customHeight="1">
      <c r="A26" s="50"/>
      <c r="B26" s="3"/>
      <c r="C26" s="30"/>
      <c r="D26" s="22"/>
      <c r="E26" s="22"/>
      <c r="F26" s="22"/>
      <c r="G26" s="70"/>
      <c r="H26" s="70"/>
      <c r="I26" s="70"/>
      <c r="J26" s="70"/>
      <c r="K26" s="70"/>
      <c r="L26" s="70"/>
      <c r="M26" s="70"/>
      <c r="N26" s="70"/>
      <c r="O26" s="22"/>
      <c r="P26" s="70"/>
      <c r="Q26" s="70"/>
      <c r="R26" s="70"/>
      <c r="S26" s="70"/>
      <c r="T26" s="70"/>
      <c r="U26" s="70"/>
      <c r="V26" s="70"/>
      <c r="W26" s="70"/>
      <c r="X26" s="22"/>
      <c r="Y26" s="70"/>
      <c r="Z26" s="71"/>
      <c r="AA26" s="22"/>
      <c r="AB26" s="22"/>
      <c r="AC26" s="70"/>
      <c r="AD26" s="16">
        <v>2486</v>
      </c>
      <c r="AE26" s="72"/>
    </row>
    <row r="27" spans="1:31" s="2" customFormat="1" ht="12" customHeight="1">
      <c r="A27" s="50"/>
      <c r="B27" s="14"/>
      <c r="C27" s="31" t="s">
        <v>5</v>
      </c>
      <c r="D27" s="22">
        <v>8</v>
      </c>
      <c r="E27" s="22">
        <v>45</v>
      </c>
      <c r="F27" s="22">
        <f>IF(SUM(G27:H28)&gt;0,SUM(G27:H28),"－")</f>
        <v>1474</v>
      </c>
      <c r="G27" s="22">
        <f>IF(SUM(I27,K27,M27)&gt;0,SUM(I27,K27,M27),"－")</f>
        <v>730</v>
      </c>
      <c r="H27" s="22">
        <f>IF(SUM(J27,L27,N27)&gt;0,SUM(J27,L27,N27),"－")</f>
        <v>744</v>
      </c>
      <c r="I27" s="22">
        <v>96</v>
      </c>
      <c r="J27" s="22">
        <v>75</v>
      </c>
      <c r="K27" s="22">
        <v>315</v>
      </c>
      <c r="L27" s="22">
        <v>362</v>
      </c>
      <c r="M27" s="22">
        <v>319</v>
      </c>
      <c r="N27" s="22">
        <v>307</v>
      </c>
      <c r="O27" s="22">
        <f>IF(SUM(P27:Q28)&gt;0,SUM(P27:Q28),"－")</f>
        <v>55</v>
      </c>
      <c r="P27" s="22">
        <f>IF(SUM(R27,T27,V27,X27,AB27)&gt;0,SUM(R27,T27,V27,X27,AB27),"－")</f>
        <v>1</v>
      </c>
      <c r="Q27" s="22">
        <f>IF(SUM(S27,U27,W27,Y27,Z27,AA27,AC27)&gt;0,SUM(S27,U27,W27,Y27,Z27,AA27,AC27),"－")</f>
        <v>54</v>
      </c>
      <c r="R27" s="22" t="s">
        <v>31</v>
      </c>
      <c r="S27" s="22">
        <v>2</v>
      </c>
      <c r="T27" s="22" t="s">
        <v>31</v>
      </c>
      <c r="U27" s="22" t="s">
        <v>31</v>
      </c>
      <c r="V27" s="22" t="s">
        <v>31</v>
      </c>
      <c r="W27" s="22">
        <v>49</v>
      </c>
      <c r="X27" s="22">
        <v>1</v>
      </c>
      <c r="Y27" s="22">
        <v>3</v>
      </c>
      <c r="Z27" s="24"/>
      <c r="AA27" s="22" t="s">
        <v>31</v>
      </c>
      <c r="AB27" s="22" t="s">
        <v>31</v>
      </c>
      <c r="AC27" s="22" t="s">
        <v>31</v>
      </c>
      <c r="AD27" s="17">
        <v>642</v>
      </c>
      <c r="AE27" s="23">
        <f>AD27/AD28</f>
        <v>0.7906403940886699</v>
      </c>
    </row>
    <row r="28" spans="1:31" s="2" customFormat="1" ht="12" customHeight="1">
      <c r="A28" s="50"/>
      <c r="B28" s="3"/>
      <c r="C28" s="32"/>
      <c r="D28" s="22"/>
      <c r="E28" s="22"/>
      <c r="F28" s="22"/>
      <c r="G28" s="70"/>
      <c r="H28" s="70"/>
      <c r="I28" s="70"/>
      <c r="J28" s="70"/>
      <c r="K28" s="70"/>
      <c r="L28" s="70"/>
      <c r="M28" s="70"/>
      <c r="N28" s="70"/>
      <c r="O28" s="22"/>
      <c r="P28" s="70"/>
      <c r="Q28" s="70"/>
      <c r="R28" s="70"/>
      <c r="S28" s="70"/>
      <c r="T28" s="70"/>
      <c r="U28" s="70"/>
      <c r="V28" s="70"/>
      <c r="W28" s="70"/>
      <c r="X28" s="22"/>
      <c r="Y28" s="70"/>
      <c r="Z28" s="71"/>
      <c r="AA28" s="22"/>
      <c r="AB28" s="22"/>
      <c r="AC28" s="70"/>
      <c r="AD28" s="16">
        <v>812</v>
      </c>
      <c r="AE28" s="72"/>
    </row>
    <row r="29" spans="1:31" ht="12" customHeight="1">
      <c r="A29" s="50"/>
      <c r="B29" s="14"/>
      <c r="C29" s="30" t="s">
        <v>6</v>
      </c>
      <c r="D29" s="22">
        <v>7</v>
      </c>
      <c r="E29" s="22">
        <v>44</v>
      </c>
      <c r="F29" s="22">
        <f>IF(SUM(G29:H30)&gt;0,SUM(G29:H30),"－")</f>
        <v>1551</v>
      </c>
      <c r="G29" s="22">
        <f>IF(SUM(I29,K29,M29)&gt;0,SUM(I29,K29,M29),"－")</f>
        <v>801</v>
      </c>
      <c r="H29" s="22">
        <f>IF(SUM(J29,L29,N29)&gt;0,SUM(J29,L29,N29),"－")</f>
        <v>750</v>
      </c>
      <c r="I29" s="22">
        <v>30</v>
      </c>
      <c r="J29" s="22">
        <v>33</v>
      </c>
      <c r="K29" s="22">
        <v>383</v>
      </c>
      <c r="L29" s="22">
        <v>354</v>
      </c>
      <c r="M29" s="22">
        <v>388</v>
      </c>
      <c r="N29" s="22">
        <v>363</v>
      </c>
      <c r="O29" s="22">
        <f>IF(SUM(P29:Q30)&gt;0,SUM(P29:Q30),"－")</f>
        <v>57</v>
      </c>
      <c r="P29" s="22">
        <f>IF(SUM(R29,T29,V29,X29,AB29)&gt;0,SUM(R29,T29,V29,X29,AB29),"－")</f>
        <v>1</v>
      </c>
      <c r="Q29" s="22">
        <f>IF(SUM(S29,U29,W29,Y29,Z29,AA29,AC29)&gt;0,SUM(S29,U29,W29,Y29,Z29,AA29,AC29),"－")</f>
        <v>56</v>
      </c>
      <c r="R29" s="22">
        <v>1</v>
      </c>
      <c r="S29" s="22">
        <v>1</v>
      </c>
      <c r="T29" s="22" t="s">
        <v>31</v>
      </c>
      <c r="U29" s="22" t="s">
        <v>31</v>
      </c>
      <c r="V29" s="22" t="s">
        <v>31</v>
      </c>
      <c r="W29" s="22">
        <v>55</v>
      </c>
      <c r="X29" s="22" t="s">
        <v>31</v>
      </c>
      <c r="Y29" s="22" t="s">
        <v>31</v>
      </c>
      <c r="Z29" s="24"/>
      <c r="AA29" s="22" t="s">
        <v>31</v>
      </c>
      <c r="AB29" s="21" t="s">
        <v>31</v>
      </c>
      <c r="AC29" s="22" t="s">
        <v>31</v>
      </c>
      <c r="AD29" s="17">
        <v>751</v>
      </c>
      <c r="AE29" s="23">
        <f>AD29/AD30</f>
        <v>0.5946159936658749</v>
      </c>
    </row>
    <row r="30" spans="1:31" ht="12" customHeight="1">
      <c r="A30" s="50"/>
      <c r="B30" s="3"/>
      <c r="C30" s="30"/>
      <c r="D30" s="22"/>
      <c r="E30" s="22"/>
      <c r="F30" s="22"/>
      <c r="G30" s="70"/>
      <c r="H30" s="70"/>
      <c r="I30" s="70"/>
      <c r="J30" s="70"/>
      <c r="K30" s="70"/>
      <c r="L30" s="70"/>
      <c r="M30" s="70"/>
      <c r="N30" s="70"/>
      <c r="O30" s="22"/>
      <c r="P30" s="70"/>
      <c r="Q30" s="70"/>
      <c r="R30" s="70"/>
      <c r="S30" s="70"/>
      <c r="T30" s="70"/>
      <c r="U30" s="70"/>
      <c r="V30" s="70"/>
      <c r="W30" s="70"/>
      <c r="X30" s="22"/>
      <c r="Y30" s="70"/>
      <c r="Z30" s="71"/>
      <c r="AA30" s="22"/>
      <c r="AB30" s="21"/>
      <c r="AC30" s="70"/>
      <c r="AD30" s="16">
        <v>1263</v>
      </c>
      <c r="AE30" s="72"/>
    </row>
    <row r="31" spans="1:31" ht="12" customHeight="1">
      <c r="A31" s="50"/>
      <c r="B31" s="14"/>
      <c r="C31" s="30" t="s">
        <v>7</v>
      </c>
      <c r="D31" s="22">
        <v>6</v>
      </c>
      <c r="E31" s="22">
        <v>38</v>
      </c>
      <c r="F31" s="22">
        <f>IF(SUM(G31:H32)&gt;0,SUM(G31:H32),"－")</f>
        <v>1111</v>
      </c>
      <c r="G31" s="22">
        <f>IF(SUM(I31,K31,M31)&gt;0,SUM(I31,K31,M31),"－")</f>
        <v>554</v>
      </c>
      <c r="H31" s="22">
        <f>IF(SUM(J31,L31,N31)&gt;0,SUM(J31,L31,N31),"－")</f>
        <v>557</v>
      </c>
      <c r="I31" s="22">
        <v>89</v>
      </c>
      <c r="J31" s="22">
        <v>107</v>
      </c>
      <c r="K31" s="22">
        <v>235</v>
      </c>
      <c r="L31" s="22">
        <v>227</v>
      </c>
      <c r="M31" s="22">
        <v>230</v>
      </c>
      <c r="N31" s="22">
        <v>223</v>
      </c>
      <c r="O31" s="22">
        <f>IF(SUM(P31:Q32)&gt;0,SUM(P31:Q32),"－")</f>
        <v>49</v>
      </c>
      <c r="P31" s="22">
        <f>IF(SUM(R31,T31,V31,X31,AB31)&gt;0,SUM(R31,T31,V31,X31,AB31),"－")</f>
        <v>3</v>
      </c>
      <c r="Q31" s="22">
        <f>IF(SUM(S31,U31,W31,Y31,Z31,AA31,AC31)&gt;0,SUM(S31,U31,W31,Y31,Z31,AA31,AC31),"－")</f>
        <v>46</v>
      </c>
      <c r="R31" s="22">
        <v>3</v>
      </c>
      <c r="S31" s="22">
        <v>3</v>
      </c>
      <c r="T31" s="22" t="s">
        <v>31</v>
      </c>
      <c r="U31" s="22" t="s">
        <v>31</v>
      </c>
      <c r="V31" s="22" t="s">
        <v>31</v>
      </c>
      <c r="W31" s="22">
        <v>43</v>
      </c>
      <c r="X31" s="22" t="s">
        <v>31</v>
      </c>
      <c r="Y31" s="22" t="s">
        <v>31</v>
      </c>
      <c r="Z31" s="24"/>
      <c r="AA31" s="22" t="s">
        <v>31</v>
      </c>
      <c r="AB31" s="21" t="s">
        <v>31</v>
      </c>
      <c r="AC31" s="22" t="s">
        <v>31</v>
      </c>
      <c r="AD31" s="17">
        <v>476</v>
      </c>
      <c r="AE31" s="23">
        <f>AD31/AD32</f>
        <v>0.5905707196029777</v>
      </c>
    </row>
    <row r="32" spans="1:31" ht="12" customHeight="1">
      <c r="A32" s="50"/>
      <c r="B32" s="3"/>
      <c r="C32" s="30"/>
      <c r="D32" s="22"/>
      <c r="E32" s="22"/>
      <c r="F32" s="22"/>
      <c r="G32" s="70"/>
      <c r="H32" s="70"/>
      <c r="I32" s="70"/>
      <c r="J32" s="70"/>
      <c r="K32" s="70"/>
      <c r="L32" s="70"/>
      <c r="M32" s="70"/>
      <c r="N32" s="70"/>
      <c r="O32" s="22"/>
      <c r="P32" s="70"/>
      <c r="Q32" s="70"/>
      <c r="R32" s="70"/>
      <c r="S32" s="70"/>
      <c r="T32" s="70"/>
      <c r="U32" s="70"/>
      <c r="V32" s="70"/>
      <c r="W32" s="70"/>
      <c r="X32" s="22"/>
      <c r="Y32" s="70"/>
      <c r="Z32" s="71"/>
      <c r="AA32" s="22"/>
      <c r="AB32" s="21"/>
      <c r="AC32" s="70"/>
      <c r="AD32" s="16">
        <v>806</v>
      </c>
      <c r="AE32" s="72"/>
    </row>
    <row r="33" spans="1:31" ht="12" customHeight="1">
      <c r="A33" s="50"/>
      <c r="B33" s="14"/>
      <c r="C33" s="30" t="s">
        <v>8</v>
      </c>
      <c r="D33" s="22">
        <v>6</v>
      </c>
      <c r="E33" s="22">
        <v>23</v>
      </c>
      <c r="F33" s="22">
        <f>IF(SUM(G33:H34)&gt;0,SUM(G33:H34),"－")</f>
        <v>701</v>
      </c>
      <c r="G33" s="22">
        <f>IF(SUM(I33,K33,M33)&gt;0,SUM(I33,K33,M33),"－")</f>
        <v>338</v>
      </c>
      <c r="H33" s="22">
        <f>IF(SUM(J33,L33,N33)&gt;0,SUM(J33,L33,N33),"－")</f>
        <v>363</v>
      </c>
      <c r="I33" s="22">
        <v>75</v>
      </c>
      <c r="J33" s="22">
        <v>88</v>
      </c>
      <c r="K33" s="22">
        <v>128</v>
      </c>
      <c r="L33" s="22">
        <v>141</v>
      </c>
      <c r="M33" s="22">
        <v>135</v>
      </c>
      <c r="N33" s="22">
        <v>134</v>
      </c>
      <c r="O33" s="22">
        <f>IF(SUM(P33:Q34)&gt;0,SUM(P33:Q34),"－")</f>
        <v>33</v>
      </c>
      <c r="P33" s="22">
        <f>IF(SUM(R33,T33,V33,X33,AB33)&gt;0,SUM(R33,T33,V33,X33,AB33),"－")</f>
        <v>4</v>
      </c>
      <c r="Q33" s="22">
        <f>IF(SUM(S33,U33,W33,Y33,Z33,AA33,AC33)&gt;0,SUM(S33,U33,W33,Y33,Z33,AA33,AC33),"－")</f>
        <v>29</v>
      </c>
      <c r="R33" s="22">
        <v>4</v>
      </c>
      <c r="S33" s="22">
        <v>2</v>
      </c>
      <c r="T33" s="22" t="s">
        <v>31</v>
      </c>
      <c r="U33" s="22" t="s">
        <v>31</v>
      </c>
      <c r="V33" s="22" t="s">
        <v>31</v>
      </c>
      <c r="W33" s="22">
        <v>27</v>
      </c>
      <c r="X33" s="22" t="s">
        <v>31</v>
      </c>
      <c r="Y33" s="22" t="s">
        <v>31</v>
      </c>
      <c r="Z33" s="24"/>
      <c r="AA33" s="22" t="s">
        <v>31</v>
      </c>
      <c r="AB33" s="21" t="s">
        <v>31</v>
      </c>
      <c r="AC33" s="22" t="s">
        <v>31</v>
      </c>
      <c r="AD33" s="17">
        <v>250</v>
      </c>
      <c r="AE33" s="23">
        <f>AD33/AD34</f>
        <v>0.24271844660194175</v>
      </c>
    </row>
    <row r="34" spans="1:31" ht="12" customHeight="1">
      <c r="A34" s="50"/>
      <c r="B34" s="3"/>
      <c r="C34" s="30"/>
      <c r="D34" s="22"/>
      <c r="E34" s="22"/>
      <c r="F34" s="22"/>
      <c r="G34" s="70"/>
      <c r="H34" s="70"/>
      <c r="I34" s="70"/>
      <c r="J34" s="70"/>
      <c r="K34" s="70"/>
      <c r="L34" s="70"/>
      <c r="M34" s="70"/>
      <c r="N34" s="70"/>
      <c r="O34" s="22"/>
      <c r="P34" s="70"/>
      <c r="Q34" s="70"/>
      <c r="R34" s="70"/>
      <c r="S34" s="70"/>
      <c r="T34" s="70"/>
      <c r="U34" s="70"/>
      <c r="V34" s="70"/>
      <c r="W34" s="70"/>
      <c r="X34" s="22"/>
      <c r="Y34" s="70"/>
      <c r="Z34" s="71"/>
      <c r="AA34" s="22"/>
      <c r="AB34" s="21"/>
      <c r="AC34" s="70"/>
      <c r="AD34" s="16">
        <v>1030</v>
      </c>
      <c r="AE34" s="72"/>
    </row>
    <row r="35" spans="1:31" ht="12" customHeight="1">
      <c r="A35" s="50"/>
      <c r="B35" s="14"/>
      <c r="C35" s="30" t="s">
        <v>9</v>
      </c>
      <c r="D35" s="22">
        <v>3</v>
      </c>
      <c r="E35" s="22">
        <v>22</v>
      </c>
      <c r="F35" s="22">
        <f>IF(SUM(G35:H36)&gt;0,SUM(G35:H36),"－")</f>
        <v>554</v>
      </c>
      <c r="G35" s="22">
        <f>IF(SUM(I35,K35,M35)&gt;0,SUM(I35,K35,M35),"－")</f>
        <v>292</v>
      </c>
      <c r="H35" s="22">
        <f>IF(SUM(J35,L35,N35)&gt;0,SUM(J35,L35,N35),"－")</f>
        <v>262</v>
      </c>
      <c r="I35" s="22">
        <v>67</v>
      </c>
      <c r="J35" s="22">
        <v>67</v>
      </c>
      <c r="K35" s="22">
        <v>100</v>
      </c>
      <c r="L35" s="22">
        <v>82</v>
      </c>
      <c r="M35" s="22">
        <v>125</v>
      </c>
      <c r="N35" s="22">
        <v>113</v>
      </c>
      <c r="O35" s="22">
        <f>IF(SUM(P35:Q36)&gt;0,SUM(P35:Q36),"－")</f>
        <v>28</v>
      </c>
      <c r="P35" s="22">
        <f>IF(SUM(R35,T35,V35,X35,AB35)&gt;0,SUM(R35,T35,V35,X35,AB35),"－")</f>
        <v>3</v>
      </c>
      <c r="Q35" s="22">
        <f>IF(SUM(S35,U35,W35,Y35,Z35,AA35,AC35)&gt;0,SUM(S35,U35,W35,Y35,Z35,AA35,AC35),"－")</f>
        <v>25</v>
      </c>
      <c r="R35" s="22">
        <v>3</v>
      </c>
      <c r="S35" s="22" t="s">
        <v>31</v>
      </c>
      <c r="T35" s="22" t="s">
        <v>31</v>
      </c>
      <c r="U35" s="22">
        <v>1</v>
      </c>
      <c r="V35" s="22" t="s">
        <v>31</v>
      </c>
      <c r="W35" s="22">
        <v>23</v>
      </c>
      <c r="X35" s="22" t="s">
        <v>31</v>
      </c>
      <c r="Y35" s="22" t="s">
        <v>31</v>
      </c>
      <c r="Z35" s="24"/>
      <c r="AA35" s="22" t="s">
        <v>31</v>
      </c>
      <c r="AB35" s="21" t="s">
        <v>31</v>
      </c>
      <c r="AC35" s="22">
        <v>1</v>
      </c>
      <c r="AD35" s="17">
        <v>279</v>
      </c>
      <c r="AE35" s="23">
        <f>AD35/AD36</f>
        <v>0.32068965517241377</v>
      </c>
    </row>
    <row r="36" spans="1:31" ht="12" customHeight="1">
      <c r="A36" s="50"/>
      <c r="B36" s="3"/>
      <c r="C36" s="30"/>
      <c r="D36" s="22"/>
      <c r="E36" s="22"/>
      <c r="F36" s="22"/>
      <c r="G36" s="70"/>
      <c r="H36" s="70"/>
      <c r="I36" s="70"/>
      <c r="J36" s="70"/>
      <c r="K36" s="70"/>
      <c r="L36" s="70"/>
      <c r="M36" s="70"/>
      <c r="N36" s="70"/>
      <c r="O36" s="22"/>
      <c r="P36" s="70"/>
      <c r="Q36" s="70"/>
      <c r="R36" s="70"/>
      <c r="S36" s="70"/>
      <c r="T36" s="70"/>
      <c r="U36" s="70"/>
      <c r="V36" s="70"/>
      <c r="W36" s="70"/>
      <c r="X36" s="22"/>
      <c r="Y36" s="70"/>
      <c r="Z36" s="71"/>
      <c r="AA36" s="22"/>
      <c r="AB36" s="21"/>
      <c r="AC36" s="70"/>
      <c r="AD36" s="16">
        <v>870</v>
      </c>
      <c r="AE36" s="72"/>
    </row>
    <row r="37" spans="1:31" ht="12" customHeight="1">
      <c r="A37" s="50"/>
      <c r="B37" s="14"/>
      <c r="C37" s="30" t="s">
        <v>10</v>
      </c>
      <c r="D37" s="22">
        <v>6</v>
      </c>
      <c r="E37" s="22">
        <v>28</v>
      </c>
      <c r="F37" s="22">
        <f>IF(SUM(G37:H38)&gt;0,SUM(G37:H38),"－")</f>
        <v>728</v>
      </c>
      <c r="G37" s="22">
        <f>IF(SUM(I37,K37,M37)&gt;0,SUM(I37,K37,M37),"－")</f>
        <v>372</v>
      </c>
      <c r="H37" s="22">
        <f>IF(SUM(J37,L37,N37)&gt;0,SUM(J37,L37,N37),"－")</f>
        <v>356</v>
      </c>
      <c r="I37" s="22">
        <v>65</v>
      </c>
      <c r="J37" s="22">
        <v>53</v>
      </c>
      <c r="K37" s="22">
        <v>140</v>
      </c>
      <c r="L37" s="22">
        <v>136</v>
      </c>
      <c r="M37" s="22">
        <v>167</v>
      </c>
      <c r="N37" s="22">
        <v>167</v>
      </c>
      <c r="O37" s="22">
        <f>IF(SUM(P37:Q38)&gt;0,SUM(P37:Q38),"－")</f>
        <v>38</v>
      </c>
      <c r="P37" s="22">
        <f>IF(SUM(R37,T37,V37,X37,AB37)&gt;0,SUM(R37,T37,V37,X37,AB37),"－")</f>
        <v>4</v>
      </c>
      <c r="Q37" s="22">
        <f>IF(SUM(S37,U37,W37,Y37,Z37,AA37,AC37)&gt;0,SUM(S37,U37,W37,Y37,Z37,AA37,AC37),"－")</f>
        <v>34</v>
      </c>
      <c r="R37" s="22">
        <v>3</v>
      </c>
      <c r="S37" s="22">
        <v>2</v>
      </c>
      <c r="T37" s="22" t="s">
        <v>31</v>
      </c>
      <c r="U37" s="22">
        <v>1</v>
      </c>
      <c r="V37" s="22" t="s">
        <v>31</v>
      </c>
      <c r="W37" s="22">
        <v>29</v>
      </c>
      <c r="X37" s="22" t="s">
        <v>31</v>
      </c>
      <c r="Y37" s="22">
        <v>2</v>
      </c>
      <c r="Z37" s="24"/>
      <c r="AA37" s="22" t="s">
        <v>31</v>
      </c>
      <c r="AB37" s="22">
        <v>1</v>
      </c>
      <c r="AC37" s="22" t="s">
        <v>31</v>
      </c>
      <c r="AD37" s="17">
        <v>322</v>
      </c>
      <c r="AE37" s="23">
        <f>AD37/AD38</f>
        <v>0.45803698435277385</v>
      </c>
    </row>
    <row r="38" spans="1:31" ht="12" customHeight="1">
      <c r="A38" s="50"/>
      <c r="B38" s="3"/>
      <c r="C38" s="30"/>
      <c r="D38" s="22"/>
      <c r="E38" s="22"/>
      <c r="F38" s="22"/>
      <c r="G38" s="70"/>
      <c r="H38" s="70"/>
      <c r="I38" s="70"/>
      <c r="J38" s="70"/>
      <c r="K38" s="70"/>
      <c r="L38" s="70"/>
      <c r="M38" s="70"/>
      <c r="N38" s="70"/>
      <c r="O38" s="22"/>
      <c r="P38" s="70"/>
      <c r="Q38" s="70"/>
      <c r="R38" s="70"/>
      <c r="S38" s="70"/>
      <c r="T38" s="70"/>
      <c r="U38" s="70"/>
      <c r="V38" s="70"/>
      <c r="W38" s="70"/>
      <c r="X38" s="22"/>
      <c r="Y38" s="70"/>
      <c r="Z38" s="71"/>
      <c r="AA38" s="22"/>
      <c r="AB38" s="70"/>
      <c r="AC38" s="70"/>
      <c r="AD38" s="16">
        <v>703</v>
      </c>
      <c r="AE38" s="72"/>
    </row>
    <row r="39" spans="1:31" s="10" customFormat="1" ht="12" customHeight="1">
      <c r="A39" s="47"/>
      <c r="B39" s="48" t="s">
        <v>44</v>
      </c>
      <c r="C39" s="49"/>
      <c r="D39" s="21">
        <f aca="true" t="shared" si="1" ref="D39:W39">IF(SUM(D41:D64)&gt;0,SUM(D41:D64),"－")</f>
        <v>116</v>
      </c>
      <c r="E39" s="21">
        <f t="shared" si="1"/>
        <v>470</v>
      </c>
      <c r="F39" s="21">
        <f t="shared" si="1"/>
        <v>14081</v>
      </c>
      <c r="G39" s="21">
        <f t="shared" si="1"/>
        <v>7146</v>
      </c>
      <c r="H39" s="21">
        <f t="shared" si="1"/>
        <v>6935</v>
      </c>
      <c r="I39" s="21">
        <f t="shared" si="1"/>
        <v>657</v>
      </c>
      <c r="J39" s="21">
        <f t="shared" si="1"/>
        <v>640</v>
      </c>
      <c r="K39" s="21">
        <f t="shared" si="1"/>
        <v>2717</v>
      </c>
      <c r="L39" s="21">
        <f t="shared" si="1"/>
        <v>2640</v>
      </c>
      <c r="M39" s="21">
        <f t="shared" si="1"/>
        <v>3772</v>
      </c>
      <c r="N39" s="21">
        <f t="shared" si="1"/>
        <v>3655</v>
      </c>
      <c r="O39" s="21">
        <f t="shared" si="1"/>
        <v>614</v>
      </c>
      <c r="P39" s="21">
        <f t="shared" si="1"/>
        <v>39</v>
      </c>
      <c r="Q39" s="21">
        <f t="shared" si="1"/>
        <v>575</v>
      </c>
      <c r="R39" s="21">
        <f t="shared" si="1"/>
        <v>30</v>
      </c>
      <c r="S39" s="21">
        <f t="shared" si="1"/>
        <v>15</v>
      </c>
      <c r="T39" s="21" t="str">
        <f t="shared" si="1"/>
        <v>－</v>
      </c>
      <c r="U39" s="21">
        <f t="shared" si="1"/>
        <v>7</v>
      </c>
      <c r="V39" s="21">
        <f t="shared" si="1"/>
        <v>7</v>
      </c>
      <c r="W39" s="21">
        <f t="shared" si="1"/>
        <v>509</v>
      </c>
      <c r="X39" s="21">
        <f>IF(SUM(X41:X62)&gt;0,SUM(X41:X62),"－")</f>
        <v>1</v>
      </c>
      <c r="Y39" s="21">
        <f>IF(SUM(Y41:Y64)&gt;0,SUM(Y41:Y64),"－")</f>
        <v>38</v>
      </c>
      <c r="Z39" s="21"/>
      <c r="AA39" s="21">
        <f>IF(SUM(AA41:AA64)&gt;0,SUM(AA41:AA64),"－")</f>
        <v>3</v>
      </c>
      <c r="AB39" s="21">
        <f>IF(SUM(AB41:AB64)&gt;0,SUM(AB41:AB64),"－")</f>
        <v>1</v>
      </c>
      <c r="AC39" s="21">
        <f>IF(SUM(AC41:AC64)&gt;0,SUM(AC41:AC64),"－")</f>
        <v>3</v>
      </c>
      <c r="AD39" s="19">
        <v>7159</v>
      </c>
      <c r="AE39" s="27">
        <f>AD39/AD40</f>
        <v>0.5997821715817694</v>
      </c>
    </row>
    <row r="40" spans="1:31" s="8" customFormat="1" ht="12" customHeight="1">
      <c r="A40" s="47"/>
      <c r="B40" s="49"/>
      <c r="C40" s="49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18">
        <v>11936</v>
      </c>
      <c r="AE40" s="28"/>
    </row>
    <row r="41" spans="1:31" s="2" customFormat="1" ht="12" customHeight="1">
      <c r="A41" s="50"/>
      <c r="B41" s="14"/>
      <c r="C41" s="30" t="s">
        <v>45</v>
      </c>
      <c r="D41" s="22">
        <v>16</v>
      </c>
      <c r="E41" s="22">
        <v>77</v>
      </c>
      <c r="F41" s="22">
        <f>IF(SUM(G41:H42)&gt;0,SUM(G41:H42),"－")</f>
        <v>2496</v>
      </c>
      <c r="G41" s="22">
        <f>IF(SUM(I41,K41,M41)&gt;0,SUM(I41,K41,M41),"－")</f>
        <v>1231</v>
      </c>
      <c r="H41" s="22">
        <f>IF(SUM(J41,L41,N41)&gt;0,SUM(J41,L41,N41),"－")</f>
        <v>1265</v>
      </c>
      <c r="I41" s="22">
        <v>127</v>
      </c>
      <c r="J41" s="22">
        <v>111</v>
      </c>
      <c r="K41" s="22">
        <v>543</v>
      </c>
      <c r="L41" s="22">
        <v>560</v>
      </c>
      <c r="M41" s="22">
        <v>561</v>
      </c>
      <c r="N41" s="22">
        <v>594</v>
      </c>
      <c r="O41" s="22">
        <f>IF(SUM(P41:Q42)&gt;0,SUM(P41:Q42),"－")</f>
        <v>102</v>
      </c>
      <c r="P41" s="22">
        <f>IF(SUM(R41,T41,V41,X41,AB41)&gt;0,SUM(R41,T41,V41,X41,AB41),"－")</f>
        <v>6</v>
      </c>
      <c r="Q41" s="22">
        <f>IF(SUM(S41,U41,W41,Y41,Z41,AA41,AC41)&gt;0,SUM(S41,U41,W41,Y41,Z41,AA41,AC41),"－")</f>
        <v>96</v>
      </c>
      <c r="R41" s="22">
        <v>5</v>
      </c>
      <c r="S41" s="22">
        <v>5</v>
      </c>
      <c r="T41" s="22" t="s">
        <v>31</v>
      </c>
      <c r="U41" s="22">
        <v>1</v>
      </c>
      <c r="V41" s="22">
        <v>1</v>
      </c>
      <c r="W41" s="22">
        <v>87</v>
      </c>
      <c r="X41" s="22" t="s">
        <v>31</v>
      </c>
      <c r="Y41" s="22">
        <v>3</v>
      </c>
      <c r="Z41" s="24"/>
      <c r="AA41" s="22" t="s">
        <v>31</v>
      </c>
      <c r="AB41" s="22" t="s">
        <v>31</v>
      </c>
      <c r="AC41" s="22" t="s">
        <v>31</v>
      </c>
      <c r="AD41" s="17">
        <v>1160</v>
      </c>
      <c r="AE41" s="23">
        <f>AD41/AD42</f>
        <v>0.7811447811447811</v>
      </c>
    </row>
    <row r="42" spans="1:31" s="2" customFormat="1" ht="12" customHeight="1">
      <c r="A42" s="50"/>
      <c r="B42" s="3"/>
      <c r="C42" s="30"/>
      <c r="D42" s="22"/>
      <c r="E42" s="22"/>
      <c r="F42" s="22"/>
      <c r="G42" s="70"/>
      <c r="H42" s="70"/>
      <c r="I42" s="70"/>
      <c r="J42" s="70"/>
      <c r="K42" s="70"/>
      <c r="L42" s="70"/>
      <c r="M42" s="70"/>
      <c r="N42" s="70"/>
      <c r="O42" s="22"/>
      <c r="P42" s="70"/>
      <c r="Q42" s="70"/>
      <c r="R42" s="70"/>
      <c r="S42" s="70"/>
      <c r="T42" s="70"/>
      <c r="U42" s="70"/>
      <c r="V42" s="70"/>
      <c r="W42" s="70"/>
      <c r="X42" s="22"/>
      <c r="Y42" s="70"/>
      <c r="Z42" s="71"/>
      <c r="AA42" s="70"/>
      <c r="AB42" s="22"/>
      <c r="AC42" s="70"/>
      <c r="AD42" s="16">
        <v>1485</v>
      </c>
      <c r="AE42" s="72"/>
    </row>
    <row r="43" spans="1:31" s="2" customFormat="1" ht="12" customHeight="1">
      <c r="A43" s="50"/>
      <c r="B43" s="14"/>
      <c r="C43" s="30" t="s">
        <v>46</v>
      </c>
      <c r="D43" s="22">
        <v>11</v>
      </c>
      <c r="E43" s="22">
        <v>45</v>
      </c>
      <c r="F43" s="22">
        <f>IF(SUM(G43:H44)&gt;0,SUM(G43:H44),"－")</f>
        <v>1374</v>
      </c>
      <c r="G43" s="22">
        <f>IF(SUM(I43,K43,M43)&gt;0,SUM(I43,K43,M43),"－")</f>
        <v>693</v>
      </c>
      <c r="H43" s="22">
        <f>IF(SUM(J43,L43,N43)&gt;0,SUM(J43,L43,N43),"－")</f>
        <v>681</v>
      </c>
      <c r="I43" s="22">
        <v>118</v>
      </c>
      <c r="J43" s="22">
        <v>106</v>
      </c>
      <c r="K43" s="22">
        <v>288</v>
      </c>
      <c r="L43" s="22">
        <v>272</v>
      </c>
      <c r="M43" s="22">
        <v>287</v>
      </c>
      <c r="N43" s="22">
        <v>303</v>
      </c>
      <c r="O43" s="22">
        <f>IF(SUM(P43:Q44)&gt;0,SUM(P43:Q44),"－")</f>
        <v>63</v>
      </c>
      <c r="P43" s="22">
        <f>IF(SUM(R43,T43,V43,X43,AB43)&gt;0,SUM(R43,T43,V43,X43,AB43),"－")</f>
        <v>6</v>
      </c>
      <c r="Q43" s="22">
        <f>IF(SUM(S43,U43,W43,Y43,Z43,AA43,AC43)&gt;0,SUM(S43,U43,W43,Y43,Z43,AA43,AC43),"－")</f>
        <v>57</v>
      </c>
      <c r="R43" s="22">
        <v>6</v>
      </c>
      <c r="S43" s="22">
        <v>2</v>
      </c>
      <c r="T43" s="22" t="s">
        <v>31</v>
      </c>
      <c r="U43" s="22">
        <v>1</v>
      </c>
      <c r="V43" s="22" t="s">
        <v>31</v>
      </c>
      <c r="W43" s="22">
        <v>49</v>
      </c>
      <c r="X43" s="22" t="s">
        <v>31</v>
      </c>
      <c r="Y43" s="22">
        <v>3</v>
      </c>
      <c r="Z43" s="24"/>
      <c r="AA43" s="22">
        <v>1</v>
      </c>
      <c r="AB43" s="22" t="s">
        <v>31</v>
      </c>
      <c r="AC43" s="22">
        <v>1</v>
      </c>
      <c r="AD43" s="17">
        <v>548</v>
      </c>
      <c r="AE43" s="23">
        <f>AD43/AD44</f>
        <v>0.4491803278688525</v>
      </c>
    </row>
    <row r="44" spans="1:31" s="2" customFormat="1" ht="12" customHeight="1">
      <c r="A44" s="50"/>
      <c r="B44" s="3"/>
      <c r="C44" s="30"/>
      <c r="D44" s="22"/>
      <c r="E44" s="22"/>
      <c r="F44" s="22"/>
      <c r="G44" s="70"/>
      <c r="H44" s="70"/>
      <c r="I44" s="70"/>
      <c r="J44" s="70"/>
      <c r="K44" s="70"/>
      <c r="L44" s="70"/>
      <c r="M44" s="70"/>
      <c r="N44" s="70"/>
      <c r="O44" s="22"/>
      <c r="P44" s="70"/>
      <c r="Q44" s="70"/>
      <c r="R44" s="70"/>
      <c r="S44" s="70"/>
      <c r="T44" s="70"/>
      <c r="U44" s="70"/>
      <c r="V44" s="70"/>
      <c r="W44" s="70"/>
      <c r="X44" s="22"/>
      <c r="Y44" s="70"/>
      <c r="Z44" s="71"/>
      <c r="AA44" s="70"/>
      <c r="AB44" s="22"/>
      <c r="AC44" s="70"/>
      <c r="AD44" s="16">
        <v>1220</v>
      </c>
      <c r="AE44" s="72"/>
    </row>
    <row r="45" spans="1:31" s="2" customFormat="1" ht="12" customHeight="1">
      <c r="A45" s="50"/>
      <c r="B45" s="14"/>
      <c r="C45" s="30" t="s">
        <v>47</v>
      </c>
      <c r="D45" s="22">
        <v>7</v>
      </c>
      <c r="E45" s="22">
        <v>24</v>
      </c>
      <c r="F45" s="22">
        <f>IF(SUM(G45:H46)&gt;0,SUM(G45:H46),"－")</f>
        <v>780</v>
      </c>
      <c r="G45" s="22">
        <f>IF(SUM(I45,K45,M45)&gt;0,SUM(I45,K45,M45),"－")</f>
        <v>378</v>
      </c>
      <c r="H45" s="22">
        <f>IF(SUM(J45,L45,N45)&gt;0,SUM(J45,L45,N45),"－")</f>
        <v>402</v>
      </c>
      <c r="I45" s="22">
        <v>16</v>
      </c>
      <c r="J45" s="22">
        <v>19</v>
      </c>
      <c r="K45" s="22">
        <v>135</v>
      </c>
      <c r="L45" s="22">
        <v>124</v>
      </c>
      <c r="M45" s="22">
        <v>227</v>
      </c>
      <c r="N45" s="22">
        <v>259</v>
      </c>
      <c r="O45" s="22">
        <f>IF(SUM(P45:Q46)&gt;0,SUM(P45:Q46),"－")</f>
        <v>28</v>
      </c>
      <c r="P45" s="22" t="str">
        <f>IF(SUM(R45,T45,V45,X45,AB45)&gt;0,SUM(R45,T45,V45,X45,AB45),"－")</f>
        <v>－</v>
      </c>
      <c r="Q45" s="22">
        <f>IF(SUM(S45,U45,W45,Y45,Z45,AA45,AC45)&gt;0,SUM(S45,U45,W45,Y45,Z45,AA45,AC45),"－")</f>
        <v>28</v>
      </c>
      <c r="R45" s="22" t="s">
        <v>31</v>
      </c>
      <c r="S45" s="22">
        <v>2</v>
      </c>
      <c r="T45" s="22" t="s">
        <v>31</v>
      </c>
      <c r="U45" s="22" t="s">
        <v>31</v>
      </c>
      <c r="V45" s="22" t="s">
        <v>31</v>
      </c>
      <c r="W45" s="22">
        <v>22</v>
      </c>
      <c r="X45" s="22" t="s">
        <v>31</v>
      </c>
      <c r="Y45" s="22">
        <v>4</v>
      </c>
      <c r="Z45" s="24"/>
      <c r="AA45" s="22" t="s">
        <v>31</v>
      </c>
      <c r="AB45" s="22" t="s">
        <v>31</v>
      </c>
      <c r="AC45" s="22" t="s">
        <v>31</v>
      </c>
      <c r="AD45" s="17">
        <v>356</v>
      </c>
      <c r="AE45" s="23">
        <f>AD45/AD46</f>
        <v>0.5181950509461426</v>
      </c>
    </row>
    <row r="46" spans="1:31" s="2" customFormat="1" ht="12" customHeight="1">
      <c r="A46" s="50"/>
      <c r="B46" s="3"/>
      <c r="C46" s="30"/>
      <c r="D46" s="22"/>
      <c r="E46" s="22"/>
      <c r="F46" s="22"/>
      <c r="G46" s="70"/>
      <c r="H46" s="70"/>
      <c r="I46" s="70"/>
      <c r="J46" s="70"/>
      <c r="K46" s="70"/>
      <c r="L46" s="70"/>
      <c r="M46" s="70"/>
      <c r="N46" s="70"/>
      <c r="O46" s="22"/>
      <c r="P46" s="70"/>
      <c r="Q46" s="70"/>
      <c r="R46" s="70"/>
      <c r="S46" s="70"/>
      <c r="T46" s="70"/>
      <c r="U46" s="70"/>
      <c r="V46" s="70"/>
      <c r="W46" s="70"/>
      <c r="X46" s="22"/>
      <c r="Y46" s="70"/>
      <c r="Z46" s="71"/>
      <c r="AA46" s="70"/>
      <c r="AB46" s="22"/>
      <c r="AC46" s="70"/>
      <c r="AD46" s="16">
        <v>687</v>
      </c>
      <c r="AE46" s="72"/>
    </row>
    <row r="47" spans="1:31" s="2" customFormat="1" ht="12" customHeight="1">
      <c r="A47" s="50"/>
      <c r="B47" s="14"/>
      <c r="C47" s="30" t="s">
        <v>48</v>
      </c>
      <c r="D47" s="22">
        <v>11</v>
      </c>
      <c r="E47" s="22">
        <v>43</v>
      </c>
      <c r="F47" s="22">
        <f>IF(SUM(G47:H48)&gt;0,SUM(G47:H48),"－")</f>
        <v>1132</v>
      </c>
      <c r="G47" s="22">
        <f>IF(SUM(I47,K47,M47)&gt;0,SUM(I47,K47,M47),"－")</f>
        <v>583</v>
      </c>
      <c r="H47" s="22">
        <f>IF(SUM(J47,L47,N47)&gt;0,SUM(J47,L47,N47),"－")</f>
        <v>549</v>
      </c>
      <c r="I47" s="22">
        <v>65</v>
      </c>
      <c r="J47" s="22">
        <v>57</v>
      </c>
      <c r="K47" s="22">
        <v>251</v>
      </c>
      <c r="L47" s="22">
        <v>239</v>
      </c>
      <c r="M47" s="22">
        <v>267</v>
      </c>
      <c r="N47" s="22">
        <v>253</v>
      </c>
      <c r="O47" s="22">
        <f>IF(SUM(P47:Q48)&gt;0,SUM(P47:Q48),"－")</f>
        <v>50</v>
      </c>
      <c r="P47" s="22">
        <f>IF(SUM(R47,T47,V47,X47,AB47)&gt;0,SUM(R47,T47,V47,X47,AB47),"－")</f>
        <v>3</v>
      </c>
      <c r="Q47" s="22">
        <f>IF(SUM(S47,U47,W47,Y47,Z47,AA47,AC47)&gt;0,SUM(S47,U47,W47,Y47,Z47,AA47,AC47),"－")</f>
        <v>47</v>
      </c>
      <c r="R47" s="22">
        <v>3</v>
      </c>
      <c r="S47" s="22" t="s">
        <v>31</v>
      </c>
      <c r="T47" s="22" t="s">
        <v>31</v>
      </c>
      <c r="U47" s="22" t="s">
        <v>31</v>
      </c>
      <c r="V47" s="22" t="s">
        <v>31</v>
      </c>
      <c r="W47" s="22">
        <v>44</v>
      </c>
      <c r="X47" s="22" t="s">
        <v>31</v>
      </c>
      <c r="Y47" s="22">
        <v>3</v>
      </c>
      <c r="Z47" s="24"/>
      <c r="AA47" s="22" t="s">
        <v>31</v>
      </c>
      <c r="AB47" s="22" t="s">
        <v>31</v>
      </c>
      <c r="AC47" s="22" t="s">
        <v>31</v>
      </c>
      <c r="AD47" s="17">
        <v>605</v>
      </c>
      <c r="AE47" s="23">
        <f>AD47/AD48</f>
        <v>0.6470588235294118</v>
      </c>
    </row>
    <row r="48" spans="1:31" s="2" customFormat="1" ht="12" customHeight="1">
      <c r="A48" s="50"/>
      <c r="B48" s="3"/>
      <c r="C48" s="30"/>
      <c r="D48" s="22"/>
      <c r="E48" s="22"/>
      <c r="F48" s="22"/>
      <c r="G48" s="70"/>
      <c r="H48" s="70"/>
      <c r="I48" s="70"/>
      <c r="J48" s="70"/>
      <c r="K48" s="70"/>
      <c r="L48" s="70"/>
      <c r="M48" s="70"/>
      <c r="N48" s="70"/>
      <c r="O48" s="22"/>
      <c r="P48" s="70"/>
      <c r="Q48" s="70"/>
      <c r="R48" s="70"/>
      <c r="S48" s="70"/>
      <c r="T48" s="70"/>
      <c r="U48" s="70"/>
      <c r="V48" s="70"/>
      <c r="W48" s="70"/>
      <c r="X48" s="22"/>
      <c r="Y48" s="70"/>
      <c r="Z48" s="71"/>
      <c r="AA48" s="70"/>
      <c r="AB48" s="22"/>
      <c r="AC48" s="70"/>
      <c r="AD48" s="16">
        <v>935</v>
      </c>
      <c r="AE48" s="72"/>
    </row>
    <row r="49" spans="1:31" s="2" customFormat="1" ht="12" customHeight="1">
      <c r="A49" s="50"/>
      <c r="B49" s="14"/>
      <c r="C49" s="30" t="s">
        <v>49</v>
      </c>
      <c r="D49" s="22">
        <v>7</v>
      </c>
      <c r="E49" s="22">
        <v>17</v>
      </c>
      <c r="F49" s="22">
        <f>IF(SUM(G49:H50)&gt;0,SUM(G49:H50),"－")</f>
        <v>512</v>
      </c>
      <c r="G49" s="22">
        <f>IF(SUM(I49,K49,M49)&gt;0,SUM(I49,K49,M49),"－")</f>
        <v>260</v>
      </c>
      <c r="H49" s="22">
        <f>IF(SUM(J49,L49,N49)&gt;0,SUM(J49,L49,N49),"－")</f>
        <v>252</v>
      </c>
      <c r="I49" s="22">
        <v>2</v>
      </c>
      <c r="J49" s="22">
        <v>3</v>
      </c>
      <c r="K49" s="22">
        <v>73</v>
      </c>
      <c r="L49" s="22">
        <v>98</v>
      </c>
      <c r="M49" s="22">
        <v>185</v>
      </c>
      <c r="N49" s="22">
        <v>151</v>
      </c>
      <c r="O49" s="22">
        <f>IF(SUM(P49:Q50)&gt;0,SUM(P49:Q50),"－")</f>
        <v>20</v>
      </c>
      <c r="P49" s="22">
        <f>IF(SUM(R49,T49,V49,X49,AB49)&gt;0,SUM(R49,T49,V49,X49,AB49),"－")</f>
        <v>2</v>
      </c>
      <c r="Q49" s="22">
        <f>IF(SUM(S49,U49,W49,Y49,Z49,AA49,AC49)&gt;0,SUM(S49,U49,W49,Y49,Z49,AA49,AC49),"－")</f>
        <v>18</v>
      </c>
      <c r="R49" s="22">
        <v>1</v>
      </c>
      <c r="S49" s="22" t="s">
        <v>31</v>
      </c>
      <c r="T49" s="22" t="s">
        <v>31</v>
      </c>
      <c r="U49" s="22" t="s">
        <v>31</v>
      </c>
      <c r="V49" s="22" t="s">
        <v>31</v>
      </c>
      <c r="W49" s="22">
        <v>16</v>
      </c>
      <c r="X49" s="22" t="s">
        <v>31</v>
      </c>
      <c r="Y49" s="22">
        <v>2</v>
      </c>
      <c r="Z49" s="24"/>
      <c r="AA49" s="22" t="s">
        <v>31</v>
      </c>
      <c r="AB49" s="22">
        <v>1</v>
      </c>
      <c r="AC49" s="22" t="s">
        <v>31</v>
      </c>
      <c r="AD49" s="17">
        <v>238</v>
      </c>
      <c r="AE49" s="23">
        <f>AD49/AD50</f>
        <v>0.3753943217665615</v>
      </c>
    </row>
    <row r="50" spans="1:31" s="2" customFormat="1" ht="12" customHeight="1">
      <c r="A50" s="50"/>
      <c r="B50" s="3"/>
      <c r="C50" s="30"/>
      <c r="D50" s="22"/>
      <c r="E50" s="22"/>
      <c r="F50" s="22"/>
      <c r="G50" s="70"/>
      <c r="H50" s="70"/>
      <c r="I50" s="70"/>
      <c r="J50" s="70"/>
      <c r="K50" s="70"/>
      <c r="L50" s="70"/>
      <c r="M50" s="70"/>
      <c r="N50" s="70"/>
      <c r="O50" s="22"/>
      <c r="P50" s="70"/>
      <c r="Q50" s="70"/>
      <c r="R50" s="70"/>
      <c r="S50" s="70"/>
      <c r="T50" s="70"/>
      <c r="U50" s="70"/>
      <c r="V50" s="70"/>
      <c r="W50" s="70"/>
      <c r="X50" s="22"/>
      <c r="Y50" s="70"/>
      <c r="Z50" s="71"/>
      <c r="AA50" s="70"/>
      <c r="AB50" s="22"/>
      <c r="AC50" s="70"/>
      <c r="AD50" s="16">
        <v>634</v>
      </c>
      <c r="AE50" s="72"/>
    </row>
    <row r="51" spans="1:31" s="2" customFormat="1" ht="12" customHeight="1">
      <c r="A51" s="50"/>
      <c r="B51" s="14"/>
      <c r="C51" s="30" t="s">
        <v>50</v>
      </c>
      <c r="D51" s="25">
        <v>2</v>
      </c>
      <c r="E51" s="26">
        <v>6</v>
      </c>
      <c r="F51" s="22">
        <f>IF(SUM(G51:H52)&gt;0,SUM(G51:H52),"－")</f>
        <v>110</v>
      </c>
      <c r="G51" s="22">
        <f>IF(SUM(I51,K51,M51)&gt;0,SUM(I51,K51,M51),"－")</f>
        <v>57</v>
      </c>
      <c r="H51" s="22">
        <f>IF(SUM(J51,L51,N51)&gt;0,SUM(J51,L51,N51),"－")</f>
        <v>53</v>
      </c>
      <c r="I51" s="22">
        <v>13</v>
      </c>
      <c r="J51" s="22">
        <v>14</v>
      </c>
      <c r="K51" s="22">
        <v>26</v>
      </c>
      <c r="L51" s="22">
        <v>24</v>
      </c>
      <c r="M51" s="22">
        <v>18</v>
      </c>
      <c r="N51" s="22">
        <v>15</v>
      </c>
      <c r="O51" s="22">
        <f>IF(SUM(P51:Q52)&gt;0,SUM(P51:Q52),"－")</f>
        <v>6</v>
      </c>
      <c r="P51" s="22" t="str">
        <f>IF(SUM(R51,T51,V51,X51,AB51)&gt;0,SUM(R51,T51,V51,X51,AB51),"－")</f>
        <v>－</v>
      </c>
      <c r="Q51" s="22">
        <f>IF(SUM(S51,U51,W51,Y51,Z51,AA51,AC51)&gt;0,SUM(S51,U51,W51,Y51,Z51,AA51,AC51),"－")</f>
        <v>6</v>
      </c>
      <c r="R51" s="22" t="s">
        <v>31</v>
      </c>
      <c r="S51" s="22" t="s">
        <v>31</v>
      </c>
      <c r="T51" s="22" t="s">
        <v>31</v>
      </c>
      <c r="U51" s="22" t="s">
        <v>31</v>
      </c>
      <c r="V51" s="22" t="s">
        <v>31</v>
      </c>
      <c r="W51" s="22">
        <v>4</v>
      </c>
      <c r="X51" s="22" t="s">
        <v>31</v>
      </c>
      <c r="Y51" s="22">
        <v>2</v>
      </c>
      <c r="Z51" s="24"/>
      <c r="AA51" s="22" t="s">
        <v>31</v>
      </c>
      <c r="AB51" s="22" t="s">
        <v>31</v>
      </c>
      <c r="AC51" s="22" t="s">
        <v>31</v>
      </c>
      <c r="AD51" s="17">
        <v>57</v>
      </c>
      <c r="AE51" s="23">
        <f>AD51/AD52</f>
        <v>0.19256756756756757</v>
      </c>
    </row>
    <row r="52" spans="1:31" s="2" customFormat="1" ht="12" customHeight="1">
      <c r="A52" s="50"/>
      <c r="B52" s="3"/>
      <c r="C52" s="30"/>
      <c r="D52" s="25"/>
      <c r="E52" s="26"/>
      <c r="F52" s="22"/>
      <c r="G52" s="70"/>
      <c r="H52" s="70"/>
      <c r="I52" s="70"/>
      <c r="J52" s="70"/>
      <c r="K52" s="70"/>
      <c r="L52" s="70"/>
      <c r="M52" s="70"/>
      <c r="N52" s="70"/>
      <c r="O52" s="22"/>
      <c r="P52" s="70"/>
      <c r="Q52" s="70"/>
      <c r="R52" s="70"/>
      <c r="S52" s="70"/>
      <c r="T52" s="70"/>
      <c r="U52" s="70"/>
      <c r="V52" s="70"/>
      <c r="W52" s="70"/>
      <c r="X52" s="22"/>
      <c r="Y52" s="70"/>
      <c r="Z52" s="71"/>
      <c r="AA52" s="70"/>
      <c r="AB52" s="22"/>
      <c r="AC52" s="70"/>
      <c r="AD52" s="16">
        <v>296</v>
      </c>
      <c r="AE52" s="72"/>
    </row>
    <row r="53" spans="1:31" s="2" customFormat="1" ht="12" customHeight="1">
      <c r="A53" s="50"/>
      <c r="B53" s="14"/>
      <c r="C53" s="30" t="s">
        <v>51</v>
      </c>
      <c r="D53" s="22">
        <v>23</v>
      </c>
      <c r="E53" s="22">
        <v>64</v>
      </c>
      <c r="F53" s="22">
        <f>IF(SUM(G53:H54)&gt;0,SUM(G53:H54),"－")</f>
        <v>1660</v>
      </c>
      <c r="G53" s="22">
        <f>IF(SUM(I53,K53,M53)&gt;0,SUM(I53,K53,M53),"－")</f>
        <v>859</v>
      </c>
      <c r="H53" s="22">
        <f>IF(SUM(J53,L53,N53)&gt;0,SUM(J53,L53,N53),"－")</f>
        <v>801</v>
      </c>
      <c r="I53" s="22">
        <v>55</v>
      </c>
      <c r="J53" s="22">
        <v>63</v>
      </c>
      <c r="K53" s="22">
        <v>240</v>
      </c>
      <c r="L53" s="22">
        <v>220</v>
      </c>
      <c r="M53" s="22">
        <v>564</v>
      </c>
      <c r="N53" s="22">
        <v>518</v>
      </c>
      <c r="O53" s="22">
        <f>IF(SUM(P53:Q54)&gt;0,SUM(P53:Q54),"－")</f>
        <v>89</v>
      </c>
      <c r="P53" s="22">
        <f>IF(SUM(R53,T53,V53,X53,AB53)&gt;0,SUM(R53,T53,V53,X53,AB53),"－")</f>
        <v>1</v>
      </c>
      <c r="Q53" s="22">
        <f>IF(SUM(S53,U53,W53,Y53,Z53,AA53,AC53)&gt;0,SUM(S53,U53,W53,Y53,Z53,AA53,AC53),"－")</f>
        <v>88</v>
      </c>
      <c r="R53" s="22" t="s">
        <v>31</v>
      </c>
      <c r="S53" s="22">
        <v>1</v>
      </c>
      <c r="T53" s="22" t="s">
        <v>31</v>
      </c>
      <c r="U53" s="22" t="s">
        <v>31</v>
      </c>
      <c r="V53" s="22" t="s">
        <v>31</v>
      </c>
      <c r="W53" s="22">
        <v>83</v>
      </c>
      <c r="X53" s="22">
        <v>1</v>
      </c>
      <c r="Y53" s="22">
        <v>4</v>
      </c>
      <c r="Z53" s="24"/>
      <c r="AA53" s="22" t="s">
        <v>31</v>
      </c>
      <c r="AB53" s="22" t="s">
        <v>31</v>
      </c>
      <c r="AC53" s="22" t="s">
        <v>31</v>
      </c>
      <c r="AD53" s="17">
        <v>1044</v>
      </c>
      <c r="AE53" s="23">
        <f>AD53/AD54</f>
        <v>0.8758389261744967</v>
      </c>
    </row>
    <row r="54" spans="1:31" s="2" customFormat="1" ht="12" customHeight="1">
      <c r="A54" s="50"/>
      <c r="B54" s="3"/>
      <c r="C54" s="30"/>
      <c r="D54" s="22"/>
      <c r="E54" s="22"/>
      <c r="F54" s="22"/>
      <c r="G54" s="70"/>
      <c r="H54" s="70"/>
      <c r="I54" s="70"/>
      <c r="J54" s="70"/>
      <c r="K54" s="70"/>
      <c r="L54" s="70"/>
      <c r="M54" s="70"/>
      <c r="N54" s="70"/>
      <c r="O54" s="22"/>
      <c r="P54" s="70"/>
      <c r="Q54" s="70"/>
      <c r="R54" s="70"/>
      <c r="S54" s="70"/>
      <c r="T54" s="70"/>
      <c r="U54" s="70"/>
      <c r="V54" s="70"/>
      <c r="W54" s="70"/>
      <c r="X54" s="22"/>
      <c r="Y54" s="70"/>
      <c r="Z54" s="71"/>
      <c r="AA54" s="70"/>
      <c r="AB54" s="22"/>
      <c r="AC54" s="70"/>
      <c r="AD54" s="16">
        <v>1192</v>
      </c>
      <c r="AE54" s="72"/>
    </row>
    <row r="55" spans="1:31" s="2" customFormat="1" ht="12" customHeight="1">
      <c r="A55" s="50"/>
      <c r="B55" s="14"/>
      <c r="C55" s="30" t="s">
        <v>52</v>
      </c>
      <c r="D55" s="22">
        <v>7</v>
      </c>
      <c r="E55" s="22">
        <v>24</v>
      </c>
      <c r="F55" s="22">
        <f>IF(SUM(G55:H56)&gt;0,SUM(G55:H56),"－")</f>
        <v>681</v>
      </c>
      <c r="G55" s="22">
        <f>IF(SUM(I55,K55,M55)&gt;0,SUM(I55,K55,M55),"－")</f>
        <v>342</v>
      </c>
      <c r="H55" s="22">
        <f>IF(SUM(J55,L55,N55)&gt;0,SUM(J55,L55,N55),"－")</f>
        <v>339</v>
      </c>
      <c r="I55" s="22">
        <v>15</v>
      </c>
      <c r="J55" s="22">
        <v>19</v>
      </c>
      <c r="K55" s="22">
        <v>168</v>
      </c>
      <c r="L55" s="22">
        <v>159</v>
      </c>
      <c r="M55" s="22">
        <v>159</v>
      </c>
      <c r="N55" s="22">
        <v>161</v>
      </c>
      <c r="O55" s="22">
        <f>IF(SUM(P55:Q56)&gt;0,SUM(P55:Q56),"－")</f>
        <v>31</v>
      </c>
      <c r="P55" s="22">
        <f>IF(SUM(R55,T55,V55,X55,AB55)&gt;0,SUM(R55,T55,V55,X55,AB55),"－")</f>
        <v>8</v>
      </c>
      <c r="Q55" s="22">
        <f>IF(SUM(S55,U55,W55,Y55,Z55,AA55,AC55)&gt;0,SUM(S55,U55,W55,Y55,Z55,AA55,AC55),"－")</f>
        <v>23</v>
      </c>
      <c r="R55" s="22">
        <v>3</v>
      </c>
      <c r="S55" s="22" t="s">
        <v>31</v>
      </c>
      <c r="T55" s="22" t="s">
        <v>31</v>
      </c>
      <c r="U55" s="22">
        <v>1</v>
      </c>
      <c r="V55" s="22">
        <v>5</v>
      </c>
      <c r="W55" s="22">
        <v>18</v>
      </c>
      <c r="X55" s="22" t="s">
        <v>31</v>
      </c>
      <c r="Y55" s="22">
        <v>2</v>
      </c>
      <c r="Z55" s="24"/>
      <c r="AA55" s="22" t="s">
        <v>31</v>
      </c>
      <c r="AB55" s="22" t="s">
        <v>31</v>
      </c>
      <c r="AC55" s="22">
        <v>2</v>
      </c>
      <c r="AD55" s="17">
        <v>331</v>
      </c>
      <c r="AE55" s="23">
        <f>AD55/AD56</f>
        <v>0.3907910271546635</v>
      </c>
    </row>
    <row r="56" spans="1:31" s="2" customFormat="1" ht="12" customHeight="1">
      <c r="A56" s="50"/>
      <c r="B56" s="3"/>
      <c r="C56" s="30"/>
      <c r="D56" s="22"/>
      <c r="E56" s="22"/>
      <c r="F56" s="22"/>
      <c r="G56" s="70"/>
      <c r="H56" s="70"/>
      <c r="I56" s="70"/>
      <c r="J56" s="70"/>
      <c r="K56" s="70"/>
      <c r="L56" s="70"/>
      <c r="M56" s="70"/>
      <c r="N56" s="70"/>
      <c r="O56" s="22"/>
      <c r="P56" s="70"/>
      <c r="Q56" s="70"/>
      <c r="R56" s="70"/>
      <c r="S56" s="70"/>
      <c r="T56" s="70"/>
      <c r="U56" s="70"/>
      <c r="V56" s="70"/>
      <c r="W56" s="70"/>
      <c r="X56" s="22"/>
      <c r="Y56" s="70"/>
      <c r="Z56" s="71"/>
      <c r="AA56" s="70"/>
      <c r="AB56" s="22"/>
      <c r="AC56" s="70"/>
      <c r="AD56" s="16">
        <v>847</v>
      </c>
      <c r="AE56" s="72"/>
    </row>
    <row r="57" spans="1:31" s="2" customFormat="1" ht="12" customHeight="1">
      <c r="A57" s="50"/>
      <c r="B57" s="14"/>
      <c r="C57" s="30" t="s">
        <v>53</v>
      </c>
      <c r="D57" s="22">
        <v>6</v>
      </c>
      <c r="E57" s="22">
        <v>26</v>
      </c>
      <c r="F57" s="22">
        <f>IF(SUM(G57:H58)&gt;0,SUM(G57:H58),"－")</f>
        <v>779</v>
      </c>
      <c r="G57" s="22">
        <f>IF(SUM(I57,K57,M57)&gt;0,SUM(I57,K57,M57),"－")</f>
        <v>387</v>
      </c>
      <c r="H57" s="22">
        <f>IF(SUM(J57,L57,N57)&gt;0,SUM(J57,L57,N57),"－")</f>
        <v>392</v>
      </c>
      <c r="I57" s="22">
        <v>46</v>
      </c>
      <c r="J57" s="22">
        <v>45</v>
      </c>
      <c r="K57" s="22">
        <v>73</v>
      </c>
      <c r="L57" s="22">
        <v>68</v>
      </c>
      <c r="M57" s="22">
        <v>268</v>
      </c>
      <c r="N57" s="22">
        <v>279</v>
      </c>
      <c r="O57" s="22">
        <f>IF(SUM(P57:Q58)&gt;0,SUM(P57:Q58),"－")</f>
        <v>36</v>
      </c>
      <c r="P57" s="22">
        <f>IF(SUM(R57,T57,V57,X57,AB57)&gt;0,SUM(R57,T57,V57,X57,AB57),"－")</f>
        <v>4</v>
      </c>
      <c r="Q57" s="22">
        <f>IF(SUM(S57,U57,W57,Y57,Z57,AA57,AC57)&gt;0,SUM(S57,U57,W57,Y57,Z57,AA57,AC57),"－")</f>
        <v>32</v>
      </c>
      <c r="R57" s="22">
        <v>3</v>
      </c>
      <c r="S57" s="22">
        <v>2</v>
      </c>
      <c r="T57" s="22" t="s">
        <v>31</v>
      </c>
      <c r="U57" s="22" t="s">
        <v>31</v>
      </c>
      <c r="V57" s="22">
        <v>1</v>
      </c>
      <c r="W57" s="22">
        <v>30</v>
      </c>
      <c r="X57" s="22" t="s">
        <v>31</v>
      </c>
      <c r="Y57" s="22" t="s">
        <v>31</v>
      </c>
      <c r="Z57" s="24"/>
      <c r="AA57" s="22" t="s">
        <v>31</v>
      </c>
      <c r="AB57" s="22" t="s">
        <v>31</v>
      </c>
      <c r="AC57" s="22" t="s">
        <v>31</v>
      </c>
      <c r="AD57" s="17">
        <v>513</v>
      </c>
      <c r="AE57" s="23">
        <f>AD57/AD58</f>
        <v>0.4163961038961039</v>
      </c>
    </row>
    <row r="58" spans="1:31" s="2" customFormat="1" ht="12" customHeight="1">
      <c r="A58" s="50"/>
      <c r="B58" s="3"/>
      <c r="C58" s="30"/>
      <c r="D58" s="22"/>
      <c r="E58" s="22"/>
      <c r="F58" s="22"/>
      <c r="G58" s="70"/>
      <c r="H58" s="70"/>
      <c r="I58" s="70"/>
      <c r="J58" s="70"/>
      <c r="K58" s="70"/>
      <c r="L58" s="70"/>
      <c r="M58" s="70"/>
      <c r="N58" s="70"/>
      <c r="O58" s="22"/>
      <c r="P58" s="70"/>
      <c r="Q58" s="70"/>
      <c r="R58" s="70"/>
      <c r="S58" s="70"/>
      <c r="T58" s="70"/>
      <c r="U58" s="70"/>
      <c r="V58" s="70"/>
      <c r="W58" s="70"/>
      <c r="X58" s="22"/>
      <c r="Y58" s="70"/>
      <c r="Z58" s="71"/>
      <c r="AA58" s="70"/>
      <c r="AB58" s="22"/>
      <c r="AC58" s="70"/>
      <c r="AD58" s="16">
        <v>1232</v>
      </c>
      <c r="AE58" s="72"/>
    </row>
    <row r="59" spans="1:31" s="2" customFormat="1" ht="12" customHeight="1">
      <c r="A59" s="50"/>
      <c r="B59" s="14"/>
      <c r="C59" s="30" t="s">
        <v>54</v>
      </c>
      <c r="D59" s="22">
        <v>10</v>
      </c>
      <c r="E59" s="22">
        <v>61</v>
      </c>
      <c r="F59" s="22">
        <f>IF(SUM(G59:H60)&gt;0,SUM(G59:H60),"－")</f>
        <v>1873</v>
      </c>
      <c r="G59" s="22">
        <f>IF(SUM(I59,K59,M59)&gt;0,SUM(I59,K59,M59),"－")</f>
        <v>952</v>
      </c>
      <c r="H59" s="22">
        <f>IF(SUM(J59,L59,N59)&gt;0,SUM(J59,L59,N59),"－")</f>
        <v>921</v>
      </c>
      <c r="I59" s="22">
        <v>35</v>
      </c>
      <c r="J59" s="22">
        <v>35</v>
      </c>
      <c r="K59" s="22">
        <v>390</v>
      </c>
      <c r="L59" s="22">
        <v>397</v>
      </c>
      <c r="M59" s="22">
        <v>527</v>
      </c>
      <c r="N59" s="22">
        <v>489</v>
      </c>
      <c r="O59" s="22">
        <f>IF(SUM(P59:Q60)&gt;0,SUM(P59:Q60),"－")</f>
        <v>79</v>
      </c>
      <c r="P59" s="22">
        <f>IF(SUM(R59,T59,V59,X59,AB59)&gt;0,SUM(R59,T59,V59,X59,AB59),"－")</f>
        <v>3</v>
      </c>
      <c r="Q59" s="22">
        <f>IF(SUM(S59,U59,W59,Y59,Z59,AA59,AC59)&gt;0,SUM(S59,U59,W59,Y59,Z59,AA59,AC59),"－")</f>
        <v>76</v>
      </c>
      <c r="R59" s="22">
        <v>3</v>
      </c>
      <c r="S59" s="22">
        <v>2</v>
      </c>
      <c r="T59" s="22" t="s">
        <v>31</v>
      </c>
      <c r="U59" s="22" t="s">
        <v>31</v>
      </c>
      <c r="V59" s="22" t="s">
        <v>31</v>
      </c>
      <c r="W59" s="22">
        <v>72</v>
      </c>
      <c r="X59" s="22" t="s">
        <v>31</v>
      </c>
      <c r="Y59" s="22">
        <v>1</v>
      </c>
      <c r="Z59" s="24"/>
      <c r="AA59" s="22">
        <v>1</v>
      </c>
      <c r="AB59" s="22" t="s">
        <v>31</v>
      </c>
      <c r="AC59" s="22" t="s">
        <v>31</v>
      </c>
      <c r="AD59" s="17">
        <v>1035</v>
      </c>
      <c r="AE59" s="23">
        <f>AD59/AD60</f>
        <v>0.7700892857142857</v>
      </c>
    </row>
    <row r="60" spans="1:31" s="2" customFormat="1" ht="12" customHeight="1">
      <c r="A60" s="50"/>
      <c r="B60" s="3"/>
      <c r="C60" s="30"/>
      <c r="D60" s="22"/>
      <c r="E60" s="22"/>
      <c r="F60" s="22"/>
      <c r="G60" s="70"/>
      <c r="H60" s="70"/>
      <c r="I60" s="70"/>
      <c r="J60" s="70"/>
      <c r="K60" s="70"/>
      <c r="L60" s="70"/>
      <c r="M60" s="70"/>
      <c r="N60" s="70"/>
      <c r="O60" s="22"/>
      <c r="P60" s="70"/>
      <c r="Q60" s="70"/>
      <c r="R60" s="70"/>
      <c r="S60" s="70"/>
      <c r="T60" s="70"/>
      <c r="U60" s="70"/>
      <c r="V60" s="70"/>
      <c r="W60" s="70"/>
      <c r="X60" s="22"/>
      <c r="Y60" s="70"/>
      <c r="Z60" s="71"/>
      <c r="AA60" s="70"/>
      <c r="AB60" s="22"/>
      <c r="AC60" s="70"/>
      <c r="AD60" s="16">
        <v>1344</v>
      </c>
      <c r="AE60" s="72"/>
    </row>
    <row r="61" spans="1:31" s="2" customFormat="1" ht="12" customHeight="1">
      <c r="A61" s="50"/>
      <c r="B61" s="14"/>
      <c r="C61" s="31" t="s">
        <v>55</v>
      </c>
      <c r="D61" s="22">
        <v>1</v>
      </c>
      <c r="E61" s="22">
        <v>6</v>
      </c>
      <c r="F61" s="22">
        <f>IF(SUM(G61:H62)&gt;0,SUM(G61:H62),"－")</f>
        <v>64</v>
      </c>
      <c r="G61" s="22">
        <f>IF(SUM(I61,K61,M61)&gt;0,SUM(I61,K61,M61),"－")</f>
        <v>33</v>
      </c>
      <c r="H61" s="22">
        <f>IF(SUM(J61,L61,N61)&gt;0,SUM(J61,L61,N61),"－")</f>
        <v>31</v>
      </c>
      <c r="I61" s="22" t="s">
        <v>31</v>
      </c>
      <c r="J61" s="22" t="s">
        <v>31</v>
      </c>
      <c r="K61" s="22">
        <v>19</v>
      </c>
      <c r="L61" s="22">
        <v>21</v>
      </c>
      <c r="M61" s="22">
        <v>14</v>
      </c>
      <c r="N61" s="22">
        <v>10</v>
      </c>
      <c r="O61" s="22">
        <f>IF(SUM(P61:Q62)&gt;0,SUM(P61:Q62),"－")</f>
        <v>7</v>
      </c>
      <c r="P61" s="22">
        <f>IF(SUM(R61,T61,V61,X61,AB61)&gt;0,SUM(R61,T61,V61,X61,AB61),"－")</f>
        <v>1</v>
      </c>
      <c r="Q61" s="22">
        <f>IF(SUM(S61,U61,W61,Y61,Z61,AA61,AC61)&gt;0,SUM(S61,U61,W61,Y61,Z61,AA61,AC61),"－")</f>
        <v>6</v>
      </c>
      <c r="R61" s="22">
        <v>1</v>
      </c>
      <c r="S61" s="22" t="s">
        <v>31</v>
      </c>
      <c r="T61" s="22" t="s">
        <v>31</v>
      </c>
      <c r="U61" s="22" t="s">
        <v>31</v>
      </c>
      <c r="V61" s="22" t="s">
        <v>31</v>
      </c>
      <c r="W61" s="22">
        <v>6</v>
      </c>
      <c r="X61" s="22" t="s">
        <v>31</v>
      </c>
      <c r="Y61" s="22" t="s">
        <v>31</v>
      </c>
      <c r="Z61" s="24"/>
      <c r="AA61" s="22" t="s">
        <v>31</v>
      </c>
      <c r="AB61" s="22" t="s">
        <v>31</v>
      </c>
      <c r="AC61" s="22" t="s">
        <v>31</v>
      </c>
      <c r="AD61" s="17">
        <v>0</v>
      </c>
      <c r="AE61" s="23">
        <f>AD61/AD62</f>
        <v>0</v>
      </c>
    </row>
    <row r="62" spans="1:31" s="2" customFormat="1" ht="12" customHeight="1">
      <c r="A62" s="50"/>
      <c r="B62" s="3"/>
      <c r="C62" s="32"/>
      <c r="D62" s="22"/>
      <c r="E62" s="22"/>
      <c r="F62" s="22"/>
      <c r="G62" s="70"/>
      <c r="H62" s="70"/>
      <c r="I62" s="70"/>
      <c r="J62" s="70"/>
      <c r="K62" s="70"/>
      <c r="L62" s="70"/>
      <c r="M62" s="70"/>
      <c r="N62" s="70"/>
      <c r="O62" s="22"/>
      <c r="P62" s="70"/>
      <c r="Q62" s="70"/>
      <c r="R62" s="70"/>
      <c r="S62" s="70"/>
      <c r="T62" s="70"/>
      <c r="U62" s="70"/>
      <c r="V62" s="70"/>
      <c r="W62" s="70"/>
      <c r="X62" s="22"/>
      <c r="Y62" s="70"/>
      <c r="Z62" s="71"/>
      <c r="AA62" s="70"/>
      <c r="AB62" s="22"/>
      <c r="AC62" s="70"/>
      <c r="AD62" s="16">
        <v>431</v>
      </c>
      <c r="AE62" s="72"/>
    </row>
    <row r="63" spans="1:31" s="2" customFormat="1" ht="12" customHeight="1">
      <c r="A63" s="50"/>
      <c r="B63" s="14"/>
      <c r="C63" s="30" t="s">
        <v>56</v>
      </c>
      <c r="D63" s="22">
        <v>15</v>
      </c>
      <c r="E63" s="22">
        <v>77</v>
      </c>
      <c r="F63" s="22">
        <f>IF(SUM(G63:H64)&gt;0,SUM(G63:H64),"－")</f>
        <v>2620</v>
      </c>
      <c r="G63" s="22">
        <f>IF(SUM(I63,K63,M63)&gt;0,SUM(I63,K63,M63),"－")</f>
        <v>1371</v>
      </c>
      <c r="H63" s="22">
        <f>IF(SUM(J63,L63,N63)&gt;0,SUM(J63,L63,N63),"－")</f>
        <v>1249</v>
      </c>
      <c r="I63" s="22">
        <v>165</v>
      </c>
      <c r="J63" s="22">
        <v>168</v>
      </c>
      <c r="K63" s="22">
        <v>511</v>
      </c>
      <c r="L63" s="22">
        <v>458</v>
      </c>
      <c r="M63" s="22">
        <v>695</v>
      </c>
      <c r="N63" s="22">
        <v>623</v>
      </c>
      <c r="O63" s="22">
        <f>IF(SUM(P63:Q64)&gt;0,SUM(P63:Q64),"－")</f>
        <v>103</v>
      </c>
      <c r="P63" s="22">
        <f>IF(SUM(R63,T63,V63,X63,AB63)&gt;0,SUM(R63,T63,V63,X63,AB63),"－")</f>
        <v>5</v>
      </c>
      <c r="Q63" s="22">
        <f>IF(SUM(S63,U63,W63,Y63,Z63,AA63,AC63)&gt;0,SUM(S63,U63,W63,Y63,Z63,AA63,AC63),"－")</f>
        <v>98</v>
      </c>
      <c r="R63" s="22">
        <v>5</v>
      </c>
      <c r="S63" s="22">
        <v>1</v>
      </c>
      <c r="T63" s="22" t="s">
        <v>31</v>
      </c>
      <c r="U63" s="22">
        <v>4</v>
      </c>
      <c r="V63" s="22" t="s">
        <v>31</v>
      </c>
      <c r="W63" s="22">
        <v>78</v>
      </c>
      <c r="X63" s="22" t="s">
        <v>31</v>
      </c>
      <c r="Y63" s="22">
        <v>14</v>
      </c>
      <c r="Z63" s="24"/>
      <c r="AA63" s="22">
        <v>1</v>
      </c>
      <c r="AB63" s="22" t="s">
        <v>31</v>
      </c>
      <c r="AC63" s="22" t="s">
        <v>31</v>
      </c>
      <c r="AD63" s="17">
        <v>1272</v>
      </c>
      <c r="AE63" s="23">
        <f>AD63/AD64</f>
        <v>0.7789344764237599</v>
      </c>
    </row>
    <row r="64" spans="1:31" s="2" customFormat="1" ht="12" customHeight="1">
      <c r="A64" s="50"/>
      <c r="B64" s="3"/>
      <c r="C64" s="77"/>
      <c r="D64" s="22"/>
      <c r="E64" s="22"/>
      <c r="F64" s="22"/>
      <c r="G64" s="70"/>
      <c r="H64" s="70"/>
      <c r="I64" s="70"/>
      <c r="J64" s="70"/>
      <c r="K64" s="70"/>
      <c r="L64" s="70"/>
      <c r="M64" s="70"/>
      <c r="N64" s="70"/>
      <c r="O64" s="22"/>
      <c r="P64" s="70"/>
      <c r="Q64" s="70"/>
      <c r="R64" s="70"/>
      <c r="S64" s="70"/>
      <c r="T64" s="70"/>
      <c r="U64" s="70"/>
      <c r="V64" s="70"/>
      <c r="W64" s="70"/>
      <c r="X64" s="22"/>
      <c r="Y64" s="70"/>
      <c r="Z64" s="71"/>
      <c r="AA64" s="70"/>
      <c r="AB64" s="22"/>
      <c r="AC64" s="70"/>
      <c r="AD64" s="16">
        <v>1633</v>
      </c>
      <c r="AE64" s="72"/>
    </row>
    <row r="65" ht="13.5">
      <c r="AB65" s="9"/>
    </row>
    <row r="66" ht="13.5">
      <c r="B66" s="7" t="s">
        <v>32</v>
      </c>
    </row>
  </sheetData>
  <mergeCells count="832">
    <mergeCell ref="O7:O8"/>
    <mergeCell ref="E9:E10"/>
    <mergeCell ref="E15:E16"/>
    <mergeCell ref="D39:D40"/>
    <mergeCell ref="E39:E40"/>
    <mergeCell ref="H7:H8"/>
    <mergeCell ref="F9:F10"/>
    <mergeCell ref="G9:G10"/>
    <mergeCell ref="H9:H10"/>
    <mergeCell ref="F15:F16"/>
    <mergeCell ref="F21:F22"/>
    <mergeCell ref="F23:F24"/>
    <mergeCell ref="F25:F26"/>
    <mergeCell ref="F27:F28"/>
    <mergeCell ref="D31:D32"/>
    <mergeCell ref="E31:E32"/>
    <mergeCell ref="C27:C28"/>
    <mergeCell ref="C23:C24"/>
    <mergeCell ref="C25:C26"/>
    <mergeCell ref="C29:C30"/>
    <mergeCell ref="C31:C32"/>
    <mergeCell ref="B4:C6"/>
    <mergeCell ref="D4:D6"/>
    <mergeCell ref="E4:E6"/>
    <mergeCell ref="F5:H5"/>
    <mergeCell ref="F4:N4"/>
    <mergeCell ref="M5:N5"/>
    <mergeCell ref="M7:M8"/>
    <mergeCell ref="N7:N8"/>
    <mergeCell ref="D7:D8"/>
    <mergeCell ref="E7:E8"/>
    <mergeCell ref="F7:F8"/>
    <mergeCell ref="J7:J8"/>
    <mergeCell ref="K7:K8"/>
    <mergeCell ref="L7:L8"/>
    <mergeCell ref="G7:G8"/>
    <mergeCell ref="I7:I8"/>
    <mergeCell ref="C19:C20"/>
    <mergeCell ref="C21:C22"/>
    <mergeCell ref="B7:C8"/>
    <mergeCell ref="B9:C10"/>
    <mergeCell ref="B15:C16"/>
    <mergeCell ref="C17:C18"/>
    <mergeCell ref="B11:C12"/>
    <mergeCell ref="B13:C14"/>
    <mergeCell ref="D15:D16"/>
    <mergeCell ref="F19:F20"/>
    <mergeCell ref="I5:J5"/>
    <mergeCell ref="K5:L5"/>
    <mergeCell ref="L17:L18"/>
    <mergeCell ref="F17:F18"/>
    <mergeCell ref="L19:L20"/>
    <mergeCell ref="D17:D18"/>
    <mergeCell ref="E17:E18"/>
    <mergeCell ref="G17:G18"/>
    <mergeCell ref="O5:Q5"/>
    <mergeCell ref="AB5:AC5"/>
    <mergeCell ref="O4:AC4"/>
    <mergeCell ref="AD4:AE4"/>
    <mergeCell ref="AE5:AE6"/>
    <mergeCell ref="Z5:AA6"/>
    <mergeCell ref="R5:S5"/>
    <mergeCell ref="T5:U5"/>
    <mergeCell ref="V5:W5"/>
    <mergeCell ref="X5:Y5"/>
    <mergeCell ref="C33:C34"/>
    <mergeCell ref="C35:C36"/>
    <mergeCell ref="C37:C38"/>
    <mergeCell ref="B39:C40"/>
    <mergeCell ref="C41:C42"/>
    <mergeCell ref="C43:C44"/>
    <mergeCell ref="C45:C46"/>
    <mergeCell ref="C47:C48"/>
    <mergeCell ref="C51:C52"/>
    <mergeCell ref="C49:C50"/>
    <mergeCell ref="C57:C58"/>
    <mergeCell ref="C53:C54"/>
    <mergeCell ref="C55:C56"/>
    <mergeCell ref="C59:C60"/>
    <mergeCell ref="C61:C62"/>
    <mergeCell ref="C63:C64"/>
    <mergeCell ref="P7:P8"/>
    <mergeCell ref="P9:P10"/>
    <mergeCell ref="O15:O16"/>
    <mergeCell ref="P15:P16"/>
    <mergeCell ref="D19:D20"/>
    <mergeCell ref="E19:E20"/>
    <mergeCell ref="G19:G20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E7:AE8"/>
    <mergeCell ref="D9:D10"/>
    <mergeCell ref="I9:I10"/>
    <mergeCell ref="J9:J10"/>
    <mergeCell ref="K9:K10"/>
    <mergeCell ref="L9:L10"/>
    <mergeCell ref="M9:M10"/>
    <mergeCell ref="N9:N10"/>
    <mergeCell ref="O9:O10"/>
    <mergeCell ref="AB9:AB10"/>
    <mergeCell ref="U9:U10"/>
    <mergeCell ref="V9:V10"/>
    <mergeCell ref="W9:W10"/>
    <mergeCell ref="X9:X10"/>
    <mergeCell ref="N15:N16"/>
    <mergeCell ref="Y9:Y10"/>
    <mergeCell ref="Z9:Z10"/>
    <mergeCell ref="AA9:AA10"/>
    <mergeCell ref="Q9:Q10"/>
    <mergeCell ref="R9:R10"/>
    <mergeCell ref="S9:S10"/>
    <mergeCell ref="T9:T10"/>
    <mergeCell ref="AA15:AA16"/>
    <mergeCell ref="Q15:Q16"/>
    <mergeCell ref="AC9:AC10"/>
    <mergeCell ref="AE9:AE10"/>
    <mergeCell ref="G15:G16"/>
    <mergeCell ref="H15:H16"/>
    <mergeCell ref="I15:I16"/>
    <mergeCell ref="J15:J16"/>
    <mergeCell ref="K15:K16"/>
    <mergeCell ref="L15:L16"/>
    <mergeCell ref="M15:M16"/>
    <mergeCell ref="AE15:AE16"/>
    <mergeCell ref="H17:H18"/>
    <mergeCell ref="I17:I18"/>
    <mergeCell ref="J17:J18"/>
    <mergeCell ref="K17:K18"/>
    <mergeCell ref="R15:R16"/>
    <mergeCell ref="AC15:AC16"/>
    <mergeCell ref="S15:S16"/>
    <mergeCell ref="T15:T16"/>
    <mergeCell ref="AB15:AB16"/>
    <mergeCell ref="U15:U16"/>
    <mergeCell ref="V15:V16"/>
    <mergeCell ref="W15:W16"/>
    <mergeCell ref="X15:X16"/>
    <mergeCell ref="Y15:Y16"/>
    <mergeCell ref="Z15:Z16"/>
    <mergeCell ref="AB17:AB18"/>
    <mergeCell ref="AC17:AC18"/>
    <mergeCell ref="S17:S18"/>
    <mergeCell ref="T17:T18"/>
    <mergeCell ref="U17:U18"/>
    <mergeCell ref="N17:N18"/>
    <mergeCell ref="O17:O18"/>
    <mergeCell ref="P17:P18"/>
    <mergeCell ref="AE17:AE18"/>
    <mergeCell ref="V17:V18"/>
    <mergeCell ref="W17:W18"/>
    <mergeCell ref="Y17:Y18"/>
    <mergeCell ref="Z17:Z18"/>
    <mergeCell ref="X17:X18"/>
    <mergeCell ref="AA17:AA18"/>
    <mergeCell ref="Q17:Q18"/>
    <mergeCell ref="R17:R18"/>
    <mergeCell ref="H19:H20"/>
    <mergeCell ref="I19:I20"/>
    <mergeCell ref="J19:J20"/>
    <mergeCell ref="K19:K20"/>
    <mergeCell ref="M19:M20"/>
    <mergeCell ref="N19:N20"/>
    <mergeCell ref="O19:O20"/>
    <mergeCell ref="M17:M18"/>
    <mergeCell ref="U19:U20"/>
    <mergeCell ref="T19:T20"/>
    <mergeCell ref="P19:P20"/>
    <mergeCell ref="Q19:Q20"/>
    <mergeCell ref="R19:R20"/>
    <mergeCell ref="S19:S20"/>
    <mergeCell ref="V19:V20"/>
    <mergeCell ref="W19:W20"/>
    <mergeCell ref="Y19:Y20"/>
    <mergeCell ref="X19:X20"/>
    <mergeCell ref="Z19:Z20"/>
    <mergeCell ref="AA19:AA20"/>
    <mergeCell ref="AB19:AB20"/>
    <mergeCell ref="AC19:AC20"/>
    <mergeCell ref="AE19:AE20"/>
    <mergeCell ref="D21:D22"/>
    <mergeCell ref="E21:E22"/>
    <mergeCell ref="G21:G22"/>
    <mergeCell ref="H21:H22"/>
    <mergeCell ref="I21:I22"/>
    <mergeCell ref="J21:J22"/>
    <mergeCell ref="X21:X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Y21:Y22"/>
    <mergeCell ref="Z21:Z22"/>
    <mergeCell ref="AA21:AA22"/>
    <mergeCell ref="AB21:AB22"/>
    <mergeCell ref="AC21:AC22"/>
    <mergeCell ref="AE21:AE22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R23:R24"/>
    <mergeCell ref="S23:S24"/>
    <mergeCell ref="F39:F40"/>
    <mergeCell ref="G39:G40"/>
    <mergeCell ref="H39:H40"/>
    <mergeCell ref="I39:I40"/>
    <mergeCell ref="I25:I26"/>
    <mergeCell ref="J25:J26"/>
    <mergeCell ref="K25:K26"/>
    <mergeCell ref="P23:P24"/>
    <mergeCell ref="X23:X24"/>
    <mergeCell ref="T23:T24"/>
    <mergeCell ref="U23:U24"/>
    <mergeCell ref="V23:V24"/>
    <mergeCell ref="W23:W24"/>
    <mergeCell ref="Q23:Q24"/>
    <mergeCell ref="D25:D26"/>
    <mergeCell ref="E25:E26"/>
    <mergeCell ref="G25:G26"/>
    <mergeCell ref="H25:H26"/>
    <mergeCell ref="P25:P26"/>
    <mergeCell ref="Q25:Q26"/>
    <mergeCell ref="D23:D24"/>
    <mergeCell ref="E23:E24"/>
    <mergeCell ref="T25:T26"/>
    <mergeCell ref="AB23:AB24"/>
    <mergeCell ref="AC23:AC24"/>
    <mergeCell ref="AE23:AE24"/>
    <mergeCell ref="Y23:Y24"/>
    <mergeCell ref="Z23:Z24"/>
    <mergeCell ref="AA23:AA24"/>
    <mergeCell ref="AA25:AA26"/>
    <mergeCell ref="AB25:AB26"/>
    <mergeCell ref="AC25:AC26"/>
    <mergeCell ref="R25:R26"/>
    <mergeCell ref="S25:S26"/>
    <mergeCell ref="L25:L26"/>
    <mergeCell ref="M25:M26"/>
    <mergeCell ref="N25:N26"/>
    <mergeCell ref="O25:O26"/>
    <mergeCell ref="U25:U26"/>
    <mergeCell ref="W25:W26"/>
    <mergeCell ref="X25:X26"/>
    <mergeCell ref="Y25:Y26"/>
    <mergeCell ref="V25:V26"/>
    <mergeCell ref="AE25:AE26"/>
    <mergeCell ref="D27:D28"/>
    <mergeCell ref="E27:E28"/>
    <mergeCell ref="G27:G28"/>
    <mergeCell ref="H27:H28"/>
    <mergeCell ref="I27:I28"/>
    <mergeCell ref="J27:J28"/>
    <mergeCell ref="K27:K28"/>
    <mergeCell ref="L27:L28"/>
    <mergeCell ref="Z25:Z26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W27:W28"/>
    <mergeCell ref="X27:X28"/>
    <mergeCell ref="Y27:Y28"/>
    <mergeCell ref="V27:V28"/>
    <mergeCell ref="Z27:Z28"/>
    <mergeCell ref="AA27:AA28"/>
    <mergeCell ref="AB27:AB28"/>
    <mergeCell ref="AC27:AC28"/>
    <mergeCell ref="AE27:AE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E29:AE30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E31:AE32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E33:AE34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E35:AE36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E37:AE38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E39:AE40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E41:AE42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E43:AE44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E45:AE46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E47:AE48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E49:AE50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E51:AE52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E53:AE54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E55:AE56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E57:AE58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E59:AE60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A61:AA62"/>
    <mergeCell ref="AB61:AB62"/>
    <mergeCell ref="AC61:AC62"/>
    <mergeCell ref="AE61:AE62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AB63:AB64"/>
    <mergeCell ref="AC63:AC64"/>
    <mergeCell ref="AE63:AE64"/>
    <mergeCell ref="X63:X64"/>
    <mergeCell ref="Y63:Y64"/>
    <mergeCell ref="Z63:Z64"/>
    <mergeCell ref="AA63:AA64"/>
    <mergeCell ref="D11:D12"/>
    <mergeCell ref="D13:D14"/>
    <mergeCell ref="E11:E12"/>
    <mergeCell ref="E13:E14"/>
    <mergeCell ref="F11:F12"/>
    <mergeCell ref="F13:F14"/>
    <mergeCell ref="G11:G12"/>
    <mergeCell ref="G13:G14"/>
    <mergeCell ref="H11:H12"/>
    <mergeCell ref="H13:H14"/>
    <mergeCell ref="I11:I12"/>
    <mergeCell ref="I13:I14"/>
    <mergeCell ref="J11:J12"/>
    <mergeCell ref="J13:J14"/>
    <mergeCell ref="K11:K12"/>
    <mergeCell ref="K13:K14"/>
    <mergeCell ref="N11:N12"/>
    <mergeCell ref="N13:N14"/>
    <mergeCell ref="L11:L12"/>
    <mergeCell ref="L13:L14"/>
    <mergeCell ref="M11:M12"/>
    <mergeCell ref="M13:M14"/>
    <mergeCell ref="Q13:Q14"/>
    <mergeCell ref="O11:O12"/>
    <mergeCell ref="P11:P12"/>
    <mergeCell ref="Q11:Q12"/>
    <mergeCell ref="O13:O14"/>
    <mergeCell ref="P13:P14"/>
    <mergeCell ref="R11:R12"/>
    <mergeCell ref="S11:S12"/>
    <mergeCell ref="T11:T12"/>
    <mergeCell ref="U11:U12"/>
    <mergeCell ref="V11:V12"/>
    <mergeCell ref="W11:W12"/>
    <mergeCell ref="X11:X12"/>
    <mergeCell ref="Y11:Y12"/>
    <mergeCell ref="V13:V14"/>
    <mergeCell ref="W13:W14"/>
    <mergeCell ref="X13:X14"/>
    <mergeCell ref="Y13:Y14"/>
    <mergeCell ref="R13:R14"/>
    <mergeCell ref="S13:S14"/>
    <mergeCell ref="T13:T14"/>
    <mergeCell ref="U13:U14"/>
    <mergeCell ref="Z13:Z14"/>
    <mergeCell ref="AA13:AA14"/>
    <mergeCell ref="Z11:Z12"/>
    <mergeCell ref="AA11:AA12"/>
    <mergeCell ref="AD13:AD14"/>
    <mergeCell ref="AE13:AE14"/>
    <mergeCell ref="AB11:AB12"/>
    <mergeCell ref="AC11:AC12"/>
    <mergeCell ref="AD11:AD12"/>
    <mergeCell ref="AE11:AE12"/>
    <mergeCell ref="AB13:AB14"/>
    <mergeCell ref="AC13:AC14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2004-01-27T04:05:51Z</cp:lastPrinted>
  <dcterms:created xsi:type="dcterms:W3CDTF">2001-08-22T05:24:47Z</dcterms:created>
  <dcterms:modified xsi:type="dcterms:W3CDTF">2004-01-27T04:05:53Z</dcterms:modified>
  <cp:category/>
  <cp:version/>
  <cp:contentType/>
  <cp:contentStatus/>
</cp:coreProperties>
</file>