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高校一覧" sheetId="1" r:id="rId1"/>
    <sheet name="高校一覧 (通信教育)" sheetId="2" r:id="rId2"/>
    <sheet name="高校一覧 (私立)" sheetId="3" r:id="rId3"/>
  </sheets>
  <definedNames>
    <definedName name="_xlnm.Print_Titles" localSheetId="0">'高校一覧'!$4:$6</definedName>
    <definedName name="_xlnm.Print_Titles" localSheetId="2">'高校一覧 (私立)'!$A:$C,'高校一覧 (私立)'!$3:$5</definedName>
    <definedName name="_xlnm.Print_Titles" localSheetId="1">'高校一覧 (通信教育)'!$A:$B,'高校一覧 (通信教育)'!$4:$5</definedName>
  </definedNames>
  <calcPr fullCalcOnLoad="1"/>
</workbook>
</file>

<file path=xl/sharedStrings.xml><?xml version="1.0" encoding="utf-8"?>
<sst xmlns="http://schemas.openxmlformats.org/spreadsheetml/2006/main" count="1375" uniqueCount="238">
  <si>
    <t>男</t>
  </si>
  <si>
    <t>女</t>
  </si>
  <si>
    <t xml:space="preserve"> 女</t>
  </si>
  <si>
    <t>学校名</t>
  </si>
  <si>
    <t>生徒数</t>
  </si>
  <si>
    <t>職員数</t>
  </si>
  <si>
    <t>課程別</t>
  </si>
  <si>
    <t>総数</t>
  </si>
  <si>
    <t>定時制</t>
  </si>
  <si>
    <t>総数</t>
  </si>
  <si>
    <t>教諭</t>
  </si>
  <si>
    <t>講師</t>
  </si>
  <si>
    <t>事　務
職　員</t>
  </si>
  <si>
    <t>実　習
助　手</t>
  </si>
  <si>
    <t>その他</t>
  </si>
  <si>
    <t>総数</t>
  </si>
  <si>
    <t>男</t>
  </si>
  <si>
    <t>昭和50年度</t>
  </si>
  <si>
    <t>昭和51年度</t>
  </si>
  <si>
    <t>家庭</t>
  </si>
  <si>
    <t>その他</t>
  </si>
  <si>
    <t>計</t>
  </si>
  <si>
    <t>普通</t>
  </si>
  <si>
    <t>〃</t>
  </si>
  <si>
    <t>計</t>
  </si>
  <si>
    <t>〃</t>
  </si>
  <si>
    <t>　</t>
  </si>
  <si>
    <t>その他</t>
  </si>
  <si>
    <t>桐　生　市　</t>
  </si>
  <si>
    <t>計</t>
  </si>
  <si>
    <t>普通</t>
  </si>
  <si>
    <t>〃</t>
  </si>
  <si>
    <t>〃</t>
  </si>
  <si>
    <t>普通</t>
  </si>
  <si>
    <t>〃</t>
  </si>
  <si>
    <t>　</t>
  </si>
  <si>
    <t>普通</t>
  </si>
  <si>
    <t>　</t>
  </si>
  <si>
    <t>〃</t>
  </si>
  <si>
    <t>館　林　市</t>
  </si>
  <si>
    <t>〃</t>
  </si>
  <si>
    <t>普通</t>
  </si>
  <si>
    <t>〃</t>
  </si>
  <si>
    <t>計</t>
  </si>
  <si>
    <t>　　　</t>
  </si>
  <si>
    <t>普通</t>
  </si>
  <si>
    <t>普通</t>
  </si>
  <si>
    <t>計</t>
  </si>
  <si>
    <t>普通</t>
  </si>
  <si>
    <t>家庭</t>
  </si>
  <si>
    <t>(5)　私立</t>
  </si>
  <si>
    <t>教員数（本務者のみ）</t>
  </si>
  <si>
    <t>全日制</t>
  </si>
  <si>
    <t>校長</t>
  </si>
  <si>
    <t>教頭</t>
  </si>
  <si>
    <t>助教諭</t>
  </si>
  <si>
    <t>養護教諭</t>
  </si>
  <si>
    <t>養護助教諭</t>
  </si>
  <si>
    <t>計</t>
  </si>
  <si>
    <t>工業</t>
  </si>
  <si>
    <t>商業</t>
  </si>
  <si>
    <t>厚生</t>
  </si>
  <si>
    <t>（理数）</t>
  </si>
  <si>
    <t>前　橋　市</t>
  </si>
  <si>
    <t>　共愛学園高等学校</t>
  </si>
  <si>
    <t>普通</t>
  </si>
  <si>
    <t>　明和　　〃</t>
  </si>
  <si>
    <t>家庭</t>
  </si>
  <si>
    <t>　前橋育英〃</t>
  </si>
  <si>
    <t>高　崎　市</t>
  </si>
  <si>
    <t>　佐藤学園高等学校</t>
  </si>
  <si>
    <t>普通</t>
  </si>
  <si>
    <t>　東京農業大学第二〃</t>
  </si>
  <si>
    <t>普通</t>
  </si>
  <si>
    <t>　群馬女子短大付属〃</t>
  </si>
  <si>
    <t>　桐丘高等学校</t>
  </si>
  <si>
    <t>　樹徳　〃</t>
  </si>
  <si>
    <t>太　田　市</t>
  </si>
  <si>
    <t>　常盤高等学校</t>
  </si>
  <si>
    <t>　</t>
  </si>
  <si>
    <t>　関東学園高等学校</t>
  </si>
  <si>
    <t>安　中　市</t>
  </si>
  <si>
    <t>　新島学園高等学校</t>
  </si>
  <si>
    <t>新　町</t>
  </si>
  <si>
    <t>　上武大学付属</t>
  </si>
  <si>
    <t>普通</t>
  </si>
  <si>
    <t>　　　　　高等学校</t>
  </si>
  <si>
    <t>工業</t>
  </si>
  <si>
    <t>商業</t>
  </si>
  <si>
    <t>衛生看護</t>
  </si>
  <si>
    <t>総    数</t>
  </si>
  <si>
    <t>－</t>
  </si>
  <si>
    <t>－</t>
  </si>
  <si>
    <t>注；生徒数欄の（　）内は専攻科を示し、再掲である。</t>
  </si>
  <si>
    <t>(4)　通信教育</t>
  </si>
  <si>
    <t>学校名</t>
  </si>
  <si>
    <t>在学者</t>
  </si>
  <si>
    <t>入学者</t>
  </si>
  <si>
    <t>退学者</t>
  </si>
  <si>
    <t>卒業者</t>
  </si>
  <si>
    <t>単位修得（実数）</t>
  </si>
  <si>
    <t>教員数</t>
  </si>
  <si>
    <t>職員数</t>
  </si>
  <si>
    <t>総数</t>
  </si>
  <si>
    <t>男</t>
  </si>
  <si>
    <t>昭和50年度</t>
  </si>
  <si>
    <t>昭和51年度</t>
  </si>
  <si>
    <t>前橋第二高等学校</t>
  </si>
  <si>
    <t>高崎高等学校</t>
  </si>
  <si>
    <t>桐生女子〃</t>
  </si>
  <si>
    <t>第４表　高等学校一覧　</t>
  </si>
  <si>
    <t>（１）県立（本校＋分校）</t>
  </si>
  <si>
    <t>生徒数</t>
  </si>
  <si>
    <t>教員数（本務者のみ）</t>
  </si>
  <si>
    <t>職員数</t>
  </si>
  <si>
    <t>課程別</t>
  </si>
  <si>
    <t>総数</t>
  </si>
  <si>
    <t>全日制</t>
  </si>
  <si>
    <t>定時制</t>
  </si>
  <si>
    <t>校長</t>
  </si>
  <si>
    <t>教頭</t>
  </si>
  <si>
    <t>教諭</t>
  </si>
  <si>
    <t>助教諭</t>
  </si>
  <si>
    <t>養護教諭</t>
  </si>
  <si>
    <t>養護助教諭</t>
  </si>
  <si>
    <t>講師</t>
  </si>
  <si>
    <t>事　務
職　員</t>
  </si>
  <si>
    <t>実　習
助　手</t>
  </si>
  <si>
    <t>その他</t>
  </si>
  <si>
    <t>総計</t>
  </si>
  <si>
    <t>（県立本校＋分校）</t>
  </si>
  <si>
    <t>普通</t>
  </si>
  <si>
    <t>農業</t>
  </si>
  <si>
    <t>工業</t>
  </si>
  <si>
    <t>商業</t>
  </si>
  <si>
    <t>家庭</t>
  </si>
  <si>
    <t>（理数）</t>
  </si>
  <si>
    <t>県立（本校）</t>
  </si>
  <si>
    <t>計</t>
  </si>
  <si>
    <t>前　橋　市</t>
  </si>
  <si>
    <t>　前橋高等学校</t>
  </si>
  <si>
    <t>　前橋女子〃</t>
  </si>
  <si>
    <t>　勢多農林〃</t>
  </si>
  <si>
    <t>　前橋工業〃</t>
  </si>
  <si>
    <t>　前橋商業〃</t>
  </si>
  <si>
    <t>　前橋第二〃</t>
  </si>
  <si>
    <t>　前橋南　〃</t>
  </si>
  <si>
    <t>高　崎　市</t>
  </si>
  <si>
    <t>　高崎高等学校</t>
  </si>
  <si>
    <t>　中央　〃</t>
  </si>
  <si>
    <t>　高崎女子〃</t>
  </si>
  <si>
    <t>　高崎工業〃</t>
  </si>
  <si>
    <t>　高崎商業〃</t>
  </si>
  <si>
    <t>桐　生　市　</t>
  </si>
  <si>
    <t>　桐生高等学校</t>
  </si>
  <si>
    <t>　桐生南　〃</t>
  </si>
  <si>
    <t>　桐生女子〃</t>
  </si>
  <si>
    <t>　桐生工業〃</t>
  </si>
  <si>
    <t>伊 勢 崎 市</t>
  </si>
  <si>
    <t>　伊勢崎東高等学校</t>
  </si>
  <si>
    <t>　伊勢崎女子〃</t>
  </si>
  <si>
    <t>　佐波農業　〃</t>
  </si>
  <si>
    <t>　伊勢崎工業〃</t>
  </si>
  <si>
    <t>　伊勢崎商業〃</t>
  </si>
  <si>
    <t>太　田　市</t>
  </si>
  <si>
    <t>　太田高等学校</t>
  </si>
  <si>
    <t>　太田女子〃</t>
  </si>
  <si>
    <t>　尾島女子〃</t>
  </si>
  <si>
    <t>　太田工業〃</t>
  </si>
  <si>
    <t>沼　田　市</t>
  </si>
  <si>
    <t>　沼田高等学校</t>
  </si>
  <si>
    <t>　沼田女子〃</t>
  </si>
  <si>
    <t>　利根農林〃</t>
  </si>
  <si>
    <t>館　林　市</t>
  </si>
  <si>
    <t>　館林高等学校</t>
  </si>
  <si>
    <t>　館林女子〃</t>
  </si>
  <si>
    <t>渋　川　市</t>
  </si>
  <si>
    <t>　渋川高等学校</t>
  </si>
  <si>
    <t>　渋川女子〃</t>
  </si>
  <si>
    <t>藤　岡　市</t>
  </si>
  <si>
    <t>　藤岡高等学校</t>
  </si>
  <si>
    <t>　藤岡女子〃</t>
  </si>
  <si>
    <t>　藤岡工業〃</t>
  </si>
  <si>
    <t>富　岡　市</t>
  </si>
  <si>
    <t>　富岡高等学校</t>
  </si>
  <si>
    <t>　富岡東　〃</t>
  </si>
  <si>
    <t>　甘楽農業〃</t>
  </si>
  <si>
    <t>安　中　市</t>
  </si>
  <si>
    <t>　安中高等学校</t>
  </si>
  <si>
    <t>　蚕糸〃</t>
  </si>
  <si>
    <t>大　胡　町</t>
  </si>
  <si>
    <t>　前橋東商業高等学校</t>
  </si>
  <si>
    <t>榛　名　町</t>
  </si>
  <si>
    <t>　榛名高等学校</t>
  </si>
  <si>
    <t>吉　井　町</t>
  </si>
  <si>
    <t>　吉井高等学校</t>
  </si>
  <si>
    <t>万　場　町</t>
  </si>
  <si>
    <t>　万場高等学校</t>
  </si>
  <si>
    <t>下仁田町</t>
  </si>
  <si>
    <t>　下仁田高等学校</t>
  </si>
  <si>
    <t>松井田町</t>
  </si>
  <si>
    <t>　松井田高等学校</t>
  </si>
  <si>
    <t>中之条町</t>
  </si>
  <si>
    <t>　中之条高等学校</t>
  </si>
  <si>
    <t>吾　妻　町</t>
  </si>
  <si>
    <t>　吾妻高等学校</t>
  </si>
  <si>
    <t>長野原町</t>
  </si>
  <si>
    <t>　長野原高等学校</t>
  </si>
  <si>
    <t>嬬　恋　村</t>
  </si>
  <si>
    <t>　嬬恋高等学校</t>
  </si>
  <si>
    <t>利　根　村</t>
  </si>
  <si>
    <t>　武尊高等学校</t>
  </si>
  <si>
    <t>境　町</t>
  </si>
  <si>
    <t>　境高等学校</t>
  </si>
  <si>
    <t>玉　村　町</t>
  </si>
  <si>
    <t>　玉村高等学校</t>
  </si>
  <si>
    <t>新　田　町</t>
  </si>
  <si>
    <t>　新田高等学校</t>
  </si>
  <si>
    <t>大間々町</t>
  </si>
  <si>
    <t>　大間々高等学校</t>
  </si>
  <si>
    <t>板　倉　町</t>
  </si>
  <si>
    <t>　板倉高等学校</t>
  </si>
  <si>
    <t>大　泉　町</t>
  </si>
  <si>
    <t>　大泉高等学校</t>
  </si>
  <si>
    <t>　西邑楽〃</t>
  </si>
  <si>
    <t>県立（分校）</t>
  </si>
  <si>
    <t>　　　大泉分校</t>
  </si>
  <si>
    <t>　富岡高等学校吉井分校</t>
  </si>
  <si>
    <t>(2)　市　立</t>
  </si>
  <si>
    <t>前橋市立女子高等学校</t>
  </si>
  <si>
    <t>高崎市立女子高等学校</t>
  </si>
  <si>
    <t>桐生市立商業〃</t>
  </si>
  <si>
    <t>伊勢崎市立女子〃</t>
  </si>
  <si>
    <t>太田市立商業〃</t>
  </si>
  <si>
    <t>渋川市立工業〃</t>
  </si>
  <si>
    <t>(3)　組合立</t>
  </si>
  <si>
    <t>利根・沼田学校組合立</t>
  </si>
  <si>
    <t>利根商業高等学校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</si>
</sst>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</numFmts>
  <fonts count="12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43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6" fillId="0" borderId="0" xfId="21" applyFont="1">
      <alignment/>
      <protection/>
    </xf>
    <xf numFmtId="0" fontId="6" fillId="2" borderId="1" xfId="21" applyFont="1" applyFill="1" applyBorder="1">
      <alignment/>
      <protection/>
    </xf>
    <xf numFmtId="0" fontId="7" fillId="2" borderId="2" xfId="0" applyFont="1" applyFill="1" applyBorder="1" applyAlignment="1">
      <alignment horizontal="distributed" vertical="center"/>
    </xf>
    <xf numFmtId="0" fontId="6" fillId="2" borderId="3" xfId="21" applyFont="1" applyFill="1" applyBorder="1" applyAlignment="1">
      <alignment horizontal="center" vertical="center" shrinkToFit="1"/>
      <protection/>
    </xf>
    <xf numFmtId="0" fontId="6" fillId="2" borderId="4" xfId="21" applyFont="1" applyFill="1" applyBorder="1" applyAlignment="1">
      <alignment horizontal="distributed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distributed" vertical="center"/>
      <protection/>
    </xf>
    <xf numFmtId="0" fontId="6" fillId="2" borderId="5" xfId="21" applyFont="1" applyFill="1" applyBorder="1" applyAlignment="1">
      <alignment horizontal="center" vertical="center"/>
      <protection/>
    </xf>
    <xf numFmtId="3" fontId="6" fillId="0" borderId="0" xfId="21" applyNumberFormat="1" applyFont="1" applyBorder="1" applyAlignment="1" applyProtection="1">
      <alignment horizontal="right" vertical="center"/>
      <protection locked="0"/>
    </xf>
    <xf numFmtId="0" fontId="6" fillId="3" borderId="6" xfId="21" applyFont="1" applyFill="1" applyBorder="1" applyAlignment="1">
      <alignment horizontal="distributed" vertical="center"/>
      <protection/>
    </xf>
    <xf numFmtId="0" fontId="6" fillId="3" borderId="7" xfId="21" applyFont="1" applyFill="1" applyBorder="1" applyAlignment="1">
      <alignment horizontal="distributed" vertical="center"/>
      <protection/>
    </xf>
    <xf numFmtId="0" fontId="6" fillId="0" borderId="0" xfId="21" applyFont="1" applyAlignment="1">
      <alignment/>
      <protection/>
    </xf>
    <xf numFmtId="0" fontId="6" fillId="0" borderId="0" xfId="21" applyFont="1" applyAlignment="1">
      <alignment shrinkToFit="1"/>
      <protection/>
    </xf>
    <xf numFmtId="0" fontId="6" fillId="0" borderId="0" xfId="21" applyFont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distributed" vertical="center"/>
      <protection/>
    </xf>
    <xf numFmtId="38" fontId="6" fillId="0" borderId="0" xfId="17" applyFont="1" applyAlignment="1">
      <alignment horizontal="right"/>
    </xf>
    <xf numFmtId="0" fontId="6" fillId="3" borderId="8" xfId="21" applyFont="1" applyFill="1" applyBorder="1" applyAlignment="1">
      <alignment horizontal="distributed" vertical="center"/>
      <protection/>
    </xf>
    <xf numFmtId="184" fontId="4" fillId="0" borderId="0" xfId="21" applyNumberFormat="1" applyFont="1" applyFill="1">
      <alignment/>
      <protection/>
    </xf>
    <xf numFmtId="0" fontId="6" fillId="3" borderId="9" xfId="21" applyFont="1" applyFill="1" applyBorder="1" applyAlignment="1">
      <alignment horizontal="distributed" vertical="center"/>
      <protection/>
    </xf>
    <xf numFmtId="0" fontId="6" fillId="3" borderId="9" xfId="21" applyFont="1" applyFill="1" applyBorder="1" applyAlignment="1">
      <alignment vertical="center"/>
      <protection/>
    </xf>
    <xf numFmtId="0" fontId="6" fillId="3" borderId="8" xfId="21" applyFont="1" applyFill="1" applyBorder="1" applyAlignment="1">
      <alignment vertical="center"/>
      <protection/>
    </xf>
    <xf numFmtId="0" fontId="6" fillId="3" borderId="10" xfId="21" applyFont="1" applyFill="1" applyBorder="1" applyAlignment="1">
      <alignment shrinkToFit="1"/>
      <protection/>
    </xf>
    <xf numFmtId="0" fontId="6" fillId="3" borderId="9" xfId="21" applyFont="1" applyFill="1" applyBorder="1" applyAlignment="1">
      <alignment/>
      <protection/>
    </xf>
    <xf numFmtId="0" fontId="6" fillId="3" borderId="7" xfId="21" applyFont="1" applyFill="1" applyBorder="1" applyAlignment="1">
      <alignment horizontal="center" vertical="center" shrinkToFit="1"/>
      <protection/>
    </xf>
    <xf numFmtId="0" fontId="6" fillId="0" borderId="0" xfId="21" applyFont="1" applyBorder="1">
      <alignment/>
      <protection/>
    </xf>
    <xf numFmtId="0" fontId="9" fillId="3" borderId="3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vertical="center"/>
      <protection/>
    </xf>
    <xf numFmtId="0" fontId="6" fillId="3" borderId="7" xfId="21" applyFont="1" applyFill="1" applyBorder="1" applyAlignment="1">
      <alignment vertical="center"/>
      <protection/>
    </xf>
    <xf numFmtId="0" fontId="6" fillId="3" borderId="6" xfId="21" applyFont="1" applyFill="1" applyBorder="1" applyAlignment="1">
      <alignment vertical="center"/>
      <protection/>
    </xf>
    <xf numFmtId="0" fontId="6" fillId="3" borderId="3" xfId="21" applyFont="1" applyFill="1" applyBorder="1" applyAlignment="1">
      <alignment vertical="center" shrinkToFit="1"/>
      <protection/>
    </xf>
    <xf numFmtId="38" fontId="6" fillId="0" borderId="3" xfId="17" applyFont="1" applyBorder="1" applyAlignment="1" applyProtection="1">
      <alignment horizontal="right" vertical="center"/>
      <protection locked="0"/>
    </xf>
    <xf numFmtId="38" fontId="6" fillId="0" borderId="6" xfId="17" applyFont="1" applyBorder="1" applyAlignment="1" applyProtection="1">
      <alignment horizontal="right" vertical="center"/>
      <protection locked="0"/>
    </xf>
    <xf numFmtId="38" fontId="6" fillId="0" borderId="7" xfId="17" applyFont="1" applyBorder="1" applyAlignment="1" applyProtection="1">
      <alignment horizontal="right" vertical="center"/>
      <protection locked="0"/>
    </xf>
    <xf numFmtId="0" fontId="6" fillId="3" borderId="11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distributed"/>
      <protection/>
    </xf>
    <xf numFmtId="38" fontId="6" fillId="0" borderId="3" xfId="17" applyFont="1" applyBorder="1" applyAlignment="1">
      <alignment horizontal="right"/>
    </xf>
    <xf numFmtId="0" fontId="6" fillId="3" borderId="3" xfId="21" applyFont="1" applyFill="1" applyBorder="1" applyAlignment="1">
      <alignment shrinkToFit="1"/>
      <protection/>
    </xf>
    <xf numFmtId="38" fontId="6" fillId="0" borderId="11" xfId="17" applyFont="1" applyBorder="1" applyAlignment="1" applyProtection="1">
      <alignment horizontal="right" vertical="center"/>
      <protection locked="0"/>
    </xf>
    <xf numFmtId="0" fontId="6" fillId="2" borderId="12" xfId="21" applyFont="1" applyFill="1" applyBorder="1" applyAlignment="1">
      <alignment horizontal="center" vertical="center"/>
      <protection/>
    </xf>
    <xf numFmtId="3" fontId="6" fillId="0" borderId="3" xfId="21" applyNumberFormat="1" applyFont="1" applyBorder="1" applyAlignment="1" applyProtection="1">
      <alignment horizontal="right" vertical="center"/>
      <protection locked="0"/>
    </xf>
    <xf numFmtId="3" fontId="9" fillId="0" borderId="3" xfId="21" applyNumberFormat="1" applyFont="1" applyBorder="1" applyAlignment="1">
      <alignment horizontal="right" vertical="center"/>
      <protection/>
    </xf>
    <xf numFmtId="3" fontId="9" fillId="0" borderId="3" xfId="21" applyNumberFormat="1" applyFont="1" applyBorder="1" applyAlignment="1" applyProtection="1">
      <alignment horizontal="right" vertical="center"/>
      <protection locked="0"/>
    </xf>
    <xf numFmtId="0" fontId="6" fillId="3" borderId="13" xfId="21" applyFont="1" applyFill="1" applyBorder="1" applyAlignment="1">
      <alignment horizontal="distributed" vertical="center"/>
      <protection/>
    </xf>
    <xf numFmtId="3" fontId="6" fillId="0" borderId="12" xfId="21" applyNumberFormat="1" applyFont="1" applyBorder="1" applyAlignment="1" applyProtection="1">
      <alignment horizontal="right" vertical="center"/>
      <protection locked="0"/>
    </xf>
    <xf numFmtId="0" fontId="9" fillId="3" borderId="13" xfId="21" applyFont="1" applyFill="1" applyBorder="1" applyAlignment="1">
      <alignment horizontal="distributed" vertical="center"/>
      <protection/>
    </xf>
    <xf numFmtId="3" fontId="9" fillId="0" borderId="12" xfId="21" applyNumberFormat="1" applyFont="1" applyBorder="1" applyAlignment="1">
      <alignment horizontal="right" vertical="center"/>
      <protection/>
    </xf>
    <xf numFmtId="3" fontId="9" fillId="0" borderId="12" xfId="21" applyNumberFormat="1" applyFont="1" applyBorder="1" applyAlignment="1" applyProtection="1">
      <alignment horizontal="right" vertical="center"/>
      <protection locked="0"/>
    </xf>
    <xf numFmtId="0" fontId="6" fillId="3" borderId="14" xfId="21" applyFont="1" applyFill="1" applyBorder="1" applyAlignment="1">
      <alignment horizontal="distributed" vertical="center"/>
      <protection/>
    </xf>
    <xf numFmtId="3" fontId="6" fillId="0" borderId="15" xfId="21" applyNumberFormat="1" applyFont="1" applyBorder="1" applyAlignment="1" applyProtection="1">
      <alignment horizontal="right" vertical="center"/>
      <protection locked="0"/>
    </xf>
    <xf numFmtId="3" fontId="6" fillId="0" borderId="16" xfId="21" applyNumberFormat="1" applyFont="1" applyBorder="1" applyAlignment="1" applyProtection="1">
      <alignment horizontal="right" vertical="center"/>
      <protection locked="0"/>
    </xf>
    <xf numFmtId="3" fontId="6" fillId="0" borderId="4" xfId="21" applyNumberFormat="1" applyFont="1" applyBorder="1" applyAlignment="1" applyProtection="1">
      <alignment horizontal="right" vertical="center"/>
      <protection locked="0"/>
    </xf>
    <xf numFmtId="3" fontId="9" fillId="0" borderId="4" xfId="21" applyNumberFormat="1" applyFont="1" applyBorder="1" applyAlignment="1">
      <alignment horizontal="right" vertical="center"/>
      <protection/>
    </xf>
    <xf numFmtId="3" fontId="9" fillId="0" borderId="4" xfId="21" applyNumberFormat="1" applyFont="1" applyBorder="1" applyAlignment="1" applyProtection="1">
      <alignment horizontal="right" vertical="center"/>
      <protection locked="0"/>
    </xf>
    <xf numFmtId="3" fontId="6" fillId="0" borderId="17" xfId="21" applyNumberFormat="1" applyFont="1" applyBorder="1" applyAlignment="1" applyProtection="1">
      <alignment horizontal="right" vertical="center"/>
      <protection locked="0"/>
    </xf>
    <xf numFmtId="184" fontId="6" fillId="0" borderId="5" xfId="21" applyNumberFormat="1" applyFont="1" applyFill="1" applyBorder="1" applyAlignment="1">
      <alignment horizontal="distributed" vertical="center"/>
      <protection/>
    </xf>
    <xf numFmtId="184" fontId="9" fillId="0" borderId="5" xfId="21" applyNumberFormat="1" applyFont="1" applyFill="1" applyBorder="1" applyAlignment="1">
      <alignment horizontal="distributed" vertical="center"/>
      <protection/>
    </xf>
    <xf numFmtId="184" fontId="10" fillId="0" borderId="5" xfId="21" applyNumberFormat="1" applyFont="1" applyFill="1" applyBorder="1" applyAlignment="1">
      <alignment horizontal="center" vertical="center" shrinkToFit="1"/>
      <protection/>
    </xf>
    <xf numFmtId="184" fontId="6" fillId="0" borderId="18" xfId="21" applyNumberFormat="1" applyFont="1" applyFill="1" applyBorder="1" applyAlignment="1">
      <alignment horizontal="center" vertical="center" shrinkToFit="1"/>
      <protection/>
    </xf>
    <xf numFmtId="184" fontId="6" fillId="0" borderId="10" xfId="21" applyNumberFormat="1" applyFont="1" applyFill="1" applyBorder="1" applyAlignment="1">
      <alignment horizontal="distributed" vertical="center"/>
      <protection/>
    </xf>
    <xf numFmtId="184" fontId="10" fillId="0" borderId="8" xfId="21" applyNumberFormat="1" applyFont="1" applyFill="1" applyBorder="1" applyAlignment="1">
      <alignment horizontal="center" vertical="center" shrinkToFit="1"/>
      <protection/>
    </xf>
    <xf numFmtId="3" fontId="6" fillId="0" borderId="7" xfId="21" applyNumberFormat="1" applyFont="1" applyBorder="1" applyAlignment="1" applyProtection="1">
      <alignment horizontal="right" vertical="center"/>
      <protection locked="0"/>
    </xf>
    <xf numFmtId="3" fontId="6" fillId="0" borderId="19" xfId="21" applyNumberFormat="1" applyFont="1" applyBorder="1" applyAlignment="1" applyProtection="1">
      <alignment horizontal="right" vertical="center"/>
      <protection locked="0"/>
    </xf>
    <xf numFmtId="3" fontId="6" fillId="0" borderId="6" xfId="21" applyNumberFormat="1" applyFont="1" applyBorder="1" applyAlignment="1" applyProtection="1">
      <alignment horizontal="right" vertical="center"/>
      <protection locked="0"/>
    </xf>
    <xf numFmtId="3" fontId="6" fillId="0" borderId="20" xfId="21" applyNumberFormat="1" applyFont="1" applyBorder="1" applyAlignment="1" applyProtection="1">
      <alignment horizontal="right" vertical="center"/>
      <protection locked="0"/>
    </xf>
    <xf numFmtId="0" fontId="6" fillId="2" borderId="6" xfId="21" applyFont="1" applyFill="1" applyBorder="1" applyAlignment="1">
      <alignment horizontal="distributed" vertical="center"/>
      <protection/>
    </xf>
    <xf numFmtId="0" fontId="6" fillId="3" borderId="21" xfId="21" applyFont="1" applyFill="1" applyBorder="1" applyAlignment="1">
      <alignment horizontal="distributed" vertical="center"/>
      <protection/>
    </xf>
    <xf numFmtId="0" fontId="6" fillId="2" borderId="10" xfId="21" applyFont="1" applyFill="1" applyBorder="1" applyAlignment="1">
      <alignment horizontal="center" vertical="center" wrapText="1"/>
      <protection/>
    </xf>
    <xf numFmtId="0" fontId="6" fillId="2" borderId="8" xfId="21" applyFont="1" applyFill="1" applyBorder="1" applyAlignment="1">
      <alignment horizontal="distributed" vertical="center"/>
      <protection/>
    </xf>
    <xf numFmtId="0" fontId="6" fillId="2" borderId="22" xfId="21" applyFont="1" applyFill="1" applyBorder="1" applyAlignment="1">
      <alignment horizontal="distributed" vertical="center"/>
      <protection/>
    </xf>
    <xf numFmtId="0" fontId="6" fillId="2" borderId="23" xfId="21" applyFont="1" applyFill="1" applyBorder="1" applyAlignment="1">
      <alignment horizontal="distributed" vertical="center"/>
      <protection/>
    </xf>
    <xf numFmtId="38" fontId="6" fillId="0" borderId="6" xfId="17" applyFont="1" applyBorder="1" applyAlignment="1" applyProtection="1">
      <alignment horizontal="right" vertical="center"/>
      <protection locked="0"/>
    </xf>
    <xf numFmtId="0" fontId="0" fillId="0" borderId="7" xfId="0" applyBorder="1" applyAlignment="1">
      <alignment horizontal="right" vertical="center"/>
    </xf>
    <xf numFmtId="0" fontId="6" fillId="2" borderId="1" xfId="21" applyFont="1" applyFill="1" applyBorder="1" applyAlignment="1">
      <alignment horizontal="distributed" vertical="center"/>
      <protection/>
    </xf>
    <xf numFmtId="0" fontId="6" fillId="2" borderId="24" xfId="21" applyFont="1" applyFill="1" applyBorder="1" applyAlignment="1">
      <alignment horizontal="distributed" vertical="center"/>
      <protection/>
    </xf>
    <xf numFmtId="0" fontId="6" fillId="2" borderId="2" xfId="21" applyFont="1" applyFill="1" applyBorder="1" applyAlignment="1">
      <alignment horizontal="distributed" vertical="center"/>
      <protection/>
    </xf>
    <xf numFmtId="0" fontId="6" fillId="2" borderId="25" xfId="21" applyFont="1" applyFill="1" applyBorder="1" applyAlignment="1">
      <alignment horizontal="distributed" vertical="center"/>
      <protection/>
    </xf>
    <xf numFmtId="0" fontId="7" fillId="2" borderId="22" xfId="0" applyFont="1" applyFill="1" applyBorder="1" applyAlignment="1">
      <alignment horizontal="distributed" vertical="center"/>
    </xf>
    <xf numFmtId="0" fontId="7" fillId="2" borderId="2" xfId="0" applyFont="1" applyFill="1" applyBorder="1" applyAlignment="1">
      <alignment horizontal="distributed" vertical="center"/>
    </xf>
    <xf numFmtId="0" fontId="7" fillId="2" borderId="25" xfId="0" applyFont="1" applyFill="1" applyBorder="1" applyAlignment="1">
      <alignment horizontal="distributed" vertical="center"/>
    </xf>
    <xf numFmtId="0" fontId="6" fillId="2" borderId="21" xfId="21" applyFont="1" applyFill="1" applyBorder="1" applyAlignment="1">
      <alignment horizontal="distributed" vertical="center"/>
      <protection/>
    </xf>
    <xf numFmtId="0" fontId="6" fillId="3" borderId="6" xfId="21" applyFont="1" applyFill="1" applyBorder="1" applyAlignment="1">
      <alignment horizontal="center" vertical="center"/>
      <protection/>
    </xf>
    <xf numFmtId="0" fontId="6" fillId="3" borderId="21" xfId="21" applyFont="1" applyFill="1" applyBorder="1" applyAlignment="1">
      <alignment horizontal="center" vertical="center"/>
      <protection/>
    </xf>
    <xf numFmtId="0" fontId="6" fillId="3" borderId="7" xfId="21" applyFont="1" applyFill="1" applyBorder="1" applyAlignment="1">
      <alignment horizontal="center" vertical="center"/>
      <protection/>
    </xf>
    <xf numFmtId="38" fontId="6" fillId="0" borderId="7" xfId="17" applyFont="1" applyBorder="1" applyAlignment="1" applyProtection="1">
      <alignment horizontal="right" vertical="center"/>
      <protection locked="0"/>
    </xf>
    <xf numFmtId="0" fontId="6" fillId="2" borderId="26" xfId="21" applyFont="1" applyFill="1" applyBorder="1" applyAlignment="1">
      <alignment horizontal="distributed" vertical="center"/>
      <protection/>
    </xf>
    <xf numFmtId="0" fontId="6" fillId="2" borderId="27" xfId="21" applyFont="1" applyFill="1" applyBorder="1" applyAlignment="1">
      <alignment horizontal="distributed" vertical="center"/>
      <protection/>
    </xf>
    <xf numFmtId="0" fontId="6" fillId="2" borderId="28" xfId="21" applyFont="1" applyFill="1" applyBorder="1" applyAlignment="1">
      <alignment horizontal="distributed" vertical="center"/>
      <protection/>
    </xf>
    <xf numFmtId="3" fontId="6" fillId="0" borderId="29" xfId="21" applyNumberFormat="1" applyFont="1" applyBorder="1" applyAlignment="1" applyProtection="1">
      <alignment horizontal="right" vertical="center"/>
      <protection locked="0"/>
    </xf>
    <xf numFmtId="0" fontId="0" fillId="0" borderId="22" xfId="0" applyBorder="1" applyAlignment="1">
      <alignment horizontal="right" vertical="center"/>
    </xf>
    <xf numFmtId="3" fontId="6" fillId="0" borderId="6" xfId="21" applyNumberFormat="1" applyFont="1" applyBorder="1" applyAlignment="1" applyProtection="1">
      <alignment horizontal="right" vertical="center"/>
      <protection locked="0"/>
    </xf>
    <xf numFmtId="184" fontId="6" fillId="0" borderId="10" xfId="21" applyNumberFormat="1" applyFont="1" applyFill="1" applyBorder="1" applyAlignment="1">
      <alignment horizontal="right" vertical="center"/>
      <protection/>
    </xf>
    <xf numFmtId="0" fontId="0" fillId="0" borderId="8" xfId="0" applyBorder="1" applyAlignment="1">
      <alignment horizontal="right" vertical="center"/>
    </xf>
    <xf numFmtId="0" fontId="7" fillId="2" borderId="11" xfId="0" applyFont="1" applyFill="1" applyBorder="1" applyAlignment="1">
      <alignment horizontal="distributed" vertical="center"/>
    </xf>
    <xf numFmtId="0" fontId="0" fillId="2" borderId="11" xfId="0" applyFill="1" applyBorder="1" applyAlignment="1">
      <alignment horizontal="distributed"/>
    </xf>
    <xf numFmtId="0" fontId="8" fillId="2" borderId="30" xfId="0" applyFont="1" applyFill="1" applyBorder="1" applyAlignment="1">
      <alignment horizontal="distributed"/>
    </xf>
    <xf numFmtId="0" fontId="6" fillId="2" borderId="3" xfId="21" applyFont="1" applyFill="1" applyBorder="1" applyAlignment="1">
      <alignment horizontal="distributed" vertical="center"/>
      <protection/>
    </xf>
    <xf numFmtId="0" fontId="0" fillId="2" borderId="3" xfId="0" applyFill="1" applyBorder="1" applyAlignment="1">
      <alignment horizontal="distributed"/>
    </xf>
    <xf numFmtId="0" fontId="0" fillId="2" borderId="3" xfId="0" applyFill="1" applyBorder="1" applyAlignment="1">
      <alignment horizontal="distributed" vertical="center"/>
    </xf>
    <xf numFmtId="0" fontId="6" fillId="2" borderId="20" xfId="21" applyFont="1" applyFill="1" applyBorder="1" applyAlignment="1">
      <alignment horizontal="distributed" vertical="center"/>
      <protection/>
    </xf>
    <xf numFmtId="0" fontId="8" fillId="2" borderId="28" xfId="0" applyFont="1" applyFill="1" applyBorder="1" applyAlignment="1">
      <alignment horizontal="distributed"/>
    </xf>
    <xf numFmtId="0" fontId="8" fillId="2" borderId="7" xfId="0" applyFont="1" applyFill="1" applyBorder="1" applyAlignment="1">
      <alignment horizontal="distributed" vertical="center"/>
    </xf>
    <xf numFmtId="0" fontId="6" fillId="2" borderId="8" xfId="21" applyFont="1" applyFill="1" applyBorder="1" applyAlignment="1">
      <alignment horizontal="center" vertical="center"/>
      <protection/>
    </xf>
    <xf numFmtId="0" fontId="6" fillId="2" borderId="22" xfId="21" applyFont="1" applyFill="1" applyBorder="1" applyAlignment="1">
      <alignment horizontal="center" vertical="center"/>
      <protection/>
    </xf>
    <xf numFmtId="0" fontId="6" fillId="2" borderId="7" xfId="21" applyFont="1" applyFill="1" applyBorder="1" applyAlignment="1">
      <alignment horizontal="center" vertical="center"/>
      <protection/>
    </xf>
    <xf numFmtId="0" fontId="6" fillId="2" borderId="8" xfId="21" applyFont="1" applyFill="1" applyBorder="1" applyAlignment="1">
      <alignment horizontal="center" vertical="center"/>
      <protection/>
    </xf>
    <xf numFmtId="0" fontId="6" fillId="2" borderId="22" xfId="21" applyFont="1" applyFill="1" applyBorder="1" applyAlignment="1">
      <alignment horizontal="center" vertical="center"/>
      <protection/>
    </xf>
    <xf numFmtId="0" fontId="8" fillId="2" borderId="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distributed" vertical="center"/>
    </xf>
    <xf numFmtId="0" fontId="9" fillId="3" borderId="31" xfId="21" applyFont="1" applyFill="1" applyBorder="1" applyAlignment="1">
      <alignment horizontal="distributed" vertical="center"/>
      <protection/>
    </xf>
    <xf numFmtId="0" fontId="6" fillId="3" borderId="31" xfId="21" applyFont="1" applyFill="1" applyBorder="1" applyAlignment="1">
      <alignment horizontal="distributed" vertical="center"/>
      <protection/>
    </xf>
    <xf numFmtId="0" fontId="6" fillId="3" borderId="32" xfId="21" applyFont="1" applyFill="1" applyBorder="1" applyAlignment="1">
      <alignment horizontal="distributed" vertical="center"/>
      <protection/>
    </xf>
    <xf numFmtId="0" fontId="10" fillId="3" borderId="7" xfId="21" applyFont="1" applyFill="1" applyBorder="1" applyAlignment="1">
      <alignment horizontal="center" vertical="center" shrinkToFit="1"/>
      <protection/>
    </xf>
    <xf numFmtId="0" fontId="9" fillId="3" borderId="13" xfId="21" applyFont="1" applyFill="1" applyBorder="1" applyAlignment="1">
      <alignment vertical="center"/>
      <protection/>
    </xf>
    <xf numFmtId="0" fontId="6" fillId="3" borderId="13" xfId="21" applyFont="1" applyFill="1" applyBorder="1" applyAlignment="1">
      <alignment vertical="center"/>
      <protection/>
    </xf>
    <xf numFmtId="0" fontId="6" fillId="3" borderId="33" xfId="21" applyFont="1" applyFill="1" applyBorder="1" applyAlignment="1">
      <alignment vertical="center"/>
      <protection/>
    </xf>
    <xf numFmtId="0" fontId="6" fillId="3" borderId="28" xfId="21" applyFont="1" applyFill="1" applyBorder="1" applyAlignment="1">
      <alignment vertical="center"/>
      <protection/>
    </xf>
    <xf numFmtId="0" fontId="6" fillId="3" borderId="31" xfId="21" applyFont="1" applyFill="1" applyBorder="1" applyAlignment="1">
      <alignment vertical="center"/>
      <protection/>
    </xf>
    <xf numFmtId="0" fontId="9" fillId="3" borderId="28" xfId="21" applyFont="1" applyFill="1" applyBorder="1" applyAlignment="1">
      <alignment horizontal="distributed" vertical="center"/>
      <protection/>
    </xf>
    <xf numFmtId="0" fontId="6" fillId="3" borderId="30" xfId="21" applyFont="1" applyFill="1" applyBorder="1" applyAlignment="1">
      <alignment vertical="center"/>
      <protection/>
    </xf>
    <xf numFmtId="0" fontId="6" fillId="3" borderId="34" xfId="21" applyFont="1" applyFill="1" applyBorder="1" applyAlignment="1">
      <alignment vertical="center"/>
      <protection/>
    </xf>
    <xf numFmtId="0" fontId="6" fillId="3" borderId="35" xfId="21" applyFont="1" applyFill="1" applyBorder="1" applyAlignment="1">
      <alignment horizontal="center" vertical="center" shrinkToFit="1"/>
      <protection/>
    </xf>
    <xf numFmtId="0" fontId="6" fillId="0" borderId="0" xfId="21" applyFont="1" applyAlignment="1">
      <alignment vertical="center"/>
      <protection/>
    </xf>
    <xf numFmtId="0" fontId="6" fillId="2" borderId="2" xfId="0" applyFont="1" applyFill="1" applyBorder="1" applyAlignment="1">
      <alignment horizontal="distributed" vertical="center"/>
    </xf>
    <xf numFmtId="0" fontId="6" fillId="2" borderId="25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/>
    </xf>
    <xf numFmtId="0" fontId="6" fillId="2" borderId="25" xfId="0" applyFont="1" applyFill="1" applyBorder="1" applyAlignment="1">
      <alignment horizontal="distributed" vertical="center"/>
    </xf>
    <xf numFmtId="0" fontId="6" fillId="0" borderId="21" xfId="0" applyFont="1" applyBorder="1" applyAlignment="1">
      <alignment horizontal="distributed"/>
    </xf>
    <xf numFmtId="0" fontId="6" fillId="2" borderId="22" xfId="0" applyFont="1" applyFill="1" applyBorder="1" applyAlignment="1">
      <alignment horizontal="distributed" vertical="center"/>
    </xf>
    <xf numFmtId="0" fontId="6" fillId="0" borderId="7" xfId="0" applyFont="1" applyBorder="1" applyAlignment="1">
      <alignment horizontal="distributed"/>
    </xf>
    <xf numFmtId="0" fontId="6" fillId="2" borderId="7" xfId="0" applyFont="1" applyFill="1" applyBorder="1" applyAlignment="1">
      <alignment horizontal="distributed" vertical="center"/>
    </xf>
    <xf numFmtId="0" fontId="6" fillId="2" borderId="8" xfId="0" applyFont="1" applyFill="1" applyBorder="1" applyAlignment="1">
      <alignment horizontal="center" vertical="center"/>
    </xf>
    <xf numFmtId="38" fontId="6" fillId="0" borderId="3" xfId="17" applyFont="1" applyBorder="1" applyAlignment="1">
      <alignment horizontal="right" vertical="center"/>
    </xf>
    <xf numFmtId="38" fontId="6" fillId="0" borderId="7" xfId="17" applyFont="1" applyBorder="1" applyAlignment="1">
      <alignment horizontal="right" vertical="center"/>
    </xf>
    <xf numFmtId="38" fontId="6" fillId="0" borderId="21" xfId="17" applyFont="1" applyBorder="1" applyAlignment="1">
      <alignment horizontal="right" vertical="center"/>
    </xf>
    <xf numFmtId="0" fontId="6" fillId="3" borderId="10" xfId="21" applyFont="1" applyFill="1" applyBorder="1" applyAlignment="1">
      <alignment horizontal="distributed" vertical="center"/>
      <protection/>
    </xf>
    <xf numFmtId="0" fontId="6" fillId="0" borderId="0" xfId="21" applyFont="1" applyAlignment="1">
      <alignment horizontal="right" vertical="center"/>
      <protection/>
    </xf>
    <xf numFmtId="0" fontId="11" fillId="0" borderId="7" xfId="0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8.625" style="1" customWidth="1"/>
    <col min="3" max="3" width="6.625" style="1" customWidth="1"/>
    <col min="4" max="21" width="10.625" style="1" customWidth="1"/>
    <col min="22" max="28" width="8.625" style="1" customWidth="1"/>
    <col min="29" max="16384" width="9.00390625" style="1" customWidth="1"/>
  </cols>
  <sheetData>
    <row r="1" spans="1:28" ht="13.5" customHeight="1">
      <c r="A1" s="5"/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3.5" customHeight="1">
      <c r="A2" s="5"/>
      <c r="B2" s="2" t="s">
        <v>110</v>
      </c>
      <c r="C2" s="5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41"/>
      <c r="V2" s="141"/>
      <c r="W2" s="141"/>
      <c r="X2" s="141"/>
      <c r="Y2" s="141"/>
      <c r="Z2" s="141"/>
      <c r="AA2" s="141"/>
      <c r="AB2" s="141"/>
    </row>
    <row r="3" spans="1:28" ht="13.5" customHeight="1" thickBot="1">
      <c r="A3" s="5"/>
      <c r="B3" s="2" t="s">
        <v>111</v>
      </c>
      <c r="C3" s="5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41"/>
      <c r="V3" s="141"/>
      <c r="W3" s="141"/>
      <c r="X3" s="141"/>
      <c r="Y3" s="141"/>
      <c r="Z3" s="141"/>
      <c r="AA3" s="141"/>
      <c r="AB3" s="141"/>
    </row>
    <row r="4" spans="2:28" s="5" customFormat="1" ht="15" customHeight="1">
      <c r="B4" s="77" t="s">
        <v>95</v>
      </c>
      <c r="C4" s="6"/>
      <c r="D4" s="127" t="s">
        <v>112</v>
      </c>
      <c r="E4" s="127"/>
      <c r="F4" s="127"/>
      <c r="G4" s="127"/>
      <c r="H4" s="127"/>
      <c r="I4" s="127"/>
      <c r="J4" s="128"/>
      <c r="K4" s="129"/>
      <c r="L4" s="129"/>
      <c r="M4" s="129"/>
      <c r="N4" s="78" t="s">
        <v>113</v>
      </c>
      <c r="O4" s="79"/>
      <c r="P4" s="130"/>
      <c r="Q4" s="130"/>
      <c r="R4" s="130"/>
      <c r="S4" s="130"/>
      <c r="T4" s="130"/>
      <c r="U4" s="130"/>
      <c r="V4" s="130"/>
      <c r="W4" s="130"/>
      <c r="X4" s="130"/>
      <c r="Y4" s="131"/>
      <c r="Z4" s="78" t="s">
        <v>114</v>
      </c>
      <c r="AA4" s="79"/>
      <c r="AB4" s="80"/>
    </row>
    <row r="5" spans="2:28" s="5" customFormat="1" ht="15" customHeight="1">
      <c r="B5" s="132"/>
      <c r="C5" s="84" t="s">
        <v>115</v>
      </c>
      <c r="D5" s="74" t="s">
        <v>116</v>
      </c>
      <c r="E5" s="74"/>
      <c r="F5" s="73"/>
      <c r="G5" s="72" t="s">
        <v>117</v>
      </c>
      <c r="H5" s="73"/>
      <c r="I5" s="72" t="s">
        <v>118</v>
      </c>
      <c r="J5" s="73"/>
      <c r="K5" s="72" t="s">
        <v>116</v>
      </c>
      <c r="L5" s="74"/>
      <c r="M5" s="73"/>
      <c r="N5" s="72" t="s">
        <v>119</v>
      </c>
      <c r="O5" s="73"/>
      <c r="P5" s="72" t="s">
        <v>120</v>
      </c>
      <c r="Q5" s="73"/>
      <c r="R5" s="72" t="s">
        <v>121</v>
      </c>
      <c r="S5" s="74"/>
      <c r="T5" s="72" t="s">
        <v>122</v>
      </c>
      <c r="U5" s="74"/>
      <c r="V5" s="8" t="s">
        <v>123</v>
      </c>
      <c r="W5" s="8" t="s">
        <v>124</v>
      </c>
      <c r="X5" s="72" t="s">
        <v>125</v>
      </c>
      <c r="Y5" s="133"/>
      <c r="Z5" s="71" t="s">
        <v>126</v>
      </c>
      <c r="AA5" s="71" t="s">
        <v>127</v>
      </c>
      <c r="AB5" s="69" t="s">
        <v>128</v>
      </c>
    </row>
    <row r="6" spans="2:28" s="5" customFormat="1" ht="30" customHeight="1">
      <c r="B6" s="134"/>
      <c r="C6" s="135"/>
      <c r="D6" s="9" t="s">
        <v>103</v>
      </c>
      <c r="E6" s="10" t="s">
        <v>104</v>
      </c>
      <c r="F6" s="10" t="s">
        <v>1</v>
      </c>
      <c r="G6" s="10" t="s">
        <v>0</v>
      </c>
      <c r="H6" s="10" t="s">
        <v>1</v>
      </c>
      <c r="I6" s="10" t="s">
        <v>0</v>
      </c>
      <c r="J6" s="10" t="s">
        <v>1</v>
      </c>
      <c r="K6" s="11" t="s">
        <v>103</v>
      </c>
      <c r="L6" s="10" t="s">
        <v>104</v>
      </c>
      <c r="M6" s="10" t="s">
        <v>1</v>
      </c>
      <c r="N6" s="10" t="s">
        <v>0</v>
      </c>
      <c r="O6" s="10" t="s">
        <v>1</v>
      </c>
      <c r="P6" s="10" t="s">
        <v>0</v>
      </c>
      <c r="Q6" s="10" t="s">
        <v>2</v>
      </c>
      <c r="R6" s="10" t="s">
        <v>0</v>
      </c>
      <c r="S6" s="12" t="s">
        <v>1</v>
      </c>
      <c r="T6" s="10" t="s">
        <v>0</v>
      </c>
      <c r="U6" s="12" t="s">
        <v>1</v>
      </c>
      <c r="V6" s="12" t="s">
        <v>1</v>
      </c>
      <c r="W6" s="12" t="s">
        <v>1</v>
      </c>
      <c r="X6" s="12" t="s">
        <v>104</v>
      </c>
      <c r="Y6" s="12" t="s">
        <v>1</v>
      </c>
      <c r="Z6" s="136"/>
      <c r="AA6" s="136"/>
      <c r="AB6" s="135"/>
    </row>
    <row r="7" spans="2:28" s="5" customFormat="1" ht="12" customHeight="1">
      <c r="B7" s="19" t="s">
        <v>105</v>
      </c>
      <c r="C7" s="19" t="s">
        <v>129</v>
      </c>
      <c r="D7" s="35">
        <f>IF(SUM(E7:F7)&gt;0,SUM(E7:F7),"－")</f>
        <v>48943</v>
      </c>
      <c r="E7" s="35">
        <f>IF(SUM(G7,I7)&gt;0,SUM(G7,I7),"－")</f>
        <v>27418</v>
      </c>
      <c r="F7" s="35">
        <f>IF(SUM(H7,J7)&gt;0,SUM(H7,J7),"－")</f>
        <v>21525</v>
      </c>
      <c r="G7" s="35">
        <v>24990</v>
      </c>
      <c r="H7" s="35">
        <v>19932</v>
      </c>
      <c r="I7" s="35">
        <v>2428</v>
      </c>
      <c r="J7" s="35">
        <v>1593</v>
      </c>
      <c r="K7" s="35">
        <f>IF(SUM(L7:M7)&gt;0,SUM(L7:M7),"－")</f>
        <v>2702</v>
      </c>
      <c r="L7" s="35">
        <f>IF(SUM(N7,P7,R7,T7,X7)&gt;0,SUM(N7,P7,R7,T7,X7),"－")</f>
        <v>2347</v>
      </c>
      <c r="M7" s="35">
        <f>IF(SUM(O7,Q7,S7,U7,V7,W7,Y7)&gt;0,SUM(O7,Q7,S7,U7,V7,W7,Y7),"－")</f>
        <v>355</v>
      </c>
      <c r="N7" s="35">
        <v>52</v>
      </c>
      <c r="O7" s="35" t="s">
        <v>91</v>
      </c>
      <c r="P7" s="35">
        <v>86</v>
      </c>
      <c r="Q7" s="35" t="s">
        <v>91</v>
      </c>
      <c r="R7" s="35">
        <v>2204</v>
      </c>
      <c r="S7" s="35">
        <v>300</v>
      </c>
      <c r="T7" s="35">
        <v>1</v>
      </c>
      <c r="U7" s="35" t="s">
        <v>91</v>
      </c>
      <c r="V7" s="35">
        <v>54</v>
      </c>
      <c r="W7" s="35">
        <v>1</v>
      </c>
      <c r="X7" s="35">
        <v>4</v>
      </c>
      <c r="Y7" s="35" t="s">
        <v>91</v>
      </c>
      <c r="Z7" s="35">
        <v>349</v>
      </c>
      <c r="AA7" s="35">
        <v>183</v>
      </c>
      <c r="AB7" s="35">
        <v>216</v>
      </c>
    </row>
    <row r="8" spans="2:28" s="5" customFormat="1" ht="12" customHeight="1">
      <c r="B8" s="23" t="s">
        <v>106</v>
      </c>
      <c r="C8" s="19" t="s">
        <v>129</v>
      </c>
      <c r="D8" s="137">
        <f>IF(SUM(E8:F8)=SUM(D9:D15),IF(SUM(E8:F8)&gt;0,SUM(E8:F8),"－"),"ｴﾗｰ")</f>
        <v>49429</v>
      </c>
      <c r="E8" s="137">
        <f>IF(SUM(G8,I8)&gt;0,SUM(G8,I8),"－")</f>
        <v>27638</v>
      </c>
      <c r="F8" s="137">
        <f>IF(SUM(H8,J8)&gt;0,SUM(H8,J8),"－")</f>
        <v>21791</v>
      </c>
      <c r="G8" s="137">
        <f>IF(SUM(G9:G14)&gt;0,SUM(G9:G14),"－")</f>
        <v>25574</v>
      </c>
      <c r="H8" s="137">
        <f>IF(SUM(H9:H14)&gt;0,SUM(H9:H14),"－")</f>
        <v>20488</v>
      </c>
      <c r="I8" s="137">
        <f>IF(SUM(I9:I14)&gt;0,SUM(I9:I14),"－")</f>
        <v>2064</v>
      </c>
      <c r="J8" s="137">
        <f>IF(SUM(J9:J14)&gt;0,SUM(J9:J14),"－")</f>
        <v>1303</v>
      </c>
      <c r="K8" s="137">
        <f>IF(SUM(L8:M8)&gt;0,SUM(L8:M8),"－")</f>
        <v>2898</v>
      </c>
      <c r="L8" s="137">
        <f>IF(SUM(N8,P8,R8,T8,X8)&gt;0,SUM(N8,P8,R8,T8,X8),"－")</f>
        <v>2508</v>
      </c>
      <c r="M8" s="137">
        <f>IF(SUM(O8,Q8,S8,U8,V8,W8,Y8)&gt;0,SUM(O8,Q8,S8,U8,V8,W8,Y8),"－")</f>
        <v>390</v>
      </c>
      <c r="N8" s="137">
        <v>58</v>
      </c>
      <c r="O8" s="137" t="str">
        <f>IF(SUM(O9:O14)&gt;0,SUM(O9:O14),"－")</f>
        <v>－</v>
      </c>
      <c r="P8" s="137">
        <v>90</v>
      </c>
      <c r="Q8" s="137">
        <v>1</v>
      </c>
      <c r="R8" s="137">
        <v>2355</v>
      </c>
      <c r="S8" s="137">
        <v>328</v>
      </c>
      <c r="T8" s="137">
        <v>1</v>
      </c>
      <c r="U8" s="137">
        <v>1</v>
      </c>
      <c r="V8" s="137">
        <v>55</v>
      </c>
      <c r="W8" s="137">
        <v>5</v>
      </c>
      <c r="X8" s="137">
        <v>4</v>
      </c>
      <c r="Y8" s="137" t="str">
        <f>IF(SUM(Y9:Y14)&gt;0,SUM(Y9:Y14),"－")</f>
        <v>－</v>
      </c>
      <c r="Z8" s="137">
        <v>351</v>
      </c>
      <c r="AA8" s="137">
        <v>183</v>
      </c>
      <c r="AB8" s="137">
        <v>216</v>
      </c>
    </row>
    <row r="9" spans="2:28" s="5" customFormat="1" ht="12" customHeight="1">
      <c r="B9" s="23" t="s">
        <v>130</v>
      </c>
      <c r="C9" s="19" t="s">
        <v>131</v>
      </c>
      <c r="D9" s="35">
        <f aca="true" t="shared" si="0" ref="D9:D14">IF(SUM(E9:F9)&gt;0,SUM(E9:F9),"－")</f>
        <v>32322</v>
      </c>
      <c r="E9" s="35">
        <f aca="true" t="shared" si="1" ref="E9:E14">IF(SUM(G9,I9)&gt;0,SUM(G9,I9),"－")</f>
        <v>14490</v>
      </c>
      <c r="F9" s="35">
        <f aca="true" t="shared" si="2" ref="F9:F14">IF(SUM(H9,J9)&gt;0,SUM(H9,J9),"－")</f>
        <v>17832</v>
      </c>
      <c r="G9" s="35">
        <v>13553</v>
      </c>
      <c r="H9" s="35">
        <v>16554</v>
      </c>
      <c r="I9" s="35">
        <v>937</v>
      </c>
      <c r="J9" s="35">
        <v>1278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</row>
    <row r="10" spans="2:28" s="5" customFormat="1" ht="12" customHeight="1">
      <c r="B10" s="23"/>
      <c r="C10" s="19" t="s">
        <v>132</v>
      </c>
      <c r="D10" s="35">
        <f t="shared" si="0"/>
        <v>4540</v>
      </c>
      <c r="E10" s="35">
        <f t="shared" si="1"/>
        <v>3160</v>
      </c>
      <c r="F10" s="35">
        <f t="shared" si="2"/>
        <v>1380</v>
      </c>
      <c r="G10" s="35">
        <v>3160</v>
      </c>
      <c r="H10" s="35">
        <v>1380</v>
      </c>
      <c r="I10" s="35" t="s">
        <v>91</v>
      </c>
      <c r="J10" s="35" t="s">
        <v>91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</row>
    <row r="11" spans="2:28" s="5" customFormat="1" ht="12" customHeight="1">
      <c r="B11" s="23"/>
      <c r="C11" s="19" t="s">
        <v>133</v>
      </c>
      <c r="D11" s="35">
        <f t="shared" si="0"/>
        <v>6847</v>
      </c>
      <c r="E11" s="35">
        <f t="shared" si="1"/>
        <v>6787</v>
      </c>
      <c r="F11" s="35">
        <f t="shared" si="2"/>
        <v>60</v>
      </c>
      <c r="G11" s="35">
        <v>5810</v>
      </c>
      <c r="H11" s="35">
        <v>60</v>
      </c>
      <c r="I11" s="35">
        <v>977</v>
      </c>
      <c r="J11" s="35" t="s">
        <v>91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</row>
    <row r="12" spans="2:28" s="5" customFormat="1" ht="12" customHeight="1">
      <c r="B12" s="23"/>
      <c r="C12" s="19" t="s">
        <v>134</v>
      </c>
      <c r="D12" s="35">
        <f t="shared" si="0"/>
        <v>5106</v>
      </c>
      <c r="E12" s="35">
        <f t="shared" si="1"/>
        <v>3082</v>
      </c>
      <c r="F12" s="35">
        <f t="shared" si="2"/>
        <v>2024</v>
      </c>
      <c r="G12" s="35">
        <v>2932</v>
      </c>
      <c r="H12" s="35">
        <v>1999</v>
      </c>
      <c r="I12" s="35">
        <v>150</v>
      </c>
      <c r="J12" s="35">
        <v>25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</row>
    <row r="13" spans="2:28" s="5" customFormat="1" ht="12" customHeight="1">
      <c r="B13" s="23"/>
      <c r="C13" s="19" t="s">
        <v>135</v>
      </c>
      <c r="D13" s="35">
        <f t="shared" si="0"/>
        <v>493</v>
      </c>
      <c r="E13" s="35" t="str">
        <f t="shared" si="1"/>
        <v>－</v>
      </c>
      <c r="F13" s="35">
        <f t="shared" si="2"/>
        <v>493</v>
      </c>
      <c r="G13" s="35" t="s">
        <v>91</v>
      </c>
      <c r="H13" s="35">
        <v>493</v>
      </c>
      <c r="I13" s="35" t="s">
        <v>91</v>
      </c>
      <c r="J13" s="35" t="s">
        <v>91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2:28" s="5" customFormat="1" ht="12" customHeight="1">
      <c r="B14" s="23"/>
      <c r="C14" s="14" t="s">
        <v>128</v>
      </c>
      <c r="D14" s="75">
        <f t="shared" si="0"/>
        <v>121</v>
      </c>
      <c r="E14" s="75">
        <f t="shared" si="1"/>
        <v>119</v>
      </c>
      <c r="F14" s="75">
        <f t="shared" si="2"/>
        <v>2</v>
      </c>
      <c r="G14" s="75">
        <v>119</v>
      </c>
      <c r="H14" s="75">
        <v>2</v>
      </c>
      <c r="I14" s="75" t="s">
        <v>91</v>
      </c>
      <c r="J14" s="75" t="s">
        <v>91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</row>
    <row r="15" spans="2:28" s="5" customFormat="1" ht="7.5" customHeight="1">
      <c r="B15" s="21"/>
      <c r="C15" s="28" t="s">
        <v>136</v>
      </c>
      <c r="D15" s="88"/>
      <c r="E15" s="88"/>
      <c r="F15" s="88"/>
      <c r="G15" s="142"/>
      <c r="H15" s="142"/>
      <c r="I15" s="142"/>
      <c r="J15" s="142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</row>
    <row r="16" spans="2:28" s="5" customFormat="1" ht="12" customHeight="1">
      <c r="B16" s="23" t="s">
        <v>137</v>
      </c>
      <c r="C16" s="19" t="s">
        <v>138</v>
      </c>
      <c r="D16" s="35">
        <f>IF(SUM(E16:F16)=SUM(D17:D23),IF(SUM(E16:F16)&gt;0,SUM(E16:F16),"－"),"ｴﾗｰ")</f>
        <v>49311</v>
      </c>
      <c r="E16" s="35">
        <f>IF(SUM(G16,I16)&gt;0,SUM(G16,I16),"－")</f>
        <v>27573</v>
      </c>
      <c r="F16" s="35">
        <f>IF(SUM(H16,J16)&gt;0,SUM(H16,J16),"－")</f>
        <v>21738</v>
      </c>
      <c r="G16" s="35">
        <f>IF(SUM(G17:G22)&gt;0,SUM(G17:G22),"－")</f>
        <v>25574</v>
      </c>
      <c r="H16" s="35">
        <f>IF(SUM(H17:H22)&gt;0,SUM(H17:H22),"－")</f>
        <v>20488</v>
      </c>
      <c r="I16" s="35">
        <f>IF(SUM(I17:I22)&gt;0,SUM(I17:I22),"－")</f>
        <v>1999</v>
      </c>
      <c r="J16" s="35">
        <f>IF(SUM(J17:J22)&gt;0,SUM(J17:J22),"－")</f>
        <v>1250</v>
      </c>
      <c r="K16" s="35">
        <f>IF(SUM(L16:M16)&gt;0,SUM(L16:M16),"－")</f>
        <v>2885</v>
      </c>
      <c r="L16" s="35">
        <f>IF(SUM(N16,P16,R16,T16,X16)&gt;0,SUM(N16,P16,R16,T16,X16),"－")</f>
        <v>2495</v>
      </c>
      <c r="M16" s="35">
        <f>IF(SUM(O16,Q16,S16,U16,V16,W16,Y16)&gt;0,SUM(O16,Q16,S16,U16,V16,W16,Y16),"－")</f>
        <v>390</v>
      </c>
      <c r="N16" s="35">
        <v>58</v>
      </c>
      <c r="O16" s="35" t="str">
        <f>IF(SUM(O17:O22)&gt;0,SUM(O17:O22),"－")</f>
        <v>－</v>
      </c>
      <c r="P16" s="35">
        <v>88</v>
      </c>
      <c r="Q16" s="35">
        <v>1</v>
      </c>
      <c r="R16" s="35">
        <v>2344</v>
      </c>
      <c r="S16" s="35">
        <v>328</v>
      </c>
      <c r="T16" s="35">
        <v>1</v>
      </c>
      <c r="U16" s="35">
        <v>1</v>
      </c>
      <c r="V16" s="35">
        <v>55</v>
      </c>
      <c r="W16" s="35">
        <v>5</v>
      </c>
      <c r="X16" s="35">
        <v>4</v>
      </c>
      <c r="Y16" s="35" t="str">
        <f>IF(SUM(Y17:Y22)&gt;0,SUM(Y17:Y22),"－")</f>
        <v>－</v>
      </c>
      <c r="Z16" s="35">
        <v>350</v>
      </c>
      <c r="AA16" s="35">
        <v>183</v>
      </c>
      <c r="AB16" s="35">
        <v>216</v>
      </c>
    </row>
    <row r="17" spans="2:28" s="5" customFormat="1" ht="12" customHeight="1">
      <c r="B17" s="23"/>
      <c r="C17" s="19" t="s">
        <v>131</v>
      </c>
      <c r="D17" s="35">
        <f>IF(SUM(E17:F17)&gt;0,SUM(E17:F17),"－")</f>
        <v>32204</v>
      </c>
      <c r="E17" s="35">
        <f>IF(SUM(G17,I17)&gt;0,SUM(G17,I17),"－")</f>
        <v>14425</v>
      </c>
      <c r="F17" s="35">
        <f>IF(SUM(H17,J17)&gt;0,SUM(H17,J17),"－")</f>
        <v>17779</v>
      </c>
      <c r="G17" s="35">
        <v>13553</v>
      </c>
      <c r="H17" s="35">
        <v>16554</v>
      </c>
      <c r="I17" s="35">
        <v>872</v>
      </c>
      <c r="J17" s="35">
        <v>1225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</row>
    <row r="18" spans="2:28" s="5" customFormat="1" ht="12" customHeight="1">
      <c r="B18" s="23"/>
      <c r="C18" s="19" t="s">
        <v>132</v>
      </c>
      <c r="D18" s="35">
        <f aca="true" t="shared" si="3" ref="D18:D80">IF(SUM(E18:F18)&gt;0,SUM(E18:F18),"－")</f>
        <v>4540</v>
      </c>
      <c r="E18" s="35">
        <f aca="true" t="shared" si="4" ref="E18:E80">IF(SUM(G18,I18)&gt;0,SUM(G18,I18),"－")</f>
        <v>3160</v>
      </c>
      <c r="F18" s="35">
        <f aca="true" t="shared" si="5" ref="F18:F80">IF(SUM(H18,J18)&gt;0,SUM(H18,J18),"－")</f>
        <v>1380</v>
      </c>
      <c r="G18" s="35">
        <v>3160</v>
      </c>
      <c r="H18" s="35">
        <v>1380</v>
      </c>
      <c r="I18" s="35" t="s">
        <v>91</v>
      </c>
      <c r="J18" s="35" t="s">
        <v>91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</row>
    <row r="19" spans="2:28" s="5" customFormat="1" ht="12" customHeight="1">
      <c r="B19" s="23"/>
      <c r="C19" s="19" t="s">
        <v>133</v>
      </c>
      <c r="D19" s="35">
        <f t="shared" si="3"/>
        <v>6847</v>
      </c>
      <c r="E19" s="35">
        <f t="shared" si="4"/>
        <v>6787</v>
      </c>
      <c r="F19" s="35">
        <f t="shared" si="5"/>
        <v>60</v>
      </c>
      <c r="G19" s="35">
        <v>5810</v>
      </c>
      <c r="H19" s="35">
        <v>60</v>
      </c>
      <c r="I19" s="35">
        <v>977</v>
      </c>
      <c r="J19" s="35" t="s">
        <v>91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</row>
    <row r="20" spans="2:28" s="5" customFormat="1" ht="12" customHeight="1">
      <c r="B20" s="23"/>
      <c r="C20" s="19" t="s">
        <v>134</v>
      </c>
      <c r="D20" s="35">
        <f t="shared" si="3"/>
        <v>5106</v>
      </c>
      <c r="E20" s="35">
        <f t="shared" si="4"/>
        <v>3082</v>
      </c>
      <c r="F20" s="35">
        <f t="shared" si="5"/>
        <v>2024</v>
      </c>
      <c r="G20" s="35">
        <v>2932</v>
      </c>
      <c r="H20" s="35">
        <v>1999</v>
      </c>
      <c r="I20" s="35">
        <v>150</v>
      </c>
      <c r="J20" s="35">
        <v>25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</row>
    <row r="21" spans="2:28" s="5" customFormat="1" ht="12" customHeight="1">
      <c r="B21" s="23"/>
      <c r="C21" s="19" t="s">
        <v>135</v>
      </c>
      <c r="D21" s="35">
        <f t="shared" si="3"/>
        <v>493</v>
      </c>
      <c r="E21" s="35" t="str">
        <f t="shared" si="4"/>
        <v>－</v>
      </c>
      <c r="F21" s="35">
        <f t="shared" si="5"/>
        <v>493</v>
      </c>
      <c r="G21" s="35" t="s">
        <v>91</v>
      </c>
      <c r="H21" s="35">
        <v>493</v>
      </c>
      <c r="I21" s="35" t="s">
        <v>91</v>
      </c>
      <c r="J21" s="35" t="s">
        <v>91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</row>
    <row r="22" spans="2:28" s="5" customFormat="1" ht="12" customHeight="1">
      <c r="B22" s="23"/>
      <c r="C22" s="14" t="s">
        <v>128</v>
      </c>
      <c r="D22" s="75">
        <f t="shared" si="3"/>
        <v>121</v>
      </c>
      <c r="E22" s="75">
        <f t="shared" si="4"/>
        <v>119</v>
      </c>
      <c r="F22" s="75">
        <f t="shared" si="5"/>
        <v>2</v>
      </c>
      <c r="G22" s="75">
        <v>119</v>
      </c>
      <c r="H22" s="75">
        <v>2</v>
      </c>
      <c r="I22" s="75" t="s">
        <v>91</v>
      </c>
      <c r="J22" s="75" t="s">
        <v>91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</row>
    <row r="23" spans="2:28" s="5" customFormat="1" ht="7.5" customHeight="1">
      <c r="B23" s="21"/>
      <c r="C23" s="28" t="s">
        <v>136</v>
      </c>
      <c r="D23" s="88"/>
      <c r="E23" s="142"/>
      <c r="F23" s="142"/>
      <c r="G23" s="142"/>
      <c r="H23" s="142"/>
      <c r="I23" s="142"/>
      <c r="J23" s="142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</row>
    <row r="24" spans="2:28" s="5" customFormat="1" ht="12" customHeight="1">
      <c r="B24" s="31" t="s">
        <v>139</v>
      </c>
      <c r="C24" s="19" t="s">
        <v>138</v>
      </c>
      <c r="D24" s="137">
        <f>IF(SUM(E24:F24)=SUM(D25:D31),IF(SUM(E24:F24)&gt;0,SUM(E24:F24),"－"),"ｴﾗｰ")</f>
        <v>6934</v>
      </c>
      <c r="E24" s="137">
        <f t="shared" si="4"/>
        <v>4650</v>
      </c>
      <c r="F24" s="137">
        <f t="shared" si="5"/>
        <v>2284</v>
      </c>
      <c r="G24" s="137">
        <f>IF(SUM(G25:G31)&gt;0,SUM(G25:G31),"－")</f>
        <v>4195</v>
      </c>
      <c r="H24" s="137">
        <f>IF(SUM(H25:H31)&gt;0,SUM(H25:H31),"－")</f>
        <v>1924</v>
      </c>
      <c r="I24" s="137">
        <f>IF(SUM(I25:I31)&gt;0,SUM(I25:I31),"－")</f>
        <v>455</v>
      </c>
      <c r="J24" s="137">
        <f>IF(SUM(J25:J31)&gt;0,SUM(J25:J31),"－")</f>
        <v>360</v>
      </c>
      <c r="K24" s="137">
        <f>IF(SUM(L24:M24)=SUM(K25:K31),IF(SUM(L24:M24)&gt;0,SUM(L24:M24),"－"),"ｴﾗｰ")</f>
        <v>431</v>
      </c>
      <c r="L24" s="137">
        <f aca="true" t="shared" si="6" ref="L24:L80">IF(SUM(N24,P24,R24,T24,X24)&gt;0,SUM(N24,P24,R24,T24,X24),"－")</f>
        <v>385</v>
      </c>
      <c r="M24" s="137">
        <f aca="true" t="shared" si="7" ref="M24:M80">IF(SUM(O24,Q24,S24,U24,V24,W24,Y24)&gt;0,SUM(O24,Q24,S24,U24,V24,W24,Y24),"－")</f>
        <v>46</v>
      </c>
      <c r="N24" s="137">
        <f aca="true" t="shared" si="8" ref="N24:AB24">IF(SUM(N25:N31)&gt;0,SUM(N25:N31),"－")</f>
        <v>7</v>
      </c>
      <c r="O24" s="137" t="str">
        <f t="shared" si="8"/>
        <v>－</v>
      </c>
      <c r="P24" s="137">
        <f t="shared" si="8"/>
        <v>10</v>
      </c>
      <c r="Q24" s="137" t="str">
        <f t="shared" si="8"/>
        <v>－</v>
      </c>
      <c r="R24" s="137">
        <f t="shared" si="8"/>
        <v>368</v>
      </c>
      <c r="S24" s="137">
        <f t="shared" si="8"/>
        <v>39</v>
      </c>
      <c r="T24" s="137" t="str">
        <f t="shared" si="8"/>
        <v>－</v>
      </c>
      <c r="U24" s="137" t="str">
        <f t="shared" si="8"/>
        <v>－</v>
      </c>
      <c r="V24" s="137">
        <f t="shared" si="8"/>
        <v>6</v>
      </c>
      <c r="W24" s="137">
        <f t="shared" si="8"/>
        <v>1</v>
      </c>
      <c r="X24" s="137" t="str">
        <f t="shared" si="8"/>
        <v>－</v>
      </c>
      <c r="Y24" s="137" t="str">
        <f t="shared" si="8"/>
        <v>－</v>
      </c>
      <c r="Z24" s="137">
        <f t="shared" si="8"/>
        <v>47</v>
      </c>
      <c r="AA24" s="137">
        <f t="shared" si="8"/>
        <v>36</v>
      </c>
      <c r="AB24" s="137">
        <f t="shared" si="8"/>
        <v>28</v>
      </c>
    </row>
    <row r="25" spans="2:28" s="5" customFormat="1" ht="12" customHeight="1">
      <c r="B25" s="31" t="s">
        <v>140</v>
      </c>
      <c r="C25" s="19" t="s">
        <v>131</v>
      </c>
      <c r="D25" s="35">
        <f t="shared" si="3"/>
        <v>1236</v>
      </c>
      <c r="E25" s="35">
        <f t="shared" si="4"/>
        <v>1236</v>
      </c>
      <c r="F25" s="35" t="str">
        <f t="shared" si="5"/>
        <v>－</v>
      </c>
      <c r="G25" s="35">
        <v>1236</v>
      </c>
      <c r="H25" s="35" t="s">
        <v>91</v>
      </c>
      <c r="I25" s="35" t="s">
        <v>91</v>
      </c>
      <c r="J25" s="35" t="s">
        <v>91</v>
      </c>
      <c r="K25" s="35">
        <f aca="true" t="shared" si="9" ref="K25:K80">IF(SUM(L25:M25)&gt;0,SUM(L25:M25),"－")</f>
        <v>61</v>
      </c>
      <c r="L25" s="35">
        <f t="shared" si="6"/>
        <v>60</v>
      </c>
      <c r="M25" s="35">
        <f t="shared" si="7"/>
        <v>1</v>
      </c>
      <c r="N25" s="35">
        <v>1</v>
      </c>
      <c r="O25" s="35" t="s">
        <v>91</v>
      </c>
      <c r="P25" s="35">
        <v>1</v>
      </c>
      <c r="Q25" s="35" t="s">
        <v>91</v>
      </c>
      <c r="R25" s="35">
        <v>58</v>
      </c>
      <c r="S25" s="35" t="s">
        <v>91</v>
      </c>
      <c r="T25" s="35" t="s">
        <v>91</v>
      </c>
      <c r="U25" s="35" t="s">
        <v>91</v>
      </c>
      <c r="V25" s="35">
        <v>1</v>
      </c>
      <c r="W25" s="35" t="s">
        <v>91</v>
      </c>
      <c r="X25" s="35" t="s">
        <v>91</v>
      </c>
      <c r="Y25" s="35" t="s">
        <v>91</v>
      </c>
      <c r="Z25" s="35">
        <v>7</v>
      </c>
      <c r="AA25" s="35">
        <v>1</v>
      </c>
      <c r="AB25" s="35">
        <v>3</v>
      </c>
    </row>
    <row r="26" spans="2:28" s="5" customFormat="1" ht="12" customHeight="1">
      <c r="B26" s="31" t="s">
        <v>141</v>
      </c>
      <c r="C26" s="19" t="s">
        <v>23</v>
      </c>
      <c r="D26" s="35">
        <f t="shared" si="3"/>
        <v>1232</v>
      </c>
      <c r="E26" s="35" t="str">
        <f t="shared" si="4"/>
        <v>－</v>
      </c>
      <c r="F26" s="35">
        <f t="shared" si="5"/>
        <v>1232</v>
      </c>
      <c r="G26" s="35" t="s">
        <v>91</v>
      </c>
      <c r="H26" s="35">
        <v>1232</v>
      </c>
      <c r="I26" s="35" t="s">
        <v>91</v>
      </c>
      <c r="J26" s="35" t="s">
        <v>91</v>
      </c>
      <c r="K26" s="35">
        <f t="shared" si="9"/>
        <v>59</v>
      </c>
      <c r="L26" s="35">
        <f t="shared" si="6"/>
        <v>45</v>
      </c>
      <c r="M26" s="35">
        <f t="shared" si="7"/>
        <v>14</v>
      </c>
      <c r="N26" s="35">
        <v>1</v>
      </c>
      <c r="O26" s="35" t="s">
        <v>91</v>
      </c>
      <c r="P26" s="35">
        <v>1</v>
      </c>
      <c r="Q26" s="35" t="s">
        <v>91</v>
      </c>
      <c r="R26" s="35">
        <v>43</v>
      </c>
      <c r="S26" s="35">
        <v>13</v>
      </c>
      <c r="T26" s="35" t="s">
        <v>91</v>
      </c>
      <c r="U26" s="35" t="s">
        <v>91</v>
      </c>
      <c r="V26" s="35">
        <v>1</v>
      </c>
      <c r="W26" s="35" t="s">
        <v>91</v>
      </c>
      <c r="X26" s="35" t="s">
        <v>91</v>
      </c>
      <c r="Y26" s="35" t="s">
        <v>91</v>
      </c>
      <c r="Z26" s="35">
        <v>9</v>
      </c>
      <c r="AA26" s="35">
        <v>1</v>
      </c>
      <c r="AB26" s="35">
        <v>4</v>
      </c>
    </row>
    <row r="27" spans="2:28" s="5" customFormat="1" ht="12" customHeight="1">
      <c r="B27" s="31" t="s">
        <v>142</v>
      </c>
      <c r="C27" s="19" t="s">
        <v>132</v>
      </c>
      <c r="D27" s="35">
        <f t="shared" si="3"/>
        <v>842</v>
      </c>
      <c r="E27" s="35">
        <f t="shared" si="4"/>
        <v>599</v>
      </c>
      <c r="F27" s="35">
        <f t="shared" si="5"/>
        <v>243</v>
      </c>
      <c r="G27" s="35">
        <v>599</v>
      </c>
      <c r="H27" s="35">
        <v>243</v>
      </c>
      <c r="I27" s="35" t="s">
        <v>91</v>
      </c>
      <c r="J27" s="35" t="s">
        <v>91</v>
      </c>
      <c r="K27" s="35">
        <f t="shared" si="9"/>
        <v>56</v>
      </c>
      <c r="L27" s="35">
        <f t="shared" si="6"/>
        <v>49</v>
      </c>
      <c r="M27" s="35">
        <f t="shared" si="7"/>
        <v>7</v>
      </c>
      <c r="N27" s="35">
        <v>1</v>
      </c>
      <c r="O27" s="35" t="s">
        <v>91</v>
      </c>
      <c r="P27" s="35">
        <v>1</v>
      </c>
      <c r="Q27" s="35" t="s">
        <v>91</v>
      </c>
      <c r="R27" s="35">
        <v>47</v>
      </c>
      <c r="S27" s="35">
        <v>6</v>
      </c>
      <c r="T27" s="35" t="s">
        <v>91</v>
      </c>
      <c r="U27" s="35" t="s">
        <v>91</v>
      </c>
      <c r="V27" s="35">
        <v>1</v>
      </c>
      <c r="W27" s="35" t="s">
        <v>91</v>
      </c>
      <c r="X27" s="35" t="s">
        <v>91</v>
      </c>
      <c r="Y27" s="35" t="s">
        <v>91</v>
      </c>
      <c r="Z27" s="35">
        <v>7</v>
      </c>
      <c r="AA27" s="35">
        <v>11</v>
      </c>
      <c r="AB27" s="35">
        <v>4</v>
      </c>
    </row>
    <row r="28" spans="2:28" s="5" customFormat="1" ht="12" customHeight="1">
      <c r="B28" s="31" t="s">
        <v>143</v>
      </c>
      <c r="C28" s="19" t="s">
        <v>133</v>
      </c>
      <c r="D28" s="35">
        <f t="shared" si="3"/>
        <v>1511</v>
      </c>
      <c r="E28" s="35">
        <f t="shared" si="4"/>
        <v>1483</v>
      </c>
      <c r="F28" s="35">
        <f t="shared" si="5"/>
        <v>28</v>
      </c>
      <c r="G28" s="35">
        <v>1170</v>
      </c>
      <c r="H28" s="35">
        <v>28</v>
      </c>
      <c r="I28" s="35">
        <v>313</v>
      </c>
      <c r="J28" s="35" t="s">
        <v>91</v>
      </c>
      <c r="K28" s="35">
        <f t="shared" si="9"/>
        <v>122</v>
      </c>
      <c r="L28" s="35">
        <f t="shared" si="6"/>
        <v>121</v>
      </c>
      <c r="M28" s="35">
        <f t="shared" si="7"/>
        <v>1</v>
      </c>
      <c r="N28" s="35">
        <v>1</v>
      </c>
      <c r="O28" s="35" t="s">
        <v>91</v>
      </c>
      <c r="P28" s="35">
        <v>2</v>
      </c>
      <c r="Q28" s="35" t="s">
        <v>91</v>
      </c>
      <c r="R28" s="35">
        <v>118</v>
      </c>
      <c r="S28" s="35" t="s">
        <v>91</v>
      </c>
      <c r="T28" s="35" t="s">
        <v>91</v>
      </c>
      <c r="U28" s="35" t="s">
        <v>91</v>
      </c>
      <c r="V28" s="35">
        <v>1</v>
      </c>
      <c r="W28" s="35" t="s">
        <v>91</v>
      </c>
      <c r="X28" s="35" t="s">
        <v>91</v>
      </c>
      <c r="Y28" s="35" t="s">
        <v>91</v>
      </c>
      <c r="Z28" s="35">
        <v>11</v>
      </c>
      <c r="AA28" s="35">
        <v>20</v>
      </c>
      <c r="AB28" s="35">
        <v>5</v>
      </c>
    </row>
    <row r="29" spans="2:28" s="5" customFormat="1" ht="12" customHeight="1">
      <c r="B29" s="31" t="s">
        <v>144</v>
      </c>
      <c r="C29" s="19" t="s">
        <v>134</v>
      </c>
      <c r="D29" s="35">
        <f t="shared" si="3"/>
        <v>1298</v>
      </c>
      <c r="E29" s="35">
        <f t="shared" si="4"/>
        <v>1011</v>
      </c>
      <c r="F29" s="35">
        <f t="shared" si="5"/>
        <v>287</v>
      </c>
      <c r="G29" s="35">
        <v>971</v>
      </c>
      <c r="H29" s="35">
        <v>276</v>
      </c>
      <c r="I29" s="35">
        <v>40</v>
      </c>
      <c r="J29" s="35">
        <v>11</v>
      </c>
      <c r="K29" s="35">
        <f t="shared" si="9"/>
        <v>74</v>
      </c>
      <c r="L29" s="35">
        <f t="shared" si="6"/>
        <v>68</v>
      </c>
      <c r="M29" s="35">
        <f t="shared" si="7"/>
        <v>6</v>
      </c>
      <c r="N29" s="35">
        <v>1</v>
      </c>
      <c r="O29" s="35" t="s">
        <v>91</v>
      </c>
      <c r="P29" s="35">
        <v>2</v>
      </c>
      <c r="Q29" s="35" t="s">
        <v>91</v>
      </c>
      <c r="R29" s="35">
        <v>65</v>
      </c>
      <c r="S29" s="35">
        <v>5</v>
      </c>
      <c r="T29" s="35" t="s">
        <v>91</v>
      </c>
      <c r="U29" s="35" t="s">
        <v>91</v>
      </c>
      <c r="V29" s="35" t="s">
        <v>91</v>
      </c>
      <c r="W29" s="35">
        <v>1</v>
      </c>
      <c r="X29" s="35" t="s">
        <v>91</v>
      </c>
      <c r="Y29" s="35" t="s">
        <v>91</v>
      </c>
      <c r="Z29" s="35">
        <v>7</v>
      </c>
      <c r="AA29" s="35">
        <v>3</v>
      </c>
      <c r="AB29" s="35">
        <v>5</v>
      </c>
    </row>
    <row r="30" spans="2:28" s="5" customFormat="1" ht="12" customHeight="1">
      <c r="B30" s="31" t="s">
        <v>145</v>
      </c>
      <c r="C30" s="19" t="s">
        <v>131</v>
      </c>
      <c r="D30" s="35">
        <f t="shared" si="3"/>
        <v>451</v>
      </c>
      <c r="E30" s="35">
        <f t="shared" si="4"/>
        <v>102</v>
      </c>
      <c r="F30" s="35">
        <f t="shared" si="5"/>
        <v>349</v>
      </c>
      <c r="G30" s="35" t="s">
        <v>91</v>
      </c>
      <c r="H30" s="35" t="s">
        <v>91</v>
      </c>
      <c r="I30" s="35">
        <v>102</v>
      </c>
      <c r="J30" s="35">
        <v>349</v>
      </c>
      <c r="K30" s="35">
        <f t="shared" si="9"/>
        <v>40</v>
      </c>
      <c r="L30" s="35">
        <f t="shared" si="6"/>
        <v>26</v>
      </c>
      <c r="M30" s="35">
        <f t="shared" si="7"/>
        <v>14</v>
      </c>
      <c r="N30" s="35">
        <v>1</v>
      </c>
      <c r="O30" s="35" t="s">
        <v>91</v>
      </c>
      <c r="P30" s="35">
        <v>2</v>
      </c>
      <c r="Q30" s="35" t="s">
        <v>91</v>
      </c>
      <c r="R30" s="35">
        <v>23</v>
      </c>
      <c r="S30" s="35">
        <v>13</v>
      </c>
      <c r="T30" s="35" t="s">
        <v>91</v>
      </c>
      <c r="U30" s="35" t="s">
        <v>91</v>
      </c>
      <c r="V30" s="35">
        <v>1</v>
      </c>
      <c r="W30" s="35" t="s">
        <v>91</v>
      </c>
      <c r="X30" s="35" t="s">
        <v>91</v>
      </c>
      <c r="Y30" s="35" t="s">
        <v>91</v>
      </c>
      <c r="Z30" s="35">
        <v>4</v>
      </c>
      <c r="AA30" s="35" t="s">
        <v>91</v>
      </c>
      <c r="AB30" s="35">
        <v>6</v>
      </c>
    </row>
    <row r="31" spans="2:28" s="5" customFormat="1" ht="12" customHeight="1">
      <c r="B31" s="31" t="s">
        <v>146</v>
      </c>
      <c r="C31" s="19" t="s">
        <v>131</v>
      </c>
      <c r="D31" s="35">
        <f t="shared" si="3"/>
        <v>364</v>
      </c>
      <c r="E31" s="35">
        <f t="shared" si="4"/>
        <v>219</v>
      </c>
      <c r="F31" s="35">
        <f t="shared" si="5"/>
        <v>145</v>
      </c>
      <c r="G31" s="35">
        <v>219</v>
      </c>
      <c r="H31" s="35">
        <v>145</v>
      </c>
      <c r="I31" s="35" t="s">
        <v>91</v>
      </c>
      <c r="J31" s="35" t="s">
        <v>91</v>
      </c>
      <c r="K31" s="35">
        <f t="shared" si="9"/>
        <v>19</v>
      </c>
      <c r="L31" s="35">
        <f t="shared" si="6"/>
        <v>16</v>
      </c>
      <c r="M31" s="35">
        <f t="shared" si="7"/>
        <v>3</v>
      </c>
      <c r="N31" s="35">
        <v>1</v>
      </c>
      <c r="O31" s="35" t="s">
        <v>91</v>
      </c>
      <c r="P31" s="35">
        <v>1</v>
      </c>
      <c r="Q31" s="35" t="s">
        <v>91</v>
      </c>
      <c r="R31" s="35">
        <v>14</v>
      </c>
      <c r="S31" s="35">
        <v>2</v>
      </c>
      <c r="T31" s="35" t="s">
        <v>91</v>
      </c>
      <c r="U31" s="35" t="s">
        <v>91</v>
      </c>
      <c r="V31" s="35">
        <v>1</v>
      </c>
      <c r="W31" s="35" t="s">
        <v>91</v>
      </c>
      <c r="X31" s="35" t="s">
        <v>91</v>
      </c>
      <c r="Y31" s="35" t="s">
        <v>91</v>
      </c>
      <c r="Z31" s="35">
        <v>2</v>
      </c>
      <c r="AA31" s="35" t="s">
        <v>91</v>
      </c>
      <c r="AB31" s="35">
        <v>1</v>
      </c>
    </row>
    <row r="32" spans="2:28" s="5" customFormat="1" ht="12" customHeight="1">
      <c r="B32" s="31" t="s">
        <v>147</v>
      </c>
      <c r="C32" s="19" t="s">
        <v>138</v>
      </c>
      <c r="D32" s="35">
        <f>IF(SUM(E32:F32)=SUM(D33:D39),IF(SUM(E32:F32)&gt;0,SUM(E32:F32),"－"),"ｴﾗｰ")</f>
        <v>6331</v>
      </c>
      <c r="E32" s="35">
        <f t="shared" si="4"/>
        <v>4647</v>
      </c>
      <c r="F32" s="35">
        <f t="shared" si="5"/>
        <v>1684</v>
      </c>
      <c r="G32" s="35">
        <f>IF(SUM(G33:G39)&gt;0,SUM(G33:G39),"－")</f>
        <v>4244</v>
      </c>
      <c r="H32" s="35">
        <f>IF(SUM(H33:H39)&gt;0,SUM(H33:H39),"－")</f>
        <v>1618</v>
      </c>
      <c r="I32" s="35">
        <f>IF(SUM(I33:I39)&gt;0,SUM(I33:I39),"－")</f>
        <v>403</v>
      </c>
      <c r="J32" s="35">
        <f>IF(SUM(J33:J39)&gt;0,SUM(J33:J39),"－")</f>
        <v>66</v>
      </c>
      <c r="K32" s="35">
        <f>IF(SUM(L32:M32)=SUM(K33:K39),IF(SUM(L32:M32)&gt;0,SUM(L32:M32),"－"),"ｴﾗｰ")</f>
        <v>377</v>
      </c>
      <c r="L32" s="35">
        <f t="shared" si="6"/>
        <v>346</v>
      </c>
      <c r="M32" s="35">
        <f t="shared" si="7"/>
        <v>31</v>
      </c>
      <c r="N32" s="35">
        <f aca="true" t="shared" si="10" ref="N32:AB32">IF(SUM(N33:N39)&gt;0,SUM(N33:N39),"－")</f>
        <v>5</v>
      </c>
      <c r="O32" s="35" t="str">
        <f t="shared" si="10"/>
        <v>－</v>
      </c>
      <c r="P32" s="35">
        <f t="shared" si="10"/>
        <v>8</v>
      </c>
      <c r="Q32" s="35" t="str">
        <f t="shared" si="10"/>
        <v>－</v>
      </c>
      <c r="R32" s="35">
        <f t="shared" si="10"/>
        <v>333</v>
      </c>
      <c r="S32" s="35">
        <f t="shared" si="10"/>
        <v>21</v>
      </c>
      <c r="T32" s="35" t="str">
        <f t="shared" si="10"/>
        <v>－</v>
      </c>
      <c r="U32" s="35" t="str">
        <f t="shared" si="10"/>
        <v>－</v>
      </c>
      <c r="V32" s="35">
        <f t="shared" si="10"/>
        <v>6</v>
      </c>
      <c r="W32" s="35" t="str">
        <f t="shared" si="10"/>
        <v>－</v>
      </c>
      <c r="X32" s="35" t="str">
        <f t="shared" si="10"/>
        <v>－</v>
      </c>
      <c r="Y32" s="35">
        <f t="shared" si="10"/>
        <v>4</v>
      </c>
      <c r="Z32" s="35">
        <f t="shared" si="10"/>
        <v>40</v>
      </c>
      <c r="AA32" s="35">
        <f t="shared" si="10"/>
        <v>25</v>
      </c>
      <c r="AB32" s="35">
        <f t="shared" si="10"/>
        <v>28</v>
      </c>
    </row>
    <row r="33" spans="2:28" s="5" customFormat="1" ht="12" customHeight="1">
      <c r="B33" s="31" t="s">
        <v>148</v>
      </c>
      <c r="C33" s="19" t="s">
        <v>131</v>
      </c>
      <c r="D33" s="35">
        <f t="shared" si="3"/>
        <v>1232</v>
      </c>
      <c r="E33" s="35">
        <f t="shared" si="4"/>
        <v>1232</v>
      </c>
      <c r="F33" s="35" t="str">
        <f t="shared" si="5"/>
        <v>－</v>
      </c>
      <c r="G33" s="35">
        <v>1232</v>
      </c>
      <c r="H33" s="35" t="s">
        <v>91</v>
      </c>
      <c r="I33" s="35" t="s">
        <v>91</v>
      </c>
      <c r="J33" s="35" t="s">
        <v>91</v>
      </c>
      <c r="K33" s="35">
        <f t="shared" si="9"/>
        <v>56</v>
      </c>
      <c r="L33" s="35">
        <f t="shared" si="6"/>
        <v>55</v>
      </c>
      <c r="M33" s="35">
        <f t="shared" si="7"/>
        <v>1</v>
      </c>
      <c r="N33" s="35">
        <v>1</v>
      </c>
      <c r="O33" s="35" t="s">
        <v>91</v>
      </c>
      <c r="P33" s="35">
        <v>1</v>
      </c>
      <c r="Q33" s="35" t="s">
        <v>91</v>
      </c>
      <c r="R33" s="35">
        <v>53</v>
      </c>
      <c r="S33" s="35" t="s">
        <v>91</v>
      </c>
      <c r="T33" s="35" t="s">
        <v>91</v>
      </c>
      <c r="U33" s="35" t="s">
        <v>91</v>
      </c>
      <c r="V33" s="35">
        <v>1</v>
      </c>
      <c r="W33" s="35" t="s">
        <v>91</v>
      </c>
      <c r="X33" s="35" t="s">
        <v>91</v>
      </c>
      <c r="Y33" s="35" t="s">
        <v>91</v>
      </c>
      <c r="Z33" s="35">
        <v>6</v>
      </c>
      <c r="AA33" s="35">
        <v>1</v>
      </c>
      <c r="AB33" s="35">
        <v>3</v>
      </c>
    </row>
    <row r="34" spans="2:28" s="5" customFormat="1" ht="12" customHeight="1">
      <c r="B34" s="24" t="s">
        <v>149</v>
      </c>
      <c r="C34" s="19" t="s">
        <v>25</v>
      </c>
      <c r="D34" s="35">
        <f t="shared" si="3"/>
        <v>913</v>
      </c>
      <c r="E34" s="35">
        <f t="shared" si="4"/>
        <v>863</v>
      </c>
      <c r="F34" s="35">
        <f t="shared" si="5"/>
        <v>50</v>
      </c>
      <c r="G34" s="35">
        <v>863</v>
      </c>
      <c r="H34" s="35">
        <v>50</v>
      </c>
      <c r="I34" s="35" t="s">
        <v>91</v>
      </c>
      <c r="J34" s="35" t="s">
        <v>91</v>
      </c>
      <c r="K34" s="35">
        <f t="shared" si="9"/>
        <v>53</v>
      </c>
      <c r="L34" s="35">
        <f t="shared" si="6"/>
        <v>50</v>
      </c>
      <c r="M34" s="35">
        <f t="shared" si="7"/>
        <v>3</v>
      </c>
      <c r="N34" s="35">
        <v>1</v>
      </c>
      <c r="O34" s="35" t="s">
        <v>91</v>
      </c>
      <c r="P34" s="35">
        <v>1</v>
      </c>
      <c r="Q34" s="35" t="s">
        <v>91</v>
      </c>
      <c r="R34" s="35">
        <v>48</v>
      </c>
      <c r="S34" s="35">
        <v>2</v>
      </c>
      <c r="T34" s="35" t="s">
        <v>91</v>
      </c>
      <c r="U34" s="35" t="s">
        <v>91</v>
      </c>
      <c r="V34" s="35">
        <v>1</v>
      </c>
      <c r="W34" s="35" t="s">
        <v>91</v>
      </c>
      <c r="X34" s="35" t="s">
        <v>91</v>
      </c>
      <c r="Y34" s="35" t="s">
        <v>91</v>
      </c>
      <c r="Z34" s="35">
        <v>5</v>
      </c>
      <c r="AA34" s="35">
        <v>2</v>
      </c>
      <c r="AB34" s="35">
        <v>3</v>
      </c>
    </row>
    <row r="35" spans="2:28" s="5" customFormat="1" ht="12" customHeight="1">
      <c r="B35" s="24" t="s">
        <v>26</v>
      </c>
      <c r="C35" s="14" t="s">
        <v>128</v>
      </c>
      <c r="D35" s="75">
        <f t="shared" si="3"/>
        <v>121</v>
      </c>
      <c r="E35" s="75">
        <f t="shared" si="4"/>
        <v>119</v>
      </c>
      <c r="F35" s="75">
        <f t="shared" si="5"/>
        <v>2</v>
      </c>
      <c r="G35" s="75">
        <v>119</v>
      </c>
      <c r="H35" s="75">
        <v>2</v>
      </c>
      <c r="I35" s="75" t="s">
        <v>91</v>
      </c>
      <c r="J35" s="75" t="s">
        <v>91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</row>
    <row r="36" spans="2:28" s="5" customFormat="1" ht="7.5" customHeight="1">
      <c r="B36" s="15"/>
      <c r="C36" s="28" t="s">
        <v>136</v>
      </c>
      <c r="D36" s="88"/>
      <c r="E36" s="142"/>
      <c r="F36" s="142"/>
      <c r="G36" s="142"/>
      <c r="H36" s="142"/>
      <c r="I36" s="142"/>
      <c r="J36" s="142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</row>
    <row r="37" spans="2:28" s="5" customFormat="1" ht="12" customHeight="1">
      <c r="B37" s="32" t="s">
        <v>150</v>
      </c>
      <c r="C37" s="19" t="s">
        <v>131</v>
      </c>
      <c r="D37" s="35">
        <f t="shared" si="3"/>
        <v>2453</v>
      </c>
      <c r="E37" s="35">
        <f t="shared" si="4"/>
        <v>1154</v>
      </c>
      <c r="F37" s="35">
        <f t="shared" si="5"/>
        <v>1299</v>
      </c>
      <c r="G37" s="35">
        <v>1154</v>
      </c>
      <c r="H37" s="35">
        <v>1234</v>
      </c>
      <c r="I37" s="35" t="s">
        <v>91</v>
      </c>
      <c r="J37" s="35">
        <v>65</v>
      </c>
      <c r="K37" s="35">
        <f t="shared" si="9"/>
        <v>69</v>
      </c>
      <c r="L37" s="35">
        <f t="shared" si="6"/>
        <v>53</v>
      </c>
      <c r="M37" s="35">
        <f t="shared" si="7"/>
        <v>16</v>
      </c>
      <c r="N37" s="35">
        <v>1</v>
      </c>
      <c r="O37" s="35" t="s">
        <v>91</v>
      </c>
      <c r="P37" s="35">
        <v>2</v>
      </c>
      <c r="Q37" s="35" t="s">
        <v>91</v>
      </c>
      <c r="R37" s="35">
        <v>50</v>
      </c>
      <c r="S37" s="35">
        <v>15</v>
      </c>
      <c r="T37" s="35" t="s">
        <v>91</v>
      </c>
      <c r="U37" s="35" t="s">
        <v>91</v>
      </c>
      <c r="V37" s="35">
        <v>1</v>
      </c>
      <c r="W37" s="35" t="s">
        <v>91</v>
      </c>
      <c r="X37" s="35" t="s">
        <v>91</v>
      </c>
      <c r="Y37" s="35" t="s">
        <v>91</v>
      </c>
      <c r="Z37" s="35">
        <v>12</v>
      </c>
      <c r="AA37" s="35">
        <v>1</v>
      </c>
      <c r="AB37" s="35">
        <v>3</v>
      </c>
    </row>
    <row r="38" spans="2:28" s="5" customFormat="1" ht="12" customHeight="1">
      <c r="B38" s="32" t="s">
        <v>151</v>
      </c>
      <c r="C38" s="19" t="s">
        <v>133</v>
      </c>
      <c r="D38" s="35">
        <f t="shared" si="3"/>
        <v>1253</v>
      </c>
      <c r="E38" s="35">
        <f t="shared" si="4"/>
        <v>1240</v>
      </c>
      <c r="F38" s="35">
        <f t="shared" si="5"/>
        <v>13</v>
      </c>
      <c r="G38" s="35">
        <v>876</v>
      </c>
      <c r="H38" s="35">
        <v>13</v>
      </c>
      <c r="I38" s="35">
        <v>364</v>
      </c>
      <c r="J38" s="35" t="s">
        <v>91</v>
      </c>
      <c r="K38" s="35">
        <f t="shared" si="9"/>
        <v>133</v>
      </c>
      <c r="L38" s="35">
        <f t="shared" si="6"/>
        <v>127</v>
      </c>
      <c r="M38" s="35">
        <f t="shared" si="7"/>
        <v>6</v>
      </c>
      <c r="N38" s="35">
        <v>1</v>
      </c>
      <c r="O38" s="35" t="s">
        <v>91</v>
      </c>
      <c r="P38" s="35">
        <v>2</v>
      </c>
      <c r="Q38" s="35" t="s">
        <v>91</v>
      </c>
      <c r="R38" s="35">
        <v>124</v>
      </c>
      <c r="S38" s="35" t="s">
        <v>91</v>
      </c>
      <c r="T38" s="35" t="s">
        <v>91</v>
      </c>
      <c r="U38" s="35" t="s">
        <v>91</v>
      </c>
      <c r="V38" s="35">
        <v>2</v>
      </c>
      <c r="W38" s="35" t="s">
        <v>91</v>
      </c>
      <c r="X38" s="35" t="s">
        <v>91</v>
      </c>
      <c r="Y38" s="35">
        <v>4</v>
      </c>
      <c r="Z38" s="35">
        <v>10</v>
      </c>
      <c r="AA38" s="35">
        <v>20</v>
      </c>
      <c r="AB38" s="35">
        <v>15</v>
      </c>
    </row>
    <row r="39" spans="2:28" s="5" customFormat="1" ht="12" customHeight="1">
      <c r="B39" s="24" t="s">
        <v>152</v>
      </c>
      <c r="C39" s="19" t="s">
        <v>134</v>
      </c>
      <c r="D39" s="35">
        <f t="shared" si="3"/>
        <v>359</v>
      </c>
      <c r="E39" s="35">
        <f t="shared" si="4"/>
        <v>39</v>
      </c>
      <c r="F39" s="35">
        <f t="shared" si="5"/>
        <v>320</v>
      </c>
      <c r="G39" s="35" t="s">
        <v>91</v>
      </c>
      <c r="H39" s="35">
        <v>319</v>
      </c>
      <c r="I39" s="35">
        <v>39</v>
      </c>
      <c r="J39" s="35">
        <v>1</v>
      </c>
      <c r="K39" s="35">
        <f t="shared" si="9"/>
        <v>66</v>
      </c>
      <c r="L39" s="35">
        <f t="shared" si="6"/>
        <v>61</v>
      </c>
      <c r="M39" s="35">
        <f t="shared" si="7"/>
        <v>5</v>
      </c>
      <c r="N39" s="35">
        <v>1</v>
      </c>
      <c r="O39" s="35" t="s">
        <v>91</v>
      </c>
      <c r="P39" s="35">
        <v>2</v>
      </c>
      <c r="Q39" s="35" t="s">
        <v>91</v>
      </c>
      <c r="R39" s="35">
        <v>58</v>
      </c>
      <c r="S39" s="35">
        <v>4</v>
      </c>
      <c r="T39" s="35" t="s">
        <v>91</v>
      </c>
      <c r="U39" s="35" t="s">
        <v>91</v>
      </c>
      <c r="V39" s="35">
        <v>1</v>
      </c>
      <c r="W39" s="35" t="s">
        <v>91</v>
      </c>
      <c r="X39" s="35" t="s">
        <v>91</v>
      </c>
      <c r="Y39" s="35" t="s">
        <v>91</v>
      </c>
      <c r="Z39" s="35">
        <v>7</v>
      </c>
      <c r="AA39" s="35">
        <v>1</v>
      </c>
      <c r="AB39" s="35">
        <v>4</v>
      </c>
    </row>
    <row r="40" spans="2:28" s="5" customFormat="1" ht="12" customHeight="1">
      <c r="B40" s="31" t="s">
        <v>153</v>
      </c>
      <c r="C40" s="19" t="s">
        <v>138</v>
      </c>
      <c r="D40" s="35">
        <f>IF(SUM(E40:F40)=SUM(D41:D44),IF(SUM(E40:F40)&gt;0,SUM(E40:F40),"－"),"ｴﾗｰ")</f>
        <v>3874</v>
      </c>
      <c r="E40" s="35">
        <f t="shared" si="4"/>
        <v>2459</v>
      </c>
      <c r="F40" s="35">
        <f t="shared" si="5"/>
        <v>1415</v>
      </c>
      <c r="G40" s="35">
        <f>IF(SUM(G41:G44)&gt;0,SUM(G41:G44),"－")</f>
        <v>2294</v>
      </c>
      <c r="H40" s="35">
        <f>IF(SUM(H41:H44)&gt;0,SUM(H41:H44),"－")</f>
        <v>1379</v>
      </c>
      <c r="I40" s="35">
        <f>IF(SUM(I41:I44)&gt;0,SUM(I41:I44),"－")</f>
        <v>165</v>
      </c>
      <c r="J40" s="35">
        <f>IF(SUM(J41:J44)&gt;0,SUM(J41:J44),"－")</f>
        <v>36</v>
      </c>
      <c r="K40" s="35">
        <f>IF(SUM(L40:M40)=SUM(K41:K44),IF(SUM(L40:M40)&gt;0,SUM(L40:M40),"－"),"ｴﾗｰ")</f>
        <v>230</v>
      </c>
      <c r="L40" s="35">
        <f t="shared" si="6"/>
        <v>207</v>
      </c>
      <c r="M40" s="35">
        <f t="shared" si="7"/>
        <v>23</v>
      </c>
      <c r="N40" s="35">
        <f aca="true" t="shared" si="11" ref="N40:AB40">IF(SUM(N41:N44)&gt;0,SUM(N41:N44),"－")</f>
        <v>4</v>
      </c>
      <c r="O40" s="35" t="str">
        <f t="shared" si="11"/>
        <v>－</v>
      </c>
      <c r="P40" s="35">
        <f t="shared" si="11"/>
        <v>7</v>
      </c>
      <c r="Q40" s="35" t="str">
        <f t="shared" si="11"/>
        <v>－</v>
      </c>
      <c r="R40" s="35">
        <f t="shared" si="11"/>
        <v>196</v>
      </c>
      <c r="S40" s="35">
        <f t="shared" si="11"/>
        <v>19</v>
      </c>
      <c r="T40" s="35" t="str">
        <f t="shared" si="11"/>
        <v>－</v>
      </c>
      <c r="U40" s="35" t="str">
        <f t="shared" si="11"/>
        <v>－</v>
      </c>
      <c r="V40" s="35">
        <f t="shared" si="11"/>
        <v>4</v>
      </c>
      <c r="W40" s="35" t="str">
        <f t="shared" si="11"/>
        <v>－</v>
      </c>
      <c r="X40" s="35" t="str">
        <f t="shared" si="11"/>
        <v>－</v>
      </c>
      <c r="Y40" s="35" t="str">
        <f t="shared" si="11"/>
        <v>－</v>
      </c>
      <c r="Z40" s="35">
        <f t="shared" si="11"/>
        <v>29</v>
      </c>
      <c r="AA40" s="35">
        <f t="shared" si="11"/>
        <v>18</v>
      </c>
      <c r="AB40" s="35">
        <f t="shared" si="11"/>
        <v>12</v>
      </c>
    </row>
    <row r="41" spans="2:28" s="5" customFormat="1" ht="12" customHeight="1">
      <c r="B41" s="31" t="s">
        <v>154</v>
      </c>
      <c r="C41" s="19" t="s">
        <v>131</v>
      </c>
      <c r="D41" s="35">
        <f t="shared" si="3"/>
        <v>994</v>
      </c>
      <c r="E41" s="35">
        <f t="shared" si="4"/>
        <v>994</v>
      </c>
      <c r="F41" s="35" t="str">
        <f t="shared" si="5"/>
        <v>－</v>
      </c>
      <c r="G41" s="35">
        <v>962</v>
      </c>
      <c r="H41" s="35" t="s">
        <v>91</v>
      </c>
      <c r="I41" s="35">
        <v>32</v>
      </c>
      <c r="J41" s="35" t="s">
        <v>91</v>
      </c>
      <c r="K41" s="35">
        <f t="shared" si="9"/>
        <v>51</v>
      </c>
      <c r="L41" s="35">
        <f t="shared" si="6"/>
        <v>50</v>
      </c>
      <c r="M41" s="35">
        <f t="shared" si="7"/>
        <v>1</v>
      </c>
      <c r="N41" s="35">
        <v>1</v>
      </c>
      <c r="O41" s="35" t="s">
        <v>91</v>
      </c>
      <c r="P41" s="35">
        <v>2</v>
      </c>
      <c r="Q41" s="35" t="s">
        <v>91</v>
      </c>
      <c r="R41" s="35">
        <v>47</v>
      </c>
      <c r="S41" s="35" t="s">
        <v>91</v>
      </c>
      <c r="T41" s="35" t="s">
        <v>91</v>
      </c>
      <c r="U41" s="35" t="s">
        <v>91</v>
      </c>
      <c r="V41" s="35">
        <v>1</v>
      </c>
      <c r="W41" s="35" t="s">
        <v>91</v>
      </c>
      <c r="X41" s="35" t="s">
        <v>91</v>
      </c>
      <c r="Y41" s="35" t="s">
        <v>91</v>
      </c>
      <c r="Z41" s="35">
        <v>8</v>
      </c>
      <c r="AA41" s="35">
        <v>1</v>
      </c>
      <c r="AB41" s="35">
        <v>3</v>
      </c>
    </row>
    <row r="42" spans="2:28" s="5" customFormat="1" ht="12" customHeight="1">
      <c r="B42" s="31" t="s">
        <v>155</v>
      </c>
      <c r="C42" s="19" t="s">
        <v>31</v>
      </c>
      <c r="D42" s="35">
        <f t="shared" si="3"/>
        <v>685</v>
      </c>
      <c r="E42" s="35">
        <f t="shared" si="4"/>
        <v>413</v>
      </c>
      <c r="F42" s="35">
        <f t="shared" si="5"/>
        <v>272</v>
      </c>
      <c r="G42" s="35">
        <v>413</v>
      </c>
      <c r="H42" s="35">
        <v>272</v>
      </c>
      <c r="I42" s="35" t="s">
        <v>91</v>
      </c>
      <c r="J42" s="35" t="s">
        <v>91</v>
      </c>
      <c r="K42" s="35">
        <f t="shared" si="9"/>
        <v>35</v>
      </c>
      <c r="L42" s="35">
        <f t="shared" si="6"/>
        <v>29</v>
      </c>
      <c r="M42" s="35">
        <f t="shared" si="7"/>
        <v>6</v>
      </c>
      <c r="N42" s="35">
        <v>1</v>
      </c>
      <c r="O42" s="35" t="s">
        <v>91</v>
      </c>
      <c r="P42" s="35">
        <v>1</v>
      </c>
      <c r="Q42" s="35" t="s">
        <v>91</v>
      </c>
      <c r="R42" s="35">
        <v>27</v>
      </c>
      <c r="S42" s="35">
        <v>5</v>
      </c>
      <c r="T42" s="35" t="s">
        <v>91</v>
      </c>
      <c r="U42" s="35" t="s">
        <v>91</v>
      </c>
      <c r="V42" s="35">
        <v>1</v>
      </c>
      <c r="W42" s="35" t="s">
        <v>91</v>
      </c>
      <c r="X42" s="35" t="s">
        <v>91</v>
      </c>
      <c r="Y42" s="35" t="s">
        <v>91</v>
      </c>
      <c r="Z42" s="35">
        <v>5</v>
      </c>
      <c r="AA42" s="35" t="s">
        <v>91</v>
      </c>
      <c r="AB42" s="35">
        <v>3</v>
      </c>
    </row>
    <row r="43" spans="2:28" s="5" customFormat="1" ht="12" customHeight="1">
      <c r="B43" s="31" t="s">
        <v>156</v>
      </c>
      <c r="C43" s="19" t="s">
        <v>31</v>
      </c>
      <c r="D43" s="35">
        <f t="shared" si="3"/>
        <v>1126</v>
      </c>
      <c r="E43" s="35" t="str">
        <f t="shared" si="4"/>
        <v>－</v>
      </c>
      <c r="F43" s="35">
        <f t="shared" si="5"/>
        <v>1126</v>
      </c>
      <c r="G43" s="35" t="s">
        <v>91</v>
      </c>
      <c r="H43" s="35">
        <v>1090</v>
      </c>
      <c r="I43" s="35" t="s">
        <v>91</v>
      </c>
      <c r="J43" s="35">
        <v>36</v>
      </c>
      <c r="K43" s="35">
        <f t="shared" si="9"/>
        <v>60</v>
      </c>
      <c r="L43" s="35">
        <f t="shared" si="6"/>
        <v>45</v>
      </c>
      <c r="M43" s="35">
        <f t="shared" si="7"/>
        <v>15</v>
      </c>
      <c r="N43" s="35">
        <v>1</v>
      </c>
      <c r="O43" s="35" t="s">
        <v>91</v>
      </c>
      <c r="P43" s="35">
        <v>2</v>
      </c>
      <c r="Q43" s="35" t="s">
        <v>91</v>
      </c>
      <c r="R43" s="35">
        <v>42</v>
      </c>
      <c r="S43" s="35">
        <v>14</v>
      </c>
      <c r="T43" s="35" t="s">
        <v>91</v>
      </c>
      <c r="U43" s="35" t="s">
        <v>91</v>
      </c>
      <c r="V43" s="35">
        <v>1</v>
      </c>
      <c r="W43" s="35" t="s">
        <v>91</v>
      </c>
      <c r="X43" s="35" t="s">
        <v>91</v>
      </c>
      <c r="Y43" s="35" t="s">
        <v>91</v>
      </c>
      <c r="Z43" s="35">
        <v>7</v>
      </c>
      <c r="AA43" s="35">
        <v>1</v>
      </c>
      <c r="AB43" s="35">
        <v>3</v>
      </c>
    </row>
    <row r="44" spans="2:28" s="5" customFormat="1" ht="12" customHeight="1">
      <c r="B44" s="31" t="s">
        <v>157</v>
      </c>
      <c r="C44" s="19" t="s">
        <v>133</v>
      </c>
      <c r="D44" s="35">
        <f t="shared" si="3"/>
        <v>1069</v>
      </c>
      <c r="E44" s="35">
        <f t="shared" si="4"/>
        <v>1052</v>
      </c>
      <c r="F44" s="35">
        <f t="shared" si="5"/>
        <v>17</v>
      </c>
      <c r="G44" s="35">
        <v>919</v>
      </c>
      <c r="H44" s="35">
        <v>17</v>
      </c>
      <c r="I44" s="35">
        <v>133</v>
      </c>
      <c r="J44" s="35" t="s">
        <v>91</v>
      </c>
      <c r="K44" s="35">
        <f t="shared" si="9"/>
        <v>84</v>
      </c>
      <c r="L44" s="35">
        <f t="shared" si="6"/>
        <v>83</v>
      </c>
      <c r="M44" s="35">
        <f t="shared" si="7"/>
        <v>1</v>
      </c>
      <c r="N44" s="35">
        <v>1</v>
      </c>
      <c r="O44" s="35" t="s">
        <v>91</v>
      </c>
      <c r="P44" s="35">
        <v>2</v>
      </c>
      <c r="Q44" s="35" t="s">
        <v>91</v>
      </c>
      <c r="R44" s="35">
        <v>80</v>
      </c>
      <c r="S44" s="35" t="s">
        <v>91</v>
      </c>
      <c r="T44" s="35" t="s">
        <v>91</v>
      </c>
      <c r="U44" s="35" t="s">
        <v>91</v>
      </c>
      <c r="V44" s="35">
        <v>1</v>
      </c>
      <c r="W44" s="35" t="s">
        <v>91</v>
      </c>
      <c r="X44" s="35" t="s">
        <v>91</v>
      </c>
      <c r="Y44" s="35" t="s">
        <v>91</v>
      </c>
      <c r="Z44" s="35">
        <v>9</v>
      </c>
      <c r="AA44" s="35">
        <v>16</v>
      </c>
      <c r="AB44" s="35">
        <v>3</v>
      </c>
    </row>
    <row r="45" spans="2:28" s="5" customFormat="1" ht="12" customHeight="1">
      <c r="B45" s="31" t="s">
        <v>158</v>
      </c>
      <c r="C45" s="19" t="s">
        <v>138</v>
      </c>
      <c r="D45" s="35">
        <f>IF(SUM(E45:F45)=SUM(D46:D50),IF(SUM(E45:F45)&gt;0,SUM(E45:F45),"－"),"ｴﾗｰ")</f>
        <v>4082</v>
      </c>
      <c r="E45" s="35">
        <f t="shared" si="4"/>
        <v>2661</v>
      </c>
      <c r="F45" s="35">
        <f t="shared" si="5"/>
        <v>1421</v>
      </c>
      <c r="G45" s="35">
        <f>IF(SUM(G46:G50)&gt;0,SUM(G46:G50),"－")</f>
        <v>2530</v>
      </c>
      <c r="H45" s="35">
        <f>IF(SUM(H46:H50)&gt;0,SUM(H46:H50),"－")</f>
        <v>1388</v>
      </c>
      <c r="I45" s="35">
        <f>IF(SUM(I46:I50)&gt;0,SUM(I46:I50),"－")</f>
        <v>131</v>
      </c>
      <c r="J45" s="35">
        <f>IF(SUM(J46:J50)&gt;0,SUM(J46:J50),"－")</f>
        <v>33</v>
      </c>
      <c r="K45" s="35">
        <f>IF(SUM(L45:M45)=SUM(K46:K50),IF(SUM(L45:M45)&gt;0,SUM(L45:M45),"－"),"ｴﾗｰ")</f>
        <v>258</v>
      </c>
      <c r="L45" s="35">
        <f t="shared" si="6"/>
        <v>225</v>
      </c>
      <c r="M45" s="35">
        <f t="shared" si="7"/>
        <v>33</v>
      </c>
      <c r="N45" s="35">
        <f aca="true" t="shared" si="12" ref="N45:AB45">IF(SUM(N46:N50)&gt;0,SUM(N46:N50),"－")</f>
        <v>5</v>
      </c>
      <c r="O45" s="35" t="str">
        <f t="shared" si="12"/>
        <v>－</v>
      </c>
      <c r="P45" s="35">
        <f t="shared" si="12"/>
        <v>8</v>
      </c>
      <c r="Q45" s="35" t="str">
        <f t="shared" si="12"/>
        <v>－</v>
      </c>
      <c r="R45" s="35">
        <f t="shared" si="12"/>
        <v>212</v>
      </c>
      <c r="S45" s="35">
        <f t="shared" si="12"/>
        <v>27</v>
      </c>
      <c r="T45" s="35" t="str">
        <f t="shared" si="12"/>
        <v>－</v>
      </c>
      <c r="U45" s="35" t="str">
        <f t="shared" si="12"/>
        <v>－</v>
      </c>
      <c r="V45" s="35">
        <f t="shared" si="12"/>
        <v>5</v>
      </c>
      <c r="W45" s="35">
        <f t="shared" si="12"/>
        <v>1</v>
      </c>
      <c r="X45" s="35" t="str">
        <f t="shared" si="12"/>
        <v>－</v>
      </c>
      <c r="Y45" s="35" t="str">
        <f t="shared" si="12"/>
        <v>－</v>
      </c>
      <c r="Z45" s="35">
        <f t="shared" si="12"/>
        <v>32</v>
      </c>
      <c r="AA45" s="35">
        <f t="shared" si="12"/>
        <v>24</v>
      </c>
      <c r="AB45" s="35">
        <f t="shared" si="12"/>
        <v>18</v>
      </c>
    </row>
    <row r="46" spans="2:28" s="5" customFormat="1" ht="12" customHeight="1">
      <c r="B46" s="31" t="s">
        <v>159</v>
      </c>
      <c r="C46" s="19" t="s">
        <v>131</v>
      </c>
      <c r="D46" s="35">
        <f t="shared" si="3"/>
        <v>687</v>
      </c>
      <c r="E46" s="35">
        <f t="shared" si="4"/>
        <v>687</v>
      </c>
      <c r="F46" s="35" t="str">
        <f t="shared" si="5"/>
        <v>－</v>
      </c>
      <c r="G46" s="35">
        <v>687</v>
      </c>
      <c r="H46" s="35" t="s">
        <v>91</v>
      </c>
      <c r="I46" s="35" t="s">
        <v>91</v>
      </c>
      <c r="J46" s="35" t="s">
        <v>91</v>
      </c>
      <c r="K46" s="35">
        <f t="shared" si="9"/>
        <v>36</v>
      </c>
      <c r="L46" s="35">
        <f t="shared" si="6"/>
        <v>34</v>
      </c>
      <c r="M46" s="35">
        <f t="shared" si="7"/>
        <v>2</v>
      </c>
      <c r="N46" s="35">
        <v>1</v>
      </c>
      <c r="O46" s="35" t="s">
        <v>91</v>
      </c>
      <c r="P46" s="35">
        <v>1</v>
      </c>
      <c r="Q46" s="35" t="s">
        <v>91</v>
      </c>
      <c r="R46" s="35">
        <v>32</v>
      </c>
      <c r="S46" s="35" t="s">
        <v>91</v>
      </c>
      <c r="T46" s="35" t="s">
        <v>91</v>
      </c>
      <c r="U46" s="35" t="s">
        <v>91</v>
      </c>
      <c r="V46" s="35">
        <v>1</v>
      </c>
      <c r="W46" s="35">
        <v>1</v>
      </c>
      <c r="X46" s="35" t="s">
        <v>91</v>
      </c>
      <c r="Y46" s="35" t="s">
        <v>91</v>
      </c>
      <c r="Z46" s="35">
        <v>5</v>
      </c>
      <c r="AA46" s="35" t="s">
        <v>91</v>
      </c>
      <c r="AB46" s="35">
        <v>3</v>
      </c>
    </row>
    <row r="47" spans="2:28" s="5" customFormat="1" ht="12" customHeight="1">
      <c r="B47" s="31" t="s">
        <v>160</v>
      </c>
      <c r="C47" s="19" t="s">
        <v>32</v>
      </c>
      <c r="D47" s="35">
        <f t="shared" si="3"/>
        <v>979</v>
      </c>
      <c r="E47" s="35" t="str">
        <f t="shared" si="4"/>
        <v>－</v>
      </c>
      <c r="F47" s="35">
        <f t="shared" si="5"/>
        <v>979</v>
      </c>
      <c r="G47" s="35" t="s">
        <v>91</v>
      </c>
      <c r="H47" s="35">
        <v>950</v>
      </c>
      <c r="I47" s="35" t="s">
        <v>91</v>
      </c>
      <c r="J47" s="35">
        <v>29</v>
      </c>
      <c r="K47" s="35">
        <f t="shared" si="9"/>
        <v>53</v>
      </c>
      <c r="L47" s="35">
        <f t="shared" si="6"/>
        <v>34</v>
      </c>
      <c r="M47" s="35">
        <f t="shared" si="7"/>
        <v>19</v>
      </c>
      <c r="N47" s="35">
        <v>1</v>
      </c>
      <c r="O47" s="35" t="s">
        <v>91</v>
      </c>
      <c r="P47" s="35">
        <v>2</v>
      </c>
      <c r="Q47" s="35" t="s">
        <v>91</v>
      </c>
      <c r="R47" s="35">
        <v>31</v>
      </c>
      <c r="S47" s="35">
        <v>18</v>
      </c>
      <c r="T47" s="35" t="s">
        <v>91</v>
      </c>
      <c r="U47" s="35" t="s">
        <v>91</v>
      </c>
      <c r="V47" s="35">
        <v>1</v>
      </c>
      <c r="W47" s="35" t="s">
        <v>91</v>
      </c>
      <c r="X47" s="35" t="s">
        <v>91</v>
      </c>
      <c r="Y47" s="35" t="s">
        <v>91</v>
      </c>
      <c r="Z47" s="35">
        <v>6</v>
      </c>
      <c r="AA47" s="35">
        <v>1</v>
      </c>
      <c r="AB47" s="35">
        <v>5</v>
      </c>
    </row>
    <row r="48" spans="2:29" s="5" customFormat="1" ht="12" customHeight="1">
      <c r="B48" s="31" t="s">
        <v>161</v>
      </c>
      <c r="C48" s="19" t="s">
        <v>132</v>
      </c>
      <c r="D48" s="35">
        <f t="shared" si="3"/>
        <v>545</v>
      </c>
      <c r="E48" s="35">
        <f t="shared" si="4"/>
        <v>420</v>
      </c>
      <c r="F48" s="35">
        <f t="shared" si="5"/>
        <v>125</v>
      </c>
      <c r="G48" s="35">
        <v>420</v>
      </c>
      <c r="H48" s="35">
        <v>125</v>
      </c>
      <c r="I48" s="35" t="s">
        <v>91</v>
      </c>
      <c r="J48" s="35" t="s">
        <v>91</v>
      </c>
      <c r="K48" s="35">
        <f t="shared" si="9"/>
        <v>38</v>
      </c>
      <c r="L48" s="35">
        <f t="shared" si="6"/>
        <v>31</v>
      </c>
      <c r="M48" s="35">
        <f t="shared" si="7"/>
        <v>7</v>
      </c>
      <c r="N48" s="35">
        <v>1</v>
      </c>
      <c r="O48" s="35" t="s">
        <v>91</v>
      </c>
      <c r="P48" s="35">
        <v>1</v>
      </c>
      <c r="Q48" s="35" t="s">
        <v>91</v>
      </c>
      <c r="R48" s="35">
        <v>29</v>
      </c>
      <c r="S48" s="35">
        <v>6</v>
      </c>
      <c r="T48" s="35" t="s">
        <v>91</v>
      </c>
      <c r="U48" s="35" t="s">
        <v>91</v>
      </c>
      <c r="V48" s="35">
        <v>1</v>
      </c>
      <c r="W48" s="35" t="s">
        <v>91</v>
      </c>
      <c r="X48" s="35" t="s">
        <v>91</v>
      </c>
      <c r="Y48" s="35" t="s">
        <v>91</v>
      </c>
      <c r="Z48" s="35">
        <v>7</v>
      </c>
      <c r="AA48" s="35">
        <v>8</v>
      </c>
      <c r="AB48" s="35">
        <v>4</v>
      </c>
      <c r="AC48" s="29"/>
    </row>
    <row r="49" spans="2:28" s="5" customFormat="1" ht="12" customHeight="1">
      <c r="B49" s="31" t="s">
        <v>162</v>
      </c>
      <c r="C49" s="19" t="s">
        <v>133</v>
      </c>
      <c r="D49" s="35">
        <f t="shared" si="3"/>
        <v>915</v>
      </c>
      <c r="E49" s="35">
        <f t="shared" si="4"/>
        <v>915</v>
      </c>
      <c r="F49" s="35" t="str">
        <f t="shared" si="5"/>
        <v>－</v>
      </c>
      <c r="G49" s="35">
        <v>809</v>
      </c>
      <c r="H49" s="35" t="s">
        <v>91</v>
      </c>
      <c r="I49" s="35">
        <v>106</v>
      </c>
      <c r="J49" s="35" t="s">
        <v>91</v>
      </c>
      <c r="K49" s="35">
        <f t="shared" si="9"/>
        <v>77</v>
      </c>
      <c r="L49" s="35">
        <f t="shared" si="6"/>
        <v>76</v>
      </c>
      <c r="M49" s="35">
        <f t="shared" si="7"/>
        <v>1</v>
      </c>
      <c r="N49" s="35">
        <v>1</v>
      </c>
      <c r="O49" s="35" t="s">
        <v>91</v>
      </c>
      <c r="P49" s="35">
        <v>2</v>
      </c>
      <c r="Q49" s="35" t="s">
        <v>91</v>
      </c>
      <c r="R49" s="35">
        <v>73</v>
      </c>
      <c r="S49" s="35" t="s">
        <v>91</v>
      </c>
      <c r="T49" s="35" t="s">
        <v>91</v>
      </c>
      <c r="U49" s="35" t="s">
        <v>91</v>
      </c>
      <c r="V49" s="35">
        <v>1</v>
      </c>
      <c r="W49" s="35" t="s">
        <v>91</v>
      </c>
      <c r="X49" s="35" t="s">
        <v>91</v>
      </c>
      <c r="Y49" s="35" t="s">
        <v>91</v>
      </c>
      <c r="Z49" s="35">
        <v>8</v>
      </c>
      <c r="AA49" s="35">
        <v>14</v>
      </c>
      <c r="AB49" s="35">
        <v>3</v>
      </c>
    </row>
    <row r="50" spans="2:28" s="5" customFormat="1" ht="12" customHeight="1">
      <c r="B50" s="31" t="s">
        <v>163</v>
      </c>
      <c r="C50" s="19" t="s">
        <v>134</v>
      </c>
      <c r="D50" s="35">
        <f t="shared" si="3"/>
        <v>956</v>
      </c>
      <c r="E50" s="35">
        <f t="shared" si="4"/>
        <v>639</v>
      </c>
      <c r="F50" s="35">
        <f t="shared" si="5"/>
        <v>317</v>
      </c>
      <c r="G50" s="35">
        <v>614</v>
      </c>
      <c r="H50" s="35">
        <v>313</v>
      </c>
      <c r="I50" s="35">
        <v>25</v>
      </c>
      <c r="J50" s="35">
        <v>4</v>
      </c>
      <c r="K50" s="35">
        <f t="shared" si="9"/>
        <v>54</v>
      </c>
      <c r="L50" s="35">
        <f t="shared" si="6"/>
        <v>50</v>
      </c>
      <c r="M50" s="35">
        <f t="shared" si="7"/>
        <v>4</v>
      </c>
      <c r="N50" s="35">
        <v>1</v>
      </c>
      <c r="O50" s="35" t="s">
        <v>91</v>
      </c>
      <c r="P50" s="35">
        <v>2</v>
      </c>
      <c r="Q50" s="35" t="s">
        <v>91</v>
      </c>
      <c r="R50" s="35">
        <v>47</v>
      </c>
      <c r="S50" s="35">
        <v>3</v>
      </c>
      <c r="T50" s="35" t="s">
        <v>91</v>
      </c>
      <c r="U50" s="35" t="s">
        <v>91</v>
      </c>
      <c r="V50" s="35">
        <v>1</v>
      </c>
      <c r="W50" s="35" t="s">
        <v>91</v>
      </c>
      <c r="X50" s="35" t="s">
        <v>91</v>
      </c>
      <c r="Y50" s="35" t="s">
        <v>91</v>
      </c>
      <c r="Z50" s="35">
        <v>6</v>
      </c>
      <c r="AA50" s="35">
        <v>1</v>
      </c>
      <c r="AB50" s="35">
        <v>3</v>
      </c>
    </row>
    <row r="51" spans="2:28" s="5" customFormat="1" ht="12" customHeight="1">
      <c r="B51" s="31" t="s">
        <v>164</v>
      </c>
      <c r="C51" s="19" t="s">
        <v>138</v>
      </c>
      <c r="D51" s="35">
        <f>IF(SUM(E51:F51)=SUM(D52:D57),IF(SUM(E51:F51)&gt;0,SUM(E51:F51),"－"),"ｴﾗｰ")</f>
        <v>3315</v>
      </c>
      <c r="E51" s="35">
        <f t="shared" si="4"/>
        <v>1795</v>
      </c>
      <c r="F51" s="35">
        <f t="shared" si="5"/>
        <v>1520</v>
      </c>
      <c r="G51" s="35">
        <f>IF(SUM(G52:G57)&gt;0,SUM(G52:G57),"－")</f>
        <v>1674</v>
      </c>
      <c r="H51" s="35">
        <f>IF(SUM(H52:H57)&gt;0,SUM(H52:H57),"－")</f>
        <v>1483</v>
      </c>
      <c r="I51" s="35">
        <f>IF(SUM(I52:I57)&gt;0,SUM(I52:I57),"－")</f>
        <v>121</v>
      </c>
      <c r="J51" s="35">
        <f>IF(SUM(J52:J57)&gt;0,SUM(J52:J57),"－")</f>
        <v>37</v>
      </c>
      <c r="K51" s="35">
        <f>IF(SUM(L51:M51)=SUM(K52:K57),IF(SUM(L51:M51)&gt;0,SUM(L51:M51),"－"),"ｴﾗｰ")</f>
        <v>189</v>
      </c>
      <c r="L51" s="35">
        <f t="shared" si="6"/>
        <v>164</v>
      </c>
      <c r="M51" s="35">
        <f t="shared" si="7"/>
        <v>25</v>
      </c>
      <c r="N51" s="35">
        <f aca="true" t="shared" si="13" ref="N51:AB51">IF(SUM(N52:N57)&gt;0,SUM(N52:N57),"－")</f>
        <v>4</v>
      </c>
      <c r="O51" s="35" t="str">
        <f t="shared" si="13"/>
        <v>－</v>
      </c>
      <c r="P51" s="35">
        <f t="shared" si="13"/>
        <v>6</v>
      </c>
      <c r="Q51" s="35" t="str">
        <f t="shared" si="13"/>
        <v>－</v>
      </c>
      <c r="R51" s="35">
        <f t="shared" si="13"/>
        <v>154</v>
      </c>
      <c r="S51" s="35">
        <f t="shared" si="13"/>
        <v>21</v>
      </c>
      <c r="T51" s="35" t="str">
        <f t="shared" si="13"/>
        <v>－</v>
      </c>
      <c r="U51" s="35" t="str">
        <f t="shared" si="13"/>
        <v>－</v>
      </c>
      <c r="V51" s="35">
        <f t="shared" si="13"/>
        <v>4</v>
      </c>
      <c r="W51" s="35" t="str">
        <f t="shared" si="13"/>
        <v>－</v>
      </c>
      <c r="X51" s="35" t="str">
        <f t="shared" si="13"/>
        <v>－</v>
      </c>
      <c r="Y51" s="35" t="str">
        <f t="shared" si="13"/>
        <v>－</v>
      </c>
      <c r="Z51" s="35">
        <f t="shared" si="13"/>
        <v>25</v>
      </c>
      <c r="AA51" s="35">
        <f t="shared" si="13"/>
        <v>11</v>
      </c>
      <c r="AB51" s="35">
        <f t="shared" si="13"/>
        <v>13</v>
      </c>
    </row>
    <row r="52" spans="2:28" s="5" customFormat="1" ht="12" customHeight="1">
      <c r="B52" s="31" t="s">
        <v>165</v>
      </c>
      <c r="C52" s="19" t="s">
        <v>131</v>
      </c>
      <c r="D52" s="35">
        <f t="shared" si="3"/>
        <v>1047</v>
      </c>
      <c r="E52" s="35">
        <f t="shared" si="4"/>
        <v>1010</v>
      </c>
      <c r="F52" s="35">
        <f t="shared" si="5"/>
        <v>37</v>
      </c>
      <c r="G52" s="35">
        <v>950</v>
      </c>
      <c r="H52" s="35" t="s">
        <v>91</v>
      </c>
      <c r="I52" s="35">
        <v>60</v>
      </c>
      <c r="J52" s="35">
        <v>37</v>
      </c>
      <c r="K52" s="35">
        <f t="shared" si="9"/>
        <v>57</v>
      </c>
      <c r="L52" s="35">
        <f t="shared" si="6"/>
        <v>55</v>
      </c>
      <c r="M52" s="35">
        <f t="shared" si="7"/>
        <v>2</v>
      </c>
      <c r="N52" s="35">
        <v>1</v>
      </c>
      <c r="O52" s="35" t="s">
        <v>91</v>
      </c>
      <c r="P52" s="35">
        <v>2</v>
      </c>
      <c r="Q52" s="35" t="s">
        <v>91</v>
      </c>
      <c r="R52" s="35">
        <v>52</v>
      </c>
      <c r="S52" s="35">
        <v>1</v>
      </c>
      <c r="T52" s="35" t="s">
        <v>91</v>
      </c>
      <c r="U52" s="35" t="s">
        <v>91</v>
      </c>
      <c r="V52" s="35">
        <v>1</v>
      </c>
      <c r="W52" s="35" t="s">
        <v>91</v>
      </c>
      <c r="X52" s="35" t="s">
        <v>91</v>
      </c>
      <c r="Y52" s="35" t="s">
        <v>91</v>
      </c>
      <c r="Z52" s="35">
        <v>8</v>
      </c>
      <c r="AA52" s="35">
        <v>1</v>
      </c>
      <c r="AB52" s="35">
        <v>4</v>
      </c>
    </row>
    <row r="53" spans="2:28" s="5" customFormat="1" ht="12" customHeight="1">
      <c r="B53" s="33" t="s">
        <v>166</v>
      </c>
      <c r="C53" s="19" t="s">
        <v>34</v>
      </c>
      <c r="D53" s="35">
        <f t="shared" si="3"/>
        <v>993</v>
      </c>
      <c r="E53" s="35" t="str">
        <f t="shared" si="4"/>
        <v>－</v>
      </c>
      <c r="F53" s="35">
        <f t="shared" si="5"/>
        <v>993</v>
      </c>
      <c r="G53" s="35" t="s">
        <v>91</v>
      </c>
      <c r="H53" s="35">
        <v>993</v>
      </c>
      <c r="I53" s="35" t="s">
        <v>91</v>
      </c>
      <c r="J53" s="35" t="s">
        <v>91</v>
      </c>
      <c r="K53" s="35">
        <f t="shared" si="9"/>
        <v>51</v>
      </c>
      <c r="L53" s="35">
        <f t="shared" si="6"/>
        <v>38</v>
      </c>
      <c r="M53" s="35">
        <f t="shared" si="7"/>
        <v>13</v>
      </c>
      <c r="N53" s="35">
        <v>1</v>
      </c>
      <c r="O53" s="35" t="s">
        <v>91</v>
      </c>
      <c r="P53" s="35">
        <v>1</v>
      </c>
      <c r="Q53" s="35" t="s">
        <v>91</v>
      </c>
      <c r="R53" s="35">
        <v>36</v>
      </c>
      <c r="S53" s="35">
        <v>12</v>
      </c>
      <c r="T53" s="35" t="s">
        <v>91</v>
      </c>
      <c r="U53" s="35" t="s">
        <v>91</v>
      </c>
      <c r="V53" s="35">
        <v>1</v>
      </c>
      <c r="W53" s="35" t="s">
        <v>91</v>
      </c>
      <c r="X53" s="35" t="s">
        <v>91</v>
      </c>
      <c r="Y53" s="35" t="s">
        <v>91</v>
      </c>
      <c r="Z53" s="35">
        <v>6</v>
      </c>
      <c r="AA53" s="35">
        <v>1</v>
      </c>
      <c r="AB53" s="35">
        <v>3</v>
      </c>
    </row>
    <row r="54" spans="2:28" s="5" customFormat="1" ht="12" customHeight="1">
      <c r="B54" s="32" t="s">
        <v>35</v>
      </c>
      <c r="C54" s="19" t="s">
        <v>135</v>
      </c>
      <c r="D54" s="35">
        <f t="shared" si="3"/>
        <v>86</v>
      </c>
      <c r="E54" s="35" t="str">
        <f t="shared" si="4"/>
        <v>－</v>
      </c>
      <c r="F54" s="35">
        <f t="shared" si="5"/>
        <v>86</v>
      </c>
      <c r="G54" s="35" t="s">
        <v>91</v>
      </c>
      <c r="H54" s="35">
        <v>86</v>
      </c>
      <c r="I54" s="35" t="s">
        <v>91</v>
      </c>
      <c r="J54" s="35" t="s">
        <v>91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</row>
    <row r="55" spans="2:28" s="5" customFormat="1" ht="12" customHeight="1">
      <c r="B55" s="33" t="s">
        <v>167</v>
      </c>
      <c r="C55" s="19" t="s">
        <v>131</v>
      </c>
      <c r="D55" s="35">
        <f t="shared" si="3"/>
        <v>268</v>
      </c>
      <c r="E55" s="35" t="str">
        <f t="shared" si="4"/>
        <v>－</v>
      </c>
      <c r="F55" s="35">
        <f t="shared" si="5"/>
        <v>268</v>
      </c>
      <c r="G55" s="35" t="s">
        <v>91</v>
      </c>
      <c r="H55" s="35">
        <v>268</v>
      </c>
      <c r="I55" s="35" t="s">
        <v>91</v>
      </c>
      <c r="J55" s="35" t="s">
        <v>91</v>
      </c>
      <c r="K55" s="35">
        <f t="shared" si="9"/>
        <v>24</v>
      </c>
      <c r="L55" s="35">
        <f t="shared" si="6"/>
        <v>15</v>
      </c>
      <c r="M55" s="35">
        <f t="shared" si="7"/>
        <v>9</v>
      </c>
      <c r="N55" s="35">
        <v>1</v>
      </c>
      <c r="O55" s="35" t="s">
        <v>91</v>
      </c>
      <c r="P55" s="35">
        <v>1</v>
      </c>
      <c r="Q55" s="35" t="s">
        <v>91</v>
      </c>
      <c r="R55" s="35">
        <v>13</v>
      </c>
      <c r="S55" s="35">
        <v>8</v>
      </c>
      <c r="T55" s="35" t="s">
        <v>91</v>
      </c>
      <c r="U55" s="35" t="s">
        <v>91</v>
      </c>
      <c r="V55" s="35">
        <v>1</v>
      </c>
      <c r="W55" s="35" t="s">
        <v>91</v>
      </c>
      <c r="X55" s="35" t="s">
        <v>91</v>
      </c>
      <c r="Y55" s="35" t="s">
        <v>91</v>
      </c>
      <c r="Z55" s="35">
        <v>5</v>
      </c>
      <c r="AA55" s="35" t="s">
        <v>91</v>
      </c>
      <c r="AB55" s="35">
        <v>3</v>
      </c>
    </row>
    <row r="56" spans="2:28" s="5" customFormat="1" ht="12" customHeight="1">
      <c r="B56" s="32" t="s">
        <v>37</v>
      </c>
      <c r="C56" s="19" t="s">
        <v>135</v>
      </c>
      <c r="D56" s="35">
        <f t="shared" si="3"/>
        <v>136</v>
      </c>
      <c r="E56" s="35" t="str">
        <f t="shared" si="4"/>
        <v>－</v>
      </c>
      <c r="F56" s="35">
        <f t="shared" si="5"/>
        <v>136</v>
      </c>
      <c r="G56" s="35" t="s">
        <v>91</v>
      </c>
      <c r="H56" s="35">
        <v>136</v>
      </c>
      <c r="I56" s="35" t="s">
        <v>91</v>
      </c>
      <c r="J56" s="35" t="s">
        <v>91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</row>
    <row r="57" spans="2:28" s="5" customFormat="1" ht="12" customHeight="1">
      <c r="B57" s="25" t="s">
        <v>168</v>
      </c>
      <c r="C57" s="19" t="s">
        <v>133</v>
      </c>
      <c r="D57" s="35">
        <f t="shared" si="3"/>
        <v>785</v>
      </c>
      <c r="E57" s="35">
        <f t="shared" si="4"/>
        <v>785</v>
      </c>
      <c r="F57" s="35" t="str">
        <f t="shared" si="5"/>
        <v>－</v>
      </c>
      <c r="G57" s="35">
        <v>724</v>
      </c>
      <c r="H57" s="35" t="s">
        <v>91</v>
      </c>
      <c r="I57" s="35">
        <v>61</v>
      </c>
      <c r="J57" s="35" t="s">
        <v>91</v>
      </c>
      <c r="K57" s="35">
        <f t="shared" si="9"/>
        <v>57</v>
      </c>
      <c r="L57" s="35">
        <f t="shared" si="6"/>
        <v>56</v>
      </c>
      <c r="M57" s="35">
        <f t="shared" si="7"/>
        <v>1</v>
      </c>
      <c r="N57" s="35">
        <v>1</v>
      </c>
      <c r="O57" s="35" t="s">
        <v>91</v>
      </c>
      <c r="P57" s="35">
        <v>2</v>
      </c>
      <c r="Q57" s="35" t="s">
        <v>91</v>
      </c>
      <c r="R57" s="35">
        <v>53</v>
      </c>
      <c r="S57" s="35" t="s">
        <v>91</v>
      </c>
      <c r="T57" s="35" t="s">
        <v>91</v>
      </c>
      <c r="U57" s="35" t="s">
        <v>91</v>
      </c>
      <c r="V57" s="35">
        <v>1</v>
      </c>
      <c r="W57" s="35" t="s">
        <v>91</v>
      </c>
      <c r="X57" s="35" t="s">
        <v>91</v>
      </c>
      <c r="Y57" s="35" t="s">
        <v>91</v>
      </c>
      <c r="Z57" s="35">
        <v>6</v>
      </c>
      <c r="AA57" s="35">
        <v>9</v>
      </c>
      <c r="AB57" s="35">
        <v>3</v>
      </c>
    </row>
    <row r="58" spans="2:28" s="5" customFormat="1" ht="12" customHeight="1">
      <c r="B58" s="31" t="s">
        <v>169</v>
      </c>
      <c r="C58" s="19" t="s">
        <v>138</v>
      </c>
      <c r="D58" s="35">
        <f>IF(SUM(E58:F58)=SUM(D59:D62),IF(SUM(E58:F58)&gt;0,SUM(E58:F58),"－"),"ｴﾗｰ")</f>
        <v>2861</v>
      </c>
      <c r="E58" s="35">
        <f t="shared" si="4"/>
        <v>1503</v>
      </c>
      <c r="F58" s="35">
        <f t="shared" si="5"/>
        <v>1358</v>
      </c>
      <c r="G58" s="35">
        <f>IF(SUM(G59:G62)&gt;0,SUM(G59:G62),"－")</f>
        <v>1399</v>
      </c>
      <c r="H58" s="35">
        <f>IF(SUM(H59:H62)&gt;0,SUM(H59:H62),"－")</f>
        <v>1238</v>
      </c>
      <c r="I58" s="35">
        <f>IF(SUM(I59:I62)&gt;0,SUM(I59:I62),"－")</f>
        <v>104</v>
      </c>
      <c r="J58" s="35">
        <f>IF(SUM(J59:J62)&gt;0,SUM(J59:J62),"－")</f>
        <v>120</v>
      </c>
      <c r="K58" s="35">
        <f>IF(SUM(L58:M58)=SUM(K59:K62),IF(SUM(L58:M58)&gt;0,SUM(L58:M58),"－"),"ｴﾗｰ")</f>
        <v>159</v>
      </c>
      <c r="L58" s="35">
        <f t="shared" si="6"/>
        <v>130</v>
      </c>
      <c r="M58" s="35">
        <f t="shared" si="7"/>
        <v>29</v>
      </c>
      <c r="N58" s="35">
        <f aca="true" t="shared" si="14" ref="N58:AB58">IF(SUM(N59:N62)&gt;0,SUM(N59:N62),"－")</f>
        <v>3</v>
      </c>
      <c r="O58" s="35" t="str">
        <f t="shared" si="14"/>
        <v>－</v>
      </c>
      <c r="P58" s="35">
        <f t="shared" si="14"/>
        <v>5</v>
      </c>
      <c r="Q58" s="35" t="str">
        <f t="shared" si="14"/>
        <v>－</v>
      </c>
      <c r="R58" s="35">
        <f t="shared" si="14"/>
        <v>121</v>
      </c>
      <c r="S58" s="35">
        <f t="shared" si="14"/>
        <v>25</v>
      </c>
      <c r="T58" s="35">
        <f t="shared" si="14"/>
        <v>1</v>
      </c>
      <c r="U58" s="35">
        <f t="shared" si="14"/>
        <v>1</v>
      </c>
      <c r="V58" s="35">
        <f t="shared" si="14"/>
        <v>3</v>
      </c>
      <c r="W58" s="35" t="str">
        <f t="shared" si="14"/>
        <v>－</v>
      </c>
      <c r="X58" s="35" t="str">
        <f t="shared" si="14"/>
        <v>－</v>
      </c>
      <c r="Y58" s="35" t="str">
        <f t="shared" si="14"/>
        <v>－</v>
      </c>
      <c r="Z58" s="35">
        <f t="shared" si="14"/>
        <v>19</v>
      </c>
      <c r="AA58" s="35">
        <f t="shared" si="14"/>
        <v>12</v>
      </c>
      <c r="AB58" s="35">
        <f t="shared" si="14"/>
        <v>12</v>
      </c>
    </row>
    <row r="59" spans="2:28" s="5" customFormat="1" ht="12" customHeight="1">
      <c r="B59" s="31" t="s">
        <v>170</v>
      </c>
      <c r="C59" s="19" t="s">
        <v>131</v>
      </c>
      <c r="D59" s="35">
        <f t="shared" si="3"/>
        <v>924</v>
      </c>
      <c r="E59" s="35">
        <f t="shared" si="4"/>
        <v>924</v>
      </c>
      <c r="F59" s="35" t="str">
        <f t="shared" si="5"/>
        <v>－</v>
      </c>
      <c r="G59" s="35">
        <v>820</v>
      </c>
      <c r="H59" s="35" t="s">
        <v>91</v>
      </c>
      <c r="I59" s="35">
        <v>104</v>
      </c>
      <c r="J59" s="35" t="s">
        <v>91</v>
      </c>
      <c r="K59" s="35">
        <f t="shared" si="9"/>
        <v>47</v>
      </c>
      <c r="L59" s="35">
        <f t="shared" si="6"/>
        <v>46</v>
      </c>
      <c r="M59" s="35">
        <v>1</v>
      </c>
      <c r="N59" s="35">
        <v>1</v>
      </c>
      <c r="O59" s="35" t="s">
        <v>91</v>
      </c>
      <c r="P59" s="35">
        <v>2</v>
      </c>
      <c r="Q59" s="35" t="s">
        <v>91</v>
      </c>
      <c r="R59" s="35">
        <v>43</v>
      </c>
      <c r="S59" s="35" t="s">
        <v>91</v>
      </c>
      <c r="T59" s="35" t="s">
        <v>91</v>
      </c>
      <c r="U59" s="35" t="s">
        <v>91</v>
      </c>
      <c r="V59" s="35">
        <v>1</v>
      </c>
      <c r="W59" s="35" t="s">
        <v>91</v>
      </c>
      <c r="X59" s="35" t="s">
        <v>91</v>
      </c>
      <c r="Y59" s="35" t="s">
        <v>91</v>
      </c>
      <c r="Z59" s="35">
        <v>5</v>
      </c>
      <c r="AA59" s="35">
        <v>1</v>
      </c>
      <c r="AB59" s="35">
        <v>3</v>
      </c>
    </row>
    <row r="60" spans="2:28" s="5" customFormat="1" ht="12" customHeight="1">
      <c r="B60" s="31" t="s">
        <v>171</v>
      </c>
      <c r="C60" s="19" t="s">
        <v>38</v>
      </c>
      <c r="D60" s="35">
        <f t="shared" si="3"/>
        <v>992</v>
      </c>
      <c r="E60" s="35" t="str">
        <f t="shared" si="4"/>
        <v>－</v>
      </c>
      <c r="F60" s="35">
        <f t="shared" si="5"/>
        <v>992</v>
      </c>
      <c r="G60" s="35" t="s">
        <v>91</v>
      </c>
      <c r="H60" s="35">
        <v>872</v>
      </c>
      <c r="I60" s="35" t="s">
        <v>91</v>
      </c>
      <c r="J60" s="35">
        <v>120</v>
      </c>
      <c r="K60" s="35">
        <f t="shared" si="9"/>
        <v>50</v>
      </c>
      <c r="L60" s="35">
        <f t="shared" si="6"/>
        <v>34</v>
      </c>
      <c r="M60" s="35">
        <v>16</v>
      </c>
      <c r="N60" s="35">
        <v>1</v>
      </c>
      <c r="O60" s="35" t="s">
        <v>91</v>
      </c>
      <c r="P60" s="35">
        <v>2</v>
      </c>
      <c r="Q60" s="35" t="s">
        <v>91</v>
      </c>
      <c r="R60" s="35">
        <v>31</v>
      </c>
      <c r="S60" s="35">
        <v>15</v>
      </c>
      <c r="T60" s="35" t="s">
        <v>91</v>
      </c>
      <c r="U60" s="35" t="s">
        <v>91</v>
      </c>
      <c r="V60" s="35">
        <v>1</v>
      </c>
      <c r="W60" s="35" t="s">
        <v>91</v>
      </c>
      <c r="X60" s="35" t="s">
        <v>91</v>
      </c>
      <c r="Y60" s="35" t="s">
        <v>91</v>
      </c>
      <c r="Z60" s="35">
        <v>8</v>
      </c>
      <c r="AA60" s="35" t="s">
        <v>91</v>
      </c>
      <c r="AB60" s="35">
        <v>3</v>
      </c>
    </row>
    <row r="61" spans="2:28" s="5" customFormat="1" ht="12" customHeight="1">
      <c r="B61" s="24" t="s">
        <v>172</v>
      </c>
      <c r="C61" s="19" t="s">
        <v>132</v>
      </c>
      <c r="D61" s="35">
        <f t="shared" si="3"/>
        <v>825</v>
      </c>
      <c r="E61" s="35">
        <f t="shared" si="4"/>
        <v>459</v>
      </c>
      <c r="F61" s="35">
        <f t="shared" si="5"/>
        <v>366</v>
      </c>
      <c r="G61" s="35">
        <v>459</v>
      </c>
      <c r="H61" s="35">
        <v>366</v>
      </c>
      <c r="I61" s="35" t="s">
        <v>91</v>
      </c>
      <c r="J61" s="35" t="s">
        <v>91</v>
      </c>
      <c r="K61" s="35">
        <f t="shared" si="9"/>
        <v>62</v>
      </c>
      <c r="L61" s="35">
        <f t="shared" si="6"/>
        <v>50</v>
      </c>
      <c r="M61" s="35">
        <f t="shared" si="7"/>
        <v>12</v>
      </c>
      <c r="N61" s="35">
        <v>1</v>
      </c>
      <c r="O61" s="35" t="s">
        <v>91</v>
      </c>
      <c r="P61" s="35">
        <v>1</v>
      </c>
      <c r="Q61" s="35" t="s">
        <v>91</v>
      </c>
      <c r="R61" s="35">
        <v>47</v>
      </c>
      <c r="S61" s="35">
        <v>10</v>
      </c>
      <c r="T61" s="35">
        <v>1</v>
      </c>
      <c r="U61" s="35">
        <v>1</v>
      </c>
      <c r="V61" s="35">
        <v>1</v>
      </c>
      <c r="W61" s="35" t="s">
        <v>91</v>
      </c>
      <c r="X61" s="35" t="s">
        <v>91</v>
      </c>
      <c r="Y61" s="35" t="s">
        <v>91</v>
      </c>
      <c r="Z61" s="35">
        <v>6</v>
      </c>
      <c r="AA61" s="35">
        <v>11</v>
      </c>
      <c r="AB61" s="35">
        <v>6</v>
      </c>
    </row>
    <row r="62" spans="2:28" s="5" customFormat="1" ht="12" customHeight="1">
      <c r="B62" s="25"/>
      <c r="C62" s="19" t="s">
        <v>133</v>
      </c>
      <c r="D62" s="35">
        <f t="shared" si="3"/>
        <v>120</v>
      </c>
      <c r="E62" s="35">
        <f t="shared" si="4"/>
        <v>120</v>
      </c>
      <c r="F62" s="35" t="str">
        <f t="shared" si="5"/>
        <v>－</v>
      </c>
      <c r="G62" s="35">
        <v>120</v>
      </c>
      <c r="H62" s="35" t="s">
        <v>91</v>
      </c>
      <c r="I62" s="35" t="s">
        <v>91</v>
      </c>
      <c r="J62" s="35" t="s">
        <v>91</v>
      </c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</row>
    <row r="63" spans="2:28" s="5" customFormat="1" ht="12" customHeight="1">
      <c r="B63" s="31" t="s">
        <v>173</v>
      </c>
      <c r="C63" s="19" t="s">
        <v>138</v>
      </c>
      <c r="D63" s="35">
        <f>IF(SUM(E63:F63)=SUM(D64:D66),IF(SUM(E63:F63)&gt;0,SUM(E63:F63),"－"),"ｴﾗｰ")</f>
        <v>2191</v>
      </c>
      <c r="E63" s="35">
        <f t="shared" si="4"/>
        <v>1046</v>
      </c>
      <c r="F63" s="35">
        <f t="shared" si="5"/>
        <v>1145</v>
      </c>
      <c r="G63" s="35">
        <f>IF(SUM(G64:G66)&gt;0,SUM(G64:G66),"－")</f>
        <v>952</v>
      </c>
      <c r="H63" s="35">
        <f>IF(SUM(H64:H66)&gt;0,SUM(H64:H66),"－")</f>
        <v>1092</v>
      </c>
      <c r="I63" s="35">
        <f>IF(SUM(I64:I66)&gt;0,SUM(I64:I66),"－")</f>
        <v>94</v>
      </c>
      <c r="J63" s="35">
        <f>IF(SUM(J64:J66)&gt;0,SUM(J64:J66),"－")</f>
        <v>53</v>
      </c>
      <c r="K63" s="35">
        <f>IF(SUM(L63:M63)=SUM(K64:K66),IF(SUM(L63:M63)&gt;0,SUM(L63:M63),"－"),"ｴﾗｰ")</f>
        <v>111</v>
      </c>
      <c r="L63" s="35">
        <f t="shared" si="6"/>
        <v>94</v>
      </c>
      <c r="M63" s="35">
        <f t="shared" si="7"/>
        <v>17</v>
      </c>
      <c r="N63" s="35">
        <f aca="true" t="shared" si="15" ref="N63:AB63">IF(SUM(N64:N66)&gt;0,SUM(N64:N66),"－")</f>
        <v>2</v>
      </c>
      <c r="O63" s="35" t="str">
        <f t="shared" si="15"/>
        <v>－</v>
      </c>
      <c r="P63" s="35">
        <f t="shared" si="15"/>
        <v>3</v>
      </c>
      <c r="Q63" s="35">
        <f t="shared" si="15"/>
        <v>1</v>
      </c>
      <c r="R63" s="35">
        <f t="shared" si="15"/>
        <v>89</v>
      </c>
      <c r="S63" s="35">
        <f t="shared" si="15"/>
        <v>14</v>
      </c>
      <c r="T63" s="35" t="str">
        <f t="shared" si="15"/>
        <v>－</v>
      </c>
      <c r="U63" s="35" t="str">
        <f t="shared" si="15"/>
        <v>－</v>
      </c>
      <c r="V63" s="35">
        <f t="shared" si="15"/>
        <v>2</v>
      </c>
      <c r="W63" s="35" t="str">
        <f t="shared" si="15"/>
        <v>－</v>
      </c>
      <c r="X63" s="35" t="str">
        <f t="shared" si="15"/>
        <v>－</v>
      </c>
      <c r="Y63" s="35" t="str">
        <f t="shared" si="15"/>
        <v>－</v>
      </c>
      <c r="Z63" s="35">
        <f t="shared" si="15"/>
        <v>13</v>
      </c>
      <c r="AA63" s="35">
        <f t="shared" si="15"/>
        <v>2</v>
      </c>
      <c r="AB63" s="35">
        <f t="shared" si="15"/>
        <v>6</v>
      </c>
    </row>
    <row r="64" spans="2:28" s="5" customFormat="1" ht="12" customHeight="1">
      <c r="B64" s="24" t="s">
        <v>174</v>
      </c>
      <c r="C64" s="19" t="s">
        <v>131</v>
      </c>
      <c r="D64" s="35">
        <f t="shared" si="3"/>
        <v>749</v>
      </c>
      <c r="E64" s="35">
        <f t="shared" si="4"/>
        <v>749</v>
      </c>
      <c r="F64" s="35" t="str">
        <f t="shared" si="5"/>
        <v>－</v>
      </c>
      <c r="G64" s="35">
        <v>681</v>
      </c>
      <c r="H64" s="35" t="s">
        <v>91</v>
      </c>
      <c r="I64" s="35">
        <v>68</v>
      </c>
      <c r="J64" s="35" t="s">
        <v>91</v>
      </c>
      <c r="K64" s="35">
        <f t="shared" si="9"/>
        <v>55</v>
      </c>
      <c r="L64" s="35">
        <f t="shared" si="6"/>
        <v>54</v>
      </c>
      <c r="M64" s="35">
        <f t="shared" si="7"/>
        <v>1</v>
      </c>
      <c r="N64" s="35">
        <v>1</v>
      </c>
      <c r="O64" s="35" t="s">
        <v>91</v>
      </c>
      <c r="P64" s="35">
        <v>2</v>
      </c>
      <c r="Q64" s="35" t="s">
        <v>91</v>
      </c>
      <c r="R64" s="35">
        <v>51</v>
      </c>
      <c r="S64" s="35" t="s">
        <v>91</v>
      </c>
      <c r="T64" s="35" t="s">
        <v>91</v>
      </c>
      <c r="U64" s="35" t="s">
        <v>91</v>
      </c>
      <c r="V64" s="35">
        <v>1</v>
      </c>
      <c r="W64" s="35" t="s">
        <v>91</v>
      </c>
      <c r="X64" s="35" t="s">
        <v>91</v>
      </c>
      <c r="Y64" s="35" t="s">
        <v>91</v>
      </c>
      <c r="Z64" s="35">
        <v>7</v>
      </c>
      <c r="AA64" s="35">
        <v>1</v>
      </c>
      <c r="AB64" s="35">
        <v>3</v>
      </c>
    </row>
    <row r="65" spans="2:28" s="5" customFormat="1" ht="12" customHeight="1">
      <c r="B65" s="32" t="s">
        <v>37</v>
      </c>
      <c r="C65" s="19" t="s">
        <v>134</v>
      </c>
      <c r="D65" s="35">
        <f t="shared" si="3"/>
        <v>297</v>
      </c>
      <c r="E65" s="35">
        <f t="shared" si="4"/>
        <v>297</v>
      </c>
      <c r="F65" s="35" t="str">
        <f t="shared" si="5"/>
        <v>－</v>
      </c>
      <c r="G65" s="35">
        <v>271</v>
      </c>
      <c r="H65" s="35" t="s">
        <v>91</v>
      </c>
      <c r="I65" s="35">
        <v>26</v>
      </c>
      <c r="J65" s="35" t="s">
        <v>91</v>
      </c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</row>
    <row r="66" spans="2:28" s="5" customFormat="1" ht="12" customHeight="1">
      <c r="B66" s="25" t="s">
        <v>175</v>
      </c>
      <c r="C66" s="19" t="s">
        <v>131</v>
      </c>
      <c r="D66" s="35">
        <f t="shared" si="3"/>
        <v>1145</v>
      </c>
      <c r="E66" s="35" t="str">
        <f t="shared" si="4"/>
        <v>－</v>
      </c>
      <c r="F66" s="35">
        <f t="shared" si="5"/>
        <v>1145</v>
      </c>
      <c r="G66" s="35" t="s">
        <v>91</v>
      </c>
      <c r="H66" s="35">
        <v>1092</v>
      </c>
      <c r="I66" s="35" t="s">
        <v>91</v>
      </c>
      <c r="J66" s="35">
        <v>53</v>
      </c>
      <c r="K66" s="35">
        <f t="shared" si="9"/>
        <v>56</v>
      </c>
      <c r="L66" s="35">
        <f t="shared" si="6"/>
        <v>40</v>
      </c>
      <c r="M66" s="35">
        <f t="shared" si="7"/>
        <v>16</v>
      </c>
      <c r="N66" s="35">
        <v>1</v>
      </c>
      <c r="O66" s="35" t="s">
        <v>91</v>
      </c>
      <c r="P66" s="35">
        <v>1</v>
      </c>
      <c r="Q66" s="35">
        <v>1</v>
      </c>
      <c r="R66" s="35">
        <v>38</v>
      </c>
      <c r="S66" s="35">
        <v>14</v>
      </c>
      <c r="T66" s="35" t="s">
        <v>91</v>
      </c>
      <c r="U66" s="35" t="s">
        <v>91</v>
      </c>
      <c r="V66" s="35">
        <v>1</v>
      </c>
      <c r="W66" s="35" t="s">
        <v>91</v>
      </c>
      <c r="X66" s="35" t="s">
        <v>91</v>
      </c>
      <c r="Y66" s="35" t="s">
        <v>91</v>
      </c>
      <c r="Z66" s="35">
        <v>6</v>
      </c>
      <c r="AA66" s="35">
        <v>1</v>
      </c>
      <c r="AB66" s="35">
        <v>3</v>
      </c>
    </row>
    <row r="67" spans="2:28" s="5" customFormat="1" ht="12" customHeight="1">
      <c r="B67" s="31" t="s">
        <v>176</v>
      </c>
      <c r="C67" s="15" t="s">
        <v>138</v>
      </c>
      <c r="D67" s="35">
        <f>IF(SUM(E67:F67)=SUM(D68:D69),IF(SUM(E67:F67)&gt;0,SUM(E67:F67),"－"),"ｴﾗｰ")</f>
        <v>2466</v>
      </c>
      <c r="E67" s="35">
        <f>IF(SUM(G67,I67)&gt;0,SUM(G67,I67),"－")</f>
        <v>1154</v>
      </c>
      <c r="F67" s="35">
        <f t="shared" si="5"/>
        <v>1312</v>
      </c>
      <c r="G67" s="35">
        <f>IF(SUM(G68:G69)&gt;0,SUM(G68:G69),"－")</f>
        <v>1097</v>
      </c>
      <c r="H67" s="35">
        <f>IF(SUM(H68:H69)&gt;0,SUM(H68:H69),"－")</f>
        <v>1230</v>
      </c>
      <c r="I67" s="35">
        <f>IF(SUM(I68:I69)&gt;0,SUM(I68:I69),"－")</f>
        <v>57</v>
      </c>
      <c r="J67" s="35">
        <f>IF(SUM(J68:J69)&gt;0,SUM(J68:J69),"－")</f>
        <v>82</v>
      </c>
      <c r="K67" s="35">
        <f>IF(SUM(L67:M67)=SUM(K68:K69),IF(SUM(L67:M67)&gt;0,SUM(L67:M67),"－"),"ｴﾗｰ")</f>
        <v>121</v>
      </c>
      <c r="L67" s="35">
        <f t="shared" si="6"/>
        <v>110</v>
      </c>
      <c r="M67" s="35">
        <f t="shared" si="7"/>
        <v>11</v>
      </c>
      <c r="N67" s="35">
        <f aca="true" t="shared" si="16" ref="N67:AB67">IF(SUM(N68:N69)&gt;0,SUM(N68:N69),"－")</f>
        <v>2</v>
      </c>
      <c r="O67" s="35" t="str">
        <f t="shared" si="16"/>
        <v>－</v>
      </c>
      <c r="P67" s="35">
        <f t="shared" si="16"/>
        <v>4</v>
      </c>
      <c r="Q67" s="35" t="str">
        <f t="shared" si="16"/>
        <v>－</v>
      </c>
      <c r="R67" s="35">
        <f t="shared" si="16"/>
        <v>104</v>
      </c>
      <c r="S67" s="35">
        <f t="shared" si="16"/>
        <v>9</v>
      </c>
      <c r="T67" s="35" t="str">
        <f t="shared" si="16"/>
        <v>－</v>
      </c>
      <c r="U67" s="35" t="str">
        <f t="shared" si="16"/>
        <v>－</v>
      </c>
      <c r="V67" s="35">
        <f t="shared" si="16"/>
        <v>2</v>
      </c>
      <c r="W67" s="35" t="str">
        <f t="shared" si="16"/>
        <v>－</v>
      </c>
      <c r="X67" s="35" t="str">
        <f t="shared" si="16"/>
        <v>－</v>
      </c>
      <c r="Y67" s="35" t="str">
        <f t="shared" si="16"/>
        <v>－</v>
      </c>
      <c r="Z67" s="35">
        <f t="shared" si="16"/>
        <v>12</v>
      </c>
      <c r="AA67" s="35">
        <f t="shared" si="16"/>
        <v>2</v>
      </c>
      <c r="AB67" s="35">
        <f t="shared" si="16"/>
        <v>6</v>
      </c>
    </row>
    <row r="68" spans="2:28" s="5" customFormat="1" ht="12" customHeight="1">
      <c r="B68" s="31" t="s">
        <v>177</v>
      </c>
      <c r="C68" s="19" t="s">
        <v>131</v>
      </c>
      <c r="D68" s="35">
        <f t="shared" si="3"/>
        <v>1154</v>
      </c>
      <c r="E68" s="35">
        <f t="shared" si="4"/>
        <v>1154</v>
      </c>
      <c r="F68" s="35" t="str">
        <f t="shared" si="5"/>
        <v>－</v>
      </c>
      <c r="G68" s="35">
        <v>1097</v>
      </c>
      <c r="H68" s="35" t="s">
        <v>91</v>
      </c>
      <c r="I68" s="35">
        <v>57</v>
      </c>
      <c r="J68" s="35" t="s">
        <v>91</v>
      </c>
      <c r="K68" s="35">
        <f t="shared" si="9"/>
        <v>56</v>
      </c>
      <c r="L68" s="35">
        <f t="shared" si="6"/>
        <v>55</v>
      </c>
      <c r="M68" s="35">
        <f t="shared" si="7"/>
        <v>1</v>
      </c>
      <c r="N68" s="35">
        <v>1</v>
      </c>
      <c r="O68" s="35" t="s">
        <v>91</v>
      </c>
      <c r="P68" s="35">
        <v>2</v>
      </c>
      <c r="Q68" s="35" t="s">
        <v>91</v>
      </c>
      <c r="R68" s="35">
        <v>52</v>
      </c>
      <c r="S68" s="35" t="s">
        <v>91</v>
      </c>
      <c r="T68" s="35" t="s">
        <v>91</v>
      </c>
      <c r="U68" s="35" t="s">
        <v>91</v>
      </c>
      <c r="V68" s="35">
        <v>1</v>
      </c>
      <c r="W68" s="35" t="s">
        <v>91</v>
      </c>
      <c r="X68" s="35" t="s">
        <v>91</v>
      </c>
      <c r="Y68" s="35" t="s">
        <v>91</v>
      </c>
      <c r="Z68" s="35">
        <v>6</v>
      </c>
      <c r="AA68" s="35">
        <v>1</v>
      </c>
      <c r="AB68" s="35">
        <v>3</v>
      </c>
    </row>
    <row r="69" spans="2:28" s="5" customFormat="1" ht="12" customHeight="1">
      <c r="B69" s="31" t="s">
        <v>178</v>
      </c>
      <c r="C69" s="19" t="s">
        <v>40</v>
      </c>
      <c r="D69" s="35">
        <f t="shared" si="3"/>
        <v>1312</v>
      </c>
      <c r="E69" s="35" t="str">
        <f t="shared" si="4"/>
        <v>－</v>
      </c>
      <c r="F69" s="35">
        <f t="shared" si="5"/>
        <v>1312</v>
      </c>
      <c r="G69" s="35" t="s">
        <v>91</v>
      </c>
      <c r="H69" s="35">
        <v>1230</v>
      </c>
      <c r="I69" s="35" t="s">
        <v>91</v>
      </c>
      <c r="J69" s="35">
        <v>82</v>
      </c>
      <c r="K69" s="35">
        <f t="shared" si="9"/>
        <v>65</v>
      </c>
      <c r="L69" s="35">
        <f t="shared" si="6"/>
        <v>55</v>
      </c>
      <c r="M69" s="35">
        <f t="shared" si="7"/>
        <v>10</v>
      </c>
      <c r="N69" s="35">
        <v>1</v>
      </c>
      <c r="O69" s="35" t="s">
        <v>91</v>
      </c>
      <c r="P69" s="35">
        <v>2</v>
      </c>
      <c r="Q69" s="35" t="s">
        <v>91</v>
      </c>
      <c r="R69" s="35">
        <v>52</v>
      </c>
      <c r="S69" s="35">
        <v>9</v>
      </c>
      <c r="T69" s="35" t="s">
        <v>91</v>
      </c>
      <c r="U69" s="35" t="s">
        <v>91</v>
      </c>
      <c r="V69" s="35">
        <v>1</v>
      </c>
      <c r="W69" s="35" t="s">
        <v>91</v>
      </c>
      <c r="X69" s="35" t="s">
        <v>91</v>
      </c>
      <c r="Y69" s="35" t="s">
        <v>91</v>
      </c>
      <c r="Z69" s="35">
        <v>6</v>
      </c>
      <c r="AA69" s="35">
        <v>1</v>
      </c>
      <c r="AB69" s="35">
        <v>3</v>
      </c>
    </row>
    <row r="70" spans="2:28" s="5" customFormat="1" ht="12" customHeight="1">
      <c r="B70" s="31" t="s">
        <v>179</v>
      </c>
      <c r="C70" s="19" t="s">
        <v>138</v>
      </c>
      <c r="D70" s="35">
        <f>IF(SUM(E70:F70)=SUM(D71:D74),IF(SUM(E70:F70)&gt;0,SUM(E70:F70),"－"),"ｴﾗｰ")</f>
        <v>2917</v>
      </c>
      <c r="E70" s="35">
        <f>IF(SUM(G70,I70)&gt;0,SUM(G70,I70),"－")</f>
        <v>1459</v>
      </c>
      <c r="F70" s="35">
        <f t="shared" si="5"/>
        <v>1458</v>
      </c>
      <c r="G70" s="35">
        <f>IF(SUM(G71:G74)&gt;0,SUM(G71:G74),"－")</f>
        <v>1372</v>
      </c>
      <c r="H70" s="35">
        <f>IF(SUM(H71:H74)&gt;0,SUM(H71:H74),"－")</f>
        <v>1213</v>
      </c>
      <c r="I70" s="35">
        <f>IF(SUM(I71:I74)&gt;0,SUM(I71:I74),"－")</f>
        <v>87</v>
      </c>
      <c r="J70" s="35">
        <f>IF(SUM(J71:J74)&gt;0,SUM(J71:J74),"－")</f>
        <v>245</v>
      </c>
      <c r="K70" s="35">
        <f>IF(SUM(L70:M70)=SUM(K71:K74),IF(SUM(L70:M70)&gt;0,SUM(L70:M70),"－"),"ｴﾗｰ")</f>
        <v>162</v>
      </c>
      <c r="L70" s="35">
        <f t="shared" si="6"/>
        <v>137</v>
      </c>
      <c r="M70" s="35">
        <f t="shared" si="7"/>
        <v>25</v>
      </c>
      <c r="N70" s="35">
        <f aca="true" t="shared" si="17" ref="N70:AB70">IF(SUM(N71:N74)&gt;0,SUM(N71:N74),"－")</f>
        <v>3</v>
      </c>
      <c r="O70" s="35" t="str">
        <f t="shared" si="17"/>
        <v>－</v>
      </c>
      <c r="P70" s="35">
        <f t="shared" si="17"/>
        <v>5</v>
      </c>
      <c r="Q70" s="35" t="str">
        <f t="shared" si="17"/>
        <v>－</v>
      </c>
      <c r="R70" s="35">
        <f t="shared" si="17"/>
        <v>129</v>
      </c>
      <c r="S70" s="35">
        <f t="shared" si="17"/>
        <v>22</v>
      </c>
      <c r="T70" s="35" t="str">
        <f t="shared" si="17"/>
        <v>－</v>
      </c>
      <c r="U70" s="35" t="str">
        <f t="shared" si="17"/>
        <v>－</v>
      </c>
      <c r="V70" s="35">
        <f t="shared" si="17"/>
        <v>3</v>
      </c>
      <c r="W70" s="35" t="str">
        <f t="shared" si="17"/>
        <v>－</v>
      </c>
      <c r="X70" s="35" t="str">
        <f t="shared" si="17"/>
        <v>－</v>
      </c>
      <c r="Y70" s="35" t="str">
        <f t="shared" si="17"/>
        <v>－</v>
      </c>
      <c r="Z70" s="35">
        <f t="shared" si="17"/>
        <v>20</v>
      </c>
      <c r="AA70" s="35">
        <f t="shared" si="17"/>
        <v>12</v>
      </c>
      <c r="AB70" s="35">
        <f t="shared" si="17"/>
        <v>18</v>
      </c>
    </row>
    <row r="71" spans="2:28" s="5" customFormat="1" ht="12" customHeight="1">
      <c r="B71" s="33" t="s">
        <v>180</v>
      </c>
      <c r="C71" s="19" t="s">
        <v>131</v>
      </c>
      <c r="D71" s="35">
        <f t="shared" si="3"/>
        <v>1004</v>
      </c>
      <c r="E71" s="35">
        <f t="shared" si="4"/>
        <v>759</v>
      </c>
      <c r="F71" s="35">
        <f t="shared" si="5"/>
        <v>245</v>
      </c>
      <c r="G71" s="35">
        <v>672</v>
      </c>
      <c r="H71" s="35" t="s">
        <v>91</v>
      </c>
      <c r="I71" s="35">
        <v>87</v>
      </c>
      <c r="J71" s="35">
        <v>245</v>
      </c>
      <c r="K71" s="35">
        <f t="shared" si="9"/>
        <v>69</v>
      </c>
      <c r="L71" s="35">
        <f t="shared" si="6"/>
        <v>60</v>
      </c>
      <c r="M71" s="35">
        <f t="shared" si="7"/>
        <v>9</v>
      </c>
      <c r="N71" s="35">
        <v>1</v>
      </c>
      <c r="O71" s="35" t="s">
        <v>91</v>
      </c>
      <c r="P71" s="35">
        <v>3</v>
      </c>
      <c r="Q71" s="35" t="s">
        <v>91</v>
      </c>
      <c r="R71" s="35">
        <v>56</v>
      </c>
      <c r="S71" s="35">
        <v>8</v>
      </c>
      <c r="T71" s="35" t="s">
        <v>91</v>
      </c>
      <c r="U71" s="35" t="s">
        <v>91</v>
      </c>
      <c r="V71" s="35">
        <v>1</v>
      </c>
      <c r="W71" s="35" t="s">
        <v>91</v>
      </c>
      <c r="X71" s="35" t="s">
        <v>91</v>
      </c>
      <c r="Y71" s="35" t="s">
        <v>91</v>
      </c>
      <c r="Z71" s="35">
        <v>8</v>
      </c>
      <c r="AA71" s="35">
        <v>3</v>
      </c>
      <c r="AB71" s="35">
        <v>11</v>
      </c>
    </row>
    <row r="72" spans="2:28" s="5" customFormat="1" ht="12" customHeight="1">
      <c r="B72" s="32"/>
      <c r="C72" s="19" t="s">
        <v>132</v>
      </c>
      <c r="D72" s="35">
        <f t="shared" si="3"/>
        <v>257</v>
      </c>
      <c r="E72" s="35">
        <f t="shared" si="4"/>
        <v>118</v>
      </c>
      <c r="F72" s="35">
        <f t="shared" si="5"/>
        <v>139</v>
      </c>
      <c r="G72" s="35">
        <v>118</v>
      </c>
      <c r="H72" s="35">
        <v>139</v>
      </c>
      <c r="I72" s="35" t="s">
        <v>91</v>
      </c>
      <c r="J72" s="35" t="s">
        <v>91</v>
      </c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</row>
    <row r="73" spans="2:28" s="5" customFormat="1" ht="12" customHeight="1">
      <c r="B73" s="31" t="s">
        <v>181</v>
      </c>
      <c r="C73" s="19" t="s">
        <v>131</v>
      </c>
      <c r="D73" s="35">
        <f t="shared" si="3"/>
        <v>1074</v>
      </c>
      <c r="E73" s="35" t="str">
        <f t="shared" si="4"/>
        <v>－</v>
      </c>
      <c r="F73" s="35">
        <f t="shared" si="5"/>
        <v>1074</v>
      </c>
      <c r="G73" s="35" t="s">
        <v>91</v>
      </c>
      <c r="H73" s="35">
        <v>1074</v>
      </c>
      <c r="I73" s="35" t="s">
        <v>91</v>
      </c>
      <c r="J73" s="35" t="s">
        <v>91</v>
      </c>
      <c r="K73" s="35">
        <f t="shared" si="9"/>
        <v>50</v>
      </c>
      <c r="L73" s="35">
        <f t="shared" si="6"/>
        <v>35</v>
      </c>
      <c r="M73" s="35">
        <f t="shared" si="7"/>
        <v>15</v>
      </c>
      <c r="N73" s="35">
        <v>1</v>
      </c>
      <c r="O73" s="35" t="s">
        <v>91</v>
      </c>
      <c r="P73" s="35">
        <v>1</v>
      </c>
      <c r="Q73" s="35" t="s">
        <v>91</v>
      </c>
      <c r="R73" s="35">
        <v>33</v>
      </c>
      <c r="S73" s="35">
        <v>14</v>
      </c>
      <c r="T73" s="35" t="s">
        <v>91</v>
      </c>
      <c r="U73" s="35" t="s">
        <v>91</v>
      </c>
      <c r="V73" s="35">
        <v>1</v>
      </c>
      <c r="W73" s="35" t="s">
        <v>91</v>
      </c>
      <c r="X73" s="35" t="s">
        <v>91</v>
      </c>
      <c r="Y73" s="35" t="s">
        <v>91</v>
      </c>
      <c r="Z73" s="35">
        <v>7</v>
      </c>
      <c r="AA73" s="35">
        <v>1</v>
      </c>
      <c r="AB73" s="35">
        <v>4</v>
      </c>
    </row>
    <row r="74" spans="2:28" s="5" customFormat="1" ht="12" customHeight="1">
      <c r="B74" s="31" t="s">
        <v>182</v>
      </c>
      <c r="C74" s="19" t="s">
        <v>133</v>
      </c>
      <c r="D74" s="35">
        <f t="shared" si="3"/>
        <v>582</v>
      </c>
      <c r="E74" s="35">
        <f t="shared" si="4"/>
        <v>582</v>
      </c>
      <c r="F74" s="35" t="str">
        <f t="shared" si="5"/>
        <v>－</v>
      </c>
      <c r="G74" s="35">
        <v>582</v>
      </c>
      <c r="H74" s="35" t="s">
        <v>91</v>
      </c>
      <c r="I74" s="35" t="s">
        <v>91</v>
      </c>
      <c r="J74" s="35" t="s">
        <v>91</v>
      </c>
      <c r="K74" s="35">
        <f t="shared" si="9"/>
        <v>43</v>
      </c>
      <c r="L74" s="35">
        <f t="shared" si="6"/>
        <v>42</v>
      </c>
      <c r="M74" s="35">
        <f t="shared" si="7"/>
        <v>1</v>
      </c>
      <c r="N74" s="35">
        <v>1</v>
      </c>
      <c r="O74" s="35" t="s">
        <v>91</v>
      </c>
      <c r="P74" s="35">
        <v>1</v>
      </c>
      <c r="Q74" s="35" t="s">
        <v>91</v>
      </c>
      <c r="R74" s="35">
        <v>40</v>
      </c>
      <c r="S74" s="35" t="s">
        <v>91</v>
      </c>
      <c r="T74" s="35" t="s">
        <v>91</v>
      </c>
      <c r="U74" s="35" t="s">
        <v>91</v>
      </c>
      <c r="V74" s="35">
        <v>1</v>
      </c>
      <c r="W74" s="35" t="s">
        <v>91</v>
      </c>
      <c r="X74" s="35" t="s">
        <v>91</v>
      </c>
      <c r="Y74" s="35" t="s">
        <v>91</v>
      </c>
      <c r="Z74" s="35">
        <v>5</v>
      </c>
      <c r="AA74" s="35">
        <v>8</v>
      </c>
      <c r="AB74" s="35">
        <v>3</v>
      </c>
    </row>
    <row r="75" spans="2:28" s="5" customFormat="1" ht="12" customHeight="1">
      <c r="B75" s="31" t="s">
        <v>183</v>
      </c>
      <c r="C75" s="19" t="s">
        <v>138</v>
      </c>
      <c r="D75" s="35">
        <f>IF(SUM(E75:F75)=SUM(D76:D78),IF(SUM(E75:F75)&gt;0,SUM(E75:F75),"－"),"ｴﾗｰ")</f>
        <v>2379</v>
      </c>
      <c r="E75" s="35">
        <f t="shared" si="4"/>
        <v>1226</v>
      </c>
      <c r="F75" s="35">
        <f t="shared" si="5"/>
        <v>1153</v>
      </c>
      <c r="G75" s="35">
        <f>IF(SUM(G76:G78)&gt;0,SUM(G76:G78),"－")</f>
        <v>1148</v>
      </c>
      <c r="H75" s="35">
        <f>IF(SUM(H76:H78)&gt;0,SUM(H76:H78),"－")</f>
        <v>1065</v>
      </c>
      <c r="I75" s="35">
        <f>IF(SUM(I76:I78)&gt;0,SUM(I76:I78),"－")</f>
        <v>78</v>
      </c>
      <c r="J75" s="35">
        <f>IF(SUM(J76:J78)&gt;0,SUM(J76:J78),"－")</f>
        <v>88</v>
      </c>
      <c r="K75" s="35">
        <f>IF(SUM(L75:M75)=SUM(K76:K78),IF(SUM(L75:M75)&gt;0,SUM(L75:M75),"－"),"ｴﾗｰ")</f>
        <v>135</v>
      </c>
      <c r="L75" s="35">
        <f t="shared" si="6"/>
        <v>112</v>
      </c>
      <c r="M75" s="35">
        <f t="shared" si="7"/>
        <v>23</v>
      </c>
      <c r="N75" s="35">
        <f aca="true" t="shared" si="18" ref="N75:AB75">IF(SUM(N76:N78)&gt;0,SUM(N76:N78),"－")</f>
        <v>3</v>
      </c>
      <c r="O75" s="35" t="str">
        <f t="shared" si="18"/>
        <v>－</v>
      </c>
      <c r="P75" s="35">
        <f t="shared" si="18"/>
        <v>5</v>
      </c>
      <c r="Q75" s="35" t="str">
        <f t="shared" si="18"/>
        <v>－</v>
      </c>
      <c r="R75" s="35">
        <f t="shared" si="18"/>
        <v>104</v>
      </c>
      <c r="S75" s="35">
        <f t="shared" si="18"/>
        <v>20</v>
      </c>
      <c r="T75" s="35" t="str">
        <f t="shared" si="18"/>
        <v>－</v>
      </c>
      <c r="U75" s="35" t="str">
        <f t="shared" si="18"/>
        <v>－</v>
      </c>
      <c r="V75" s="35">
        <f t="shared" si="18"/>
        <v>3</v>
      </c>
      <c r="W75" s="35" t="str">
        <f t="shared" si="18"/>
        <v>－</v>
      </c>
      <c r="X75" s="35" t="str">
        <f t="shared" si="18"/>
        <v>－</v>
      </c>
      <c r="Y75" s="35" t="str">
        <f t="shared" si="18"/>
        <v>－</v>
      </c>
      <c r="Z75" s="35">
        <f t="shared" si="18"/>
        <v>17</v>
      </c>
      <c r="AA75" s="35">
        <f t="shared" si="18"/>
        <v>7</v>
      </c>
      <c r="AB75" s="35">
        <f t="shared" si="18"/>
        <v>10</v>
      </c>
    </row>
    <row r="76" spans="2:28" s="5" customFormat="1" ht="12" customHeight="1">
      <c r="B76" s="31" t="s">
        <v>184</v>
      </c>
      <c r="C76" s="19" t="s">
        <v>131</v>
      </c>
      <c r="D76" s="35">
        <f t="shared" si="3"/>
        <v>895</v>
      </c>
      <c r="E76" s="35">
        <f t="shared" si="4"/>
        <v>895</v>
      </c>
      <c r="F76" s="35" t="str">
        <f t="shared" si="5"/>
        <v>－</v>
      </c>
      <c r="G76" s="35">
        <v>817</v>
      </c>
      <c r="H76" s="35" t="s">
        <v>91</v>
      </c>
      <c r="I76" s="35">
        <v>78</v>
      </c>
      <c r="J76" s="35" t="s">
        <v>91</v>
      </c>
      <c r="K76" s="35">
        <f t="shared" si="9"/>
        <v>47</v>
      </c>
      <c r="L76" s="35">
        <f t="shared" si="6"/>
        <v>46</v>
      </c>
      <c r="M76" s="35">
        <f t="shared" si="7"/>
        <v>1</v>
      </c>
      <c r="N76" s="35">
        <v>1</v>
      </c>
      <c r="O76" s="35" t="s">
        <v>91</v>
      </c>
      <c r="P76" s="35">
        <v>2</v>
      </c>
      <c r="Q76" s="35" t="s">
        <v>91</v>
      </c>
      <c r="R76" s="35">
        <v>43</v>
      </c>
      <c r="S76" s="35" t="s">
        <v>91</v>
      </c>
      <c r="T76" s="35" t="s">
        <v>91</v>
      </c>
      <c r="U76" s="35" t="s">
        <v>91</v>
      </c>
      <c r="V76" s="35">
        <v>1</v>
      </c>
      <c r="W76" s="35" t="s">
        <v>91</v>
      </c>
      <c r="X76" s="35" t="s">
        <v>91</v>
      </c>
      <c r="Y76" s="35" t="s">
        <v>91</v>
      </c>
      <c r="Z76" s="35">
        <v>6</v>
      </c>
      <c r="AA76" s="35">
        <v>1</v>
      </c>
      <c r="AB76" s="35">
        <v>3</v>
      </c>
    </row>
    <row r="77" spans="2:28" s="5" customFormat="1" ht="12" customHeight="1">
      <c r="B77" s="31" t="s">
        <v>185</v>
      </c>
      <c r="C77" s="19" t="s">
        <v>42</v>
      </c>
      <c r="D77" s="35">
        <f t="shared" si="3"/>
        <v>1031</v>
      </c>
      <c r="E77" s="35" t="str">
        <f t="shared" si="4"/>
        <v>－</v>
      </c>
      <c r="F77" s="35">
        <f t="shared" si="5"/>
        <v>1031</v>
      </c>
      <c r="G77" s="35" t="s">
        <v>91</v>
      </c>
      <c r="H77" s="35">
        <v>943</v>
      </c>
      <c r="I77" s="35" t="s">
        <v>91</v>
      </c>
      <c r="J77" s="35">
        <v>88</v>
      </c>
      <c r="K77" s="35">
        <f t="shared" si="9"/>
        <v>54</v>
      </c>
      <c r="L77" s="35">
        <f t="shared" si="6"/>
        <v>38</v>
      </c>
      <c r="M77" s="35">
        <f t="shared" si="7"/>
        <v>16</v>
      </c>
      <c r="N77" s="35">
        <v>1</v>
      </c>
      <c r="O77" s="35" t="s">
        <v>91</v>
      </c>
      <c r="P77" s="35">
        <v>2</v>
      </c>
      <c r="Q77" s="35" t="s">
        <v>91</v>
      </c>
      <c r="R77" s="35">
        <v>35</v>
      </c>
      <c r="S77" s="35">
        <v>15</v>
      </c>
      <c r="T77" s="35" t="s">
        <v>91</v>
      </c>
      <c r="U77" s="35" t="s">
        <v>91</v>
      </c>
      <c r="V77" s="35">
        <v>1</v>
      </c>
      <c r="W77" s="35" t="s">
        <v>91</v>
      </c>
      <c r="X77" s="35" t="s">
        <v>91</v>
      </c>
      <c r="Y77" s="35" t="s">
        <v>91</v>
      </c>
      <c r="Z77" s="35">
        <v>6</v>
      </c>
      <c r="AA77" s="35">
        <v>1</v>
      </c>
      <c r="AB77" s="35">
        <v>3</v>
      </c>
    </row>
    <row r="78" spans="2:28" s="5" customFormat="1" ht="12" customHeight="1">
      <c r="B78" s="31" t="s">
        <v>186</v>
      </c>
      <c r="C78" s="19" t="s">
        <v>132</v>
      </c>
      <c r="D78" s="35">
        <f t="shared" si="3"/>
        <v>453</v>
      </c>
      <c r="E78" s="35">
        <f t="shared" si="4"/>
        <v>331</v>
      </c>
      <c r="F78" s="35">
        <f t="shared" si="5"/>
        <v>122</v>
      </c>
      <c r="G78" s="35">
        <v>331</v>
      </c>
      <c r="H78" s="35">
        <v>122</v>
      </c>
      <c r="I78" s="35" t="s">
        <v>91</v>
      </c>
      <c r="J78" s="35" t="s">
        <v>91</v>
      </c>
      <c r="K78" s="35">
        <f t="shared" si="9"/>
        <v>34</v>
      </c>
      <c r="L78" s="35">
        <f t="shared" si="6"/>
        <v>28</v>
      </c>
      <c r="M78" s="35">
        <f t="shared" si="7"/>
        <v>6</v>
      </c>
      <c r="N78" s="35">
        <v>1</v>
      </c>
      <c r="O78" s="35" t="s">
        <v>91</v>
      </c>
      <c r="P78" s="35">
        <v>1</v>
      </c>
      <c r="Q78" s="35" t="s">
        <v>91</v>
      </c>
      <c r="R78" s="35">
        <v>26</v>
      </c>
      <c r="S78" s="35">
        <v>5</v>
      </c>
      <c r="T78" s="35" t="s">
        <v>91</v>
      </c>
      <c r="U78" s="35" t="s">
        <v>91</v>
      </c>
      <c r="V78" s="35">
        <v>1</v>
      </c>
      <c r="W78" s="35" t="s">
        <v>91</v>
      </c>
      <c r="X78" s="35" t="s">
        <v>91</v>
      </c>
      <c r="Y78" s="35" t="s">
        <v>91</v>
      </c>
      <c r="Z78" s="35">
        <v>5</v>
      </c>
      <c r="AA78" s="35">
        <v>5</v>
      </c>
      <c r="AB78" s="35">
        <v>4</v>
      </c>
    </row>
    <row r="79" spans="2:28" s="5" customFormat="1" ht="12" customHeight="1">
      <c r="B79" s="31" t="s">
        <v>187</v>
      </c>
      <c r="C79" s="19" t="s">
        <v>138</v>
      </c>
      <c r="D79" s="35">
        <f>IF(SUM(E79:F79)=SUM(D80:D82),IF(SUM(E79:F79)&gt;0,SUM(E79:F79),"－"),"ｴﾗｰ")</f>
        <v>1221</v>
      </c>
      <c r="E79" s="35">
        <f t="shared" si="4"/>
        <v>493</v>
      </c>
      <c r="F79" s="35">
        <f t="shared" si="5"/>
        <v>728</v>
      </c>
      <c r="G79" s="35">
        <f>IF(SUM(G80:G82)&gt;0,SUM(G80:G82),"－")</f>
        <v>456</v>
      </c>
      <c r="H79" s="35">
        <f>IF(SUM(H80:H82)&gt;0,SUM(H80:H82),"－")</f>
        <v>713</v>
      </c>
      <c r="I79" s="35">
        <f>IF(SUM(I80:I82)&gt;0,SUM(I80:I82),"－")</f>
        <v>37</v>
      </c>
      <c r="J79" s="35">
        <f>IF(SUM(J80:J82)&gt;0,SUM(J80:J82),"－")</f>
        <v>15</v>
      </c>
      <c r="K79" s="35">
        <f>IF(SUM(L79:M79)=SUM(K80:K82),IF(SUM(L79:M79)&gt;0,SUM(L79:M79),"－"),"ｴﾗｰ")</f>
        <v>81</v>
      </c>
      <c r="L79" s="35">
        <f t="shared" si="6"/>
        <v>69</v>
      </c>
      <c r="M79" s="35">
        <f t="shared" si="7"/>
        <v>12</v>
      </c>
      <c r="N79" s="35">
        <f aca="true" t="shared" si="19" ref="N79:AB79">IF(SUM(N80:N82)&gt;0,SUM(N80:N82),"－")</f>
        <v>2</v>
      </c>
      <c r="O79" s="35" t="str">
        <f t="shared" si="19"/>
        <v>－</v>
      </c>
      <c r="P79" s="35">
        <f t="shared" si="19"/>
        <v>3</v>
      </c>
      <c r="Q79" s="35" t="str">
        <f t="shared" si="19"/>
        <v>－</v>
      </c>
      <c r="R79" s="35">
        <f t="shared" si="19"/>
        <v>64</v>
      </c>
      <c r="S79" s="35">
        <f t="shared" si="19"/>
        <v>10</v>
      </c>
      <c r="T79" s="35" t="str">
        <f t="shared" si="19"/>
        <v>－</v>
      </c>
      <c r="U79" s="35" t="str">
        <f t="shared" si="19"/>
        <v>－</v>
      </c>
      <c r="V79" s="35">
        <f t="shared" si="19"/>
        <v>2</v>
      </c>
      <c r="W79" s="35" t="str">
        <f t="shared" si="19"/>
        <v>－</v>
      </c>
      <c r="X79" s="35" t="str">
        <f t="shared" si="19"/>
        <v>－</v>
      </c>
      <c r="Y79" s="35" t="str">
        <f t="shared" si="19"/>
        <v>－</v>
      </c>
      <c r="Z79" s="35">
        <f t="shared" si="19"/>
        <v>11</v>
      </c>
      <c r="AA79" s="35">
        <f t="shared" si="19"/>
        <v>9</v>
      </c>
      <c r="AB79" s="35">
        <f t="shared" si="19"/>
        <v>7</v>
      </c>
    </row>
    <row r="80" spans="2:28" s="5" customFormat="1" ht="12" customHeight="1">
      <c r="B80" s="31" t="s">
        <v>188</v>
      </c>
      <c r="C80" s="19" t="s">
        <v>131</v>
      </c>
      <c r="D80" s="35">
        <f t="shared" si="3"/>
        <v>804</v>
      </c>
      <c r="E80" s="35">
        <f t="shared" si="4"/>
        <v>173</v>
      </c>
      <c r="F80" s="35">
        <f t="shared" si="5"/>
        <v>631</v>
      </c>
      <c r="G80" s="35">
        <v>136</v>
      </c>
      <c r="H80" s="35">
        <v>616</v>
      </c>
      <c r="I80" s="35">
        <v>37</v>
      </c>
      <c r="J80" s="35">
        <v>15</v>
      </c>
      <c r="K80" s="35">
        <f t="shared" si="9"/>
        <v>45</v>
      </c>
      <c r="L80" s="35">
        <f t="shared" si="6"/>
        <v>37</v>
      </c>
      <c r="M80" s="35">
        <f t="shared" si="7"/>
        <v>8</v>
      </c>
      <c r="N80" s="35">
        <v>1</v>
      </c>
      <c r="O80" s="35" t="s">
        <v>91</v>
      </c>
      <c r="P80" s="35">
        <v>2</v>
      </c>
      <c r="Q80" s="35" t="s">
        <v>91</v>
      </c>
      <c r="R80" s="35">
        <v>34</v>
      </c>
      <c r="S80" s="35">
        <v>7</v>
      </c>
      <c r="T80" s="35" t="s">
        <v>91</v>
      </c>
      <c r="U80" s="35" t="s">
        <v>91</v>
      </c>
      <c r="V80" s="35">
        <v>1</v>
      </c>
      <c r="W80" s="35" t="s">
        <v>91</v>
      </c>
      <c r="X80" s="35" t="s">
        <v>91</v>
      </c>
      <c r="Y80" s="35" t="s">
        <v>91</v>
      </c>
      <c r="Z80" s="35">
        <v>5</v>
      </c>
      <c r="AA80" s="35" t="s">
        <v>91</v>
      </c>
      <c r="AB80" s="35">
        <v>3</v>
      </c>
    </row>
    <row r="81" spans="2:28" s="5" customFormat="1" ht="12" customHeight="1">
      <c r="B81" s="24" t="s">
        <v>189</v>
      </c>
      <c r="C81" s="19" t="s">
        <v>132</v>
      </c>
      <c r="D81" s="35">
        <f aca="true" t="shared" si="20" ref="D81:D143">IF(SUM(E81:F81)&gt;0,SUM(E81:F81),"－")</f>
        <v>320</v>
      </c>
      <c r="E81" s="35">
        <f aca="true" t="shared" si="21" ref="E81:E143">IF(SUM(G81,I81)&gt;0,SUM(G81,I81),"－")</f>
        <v>223</v>
      </c>
      <c r="F81" s="35">
        <f aca="true" t="shared" si="22" ref="F81:F112">IF(SUM(H81,J81)&gt;0,SUM(H81,J81),"－")</f>
        <v>97</v>
      </c>
      <c r="G81" s="35">
        <v>223</v>
      </c>
      <c r="H81" s="35">
        <v>97</v>
      </c>
      <c r="I81" s="35" t="s">
        <v>91</v>
      </c>
      <c r="J81" s="35" t="s">
        <v>91</v>
      </c>
      <c r="K81" s="35">
        <f>IF(SUM(L81:M81)&gt;0,SUM(L81:M81),"－")</f>
        <v>36</v>
      </c>
      <c r="L81" s="35">
        <f aca="true" t="shared" si="23" ref="L81:L143">IF(SUM(N81,P81,R81,T81,X81)&gt;0,SUM(N81,P81,R81,T81,X81),"－")</f>
        <v>32</v>
      </c>
      <c r="M81" s="35">
        <f aca="true" t="shared" si="24" ref="M81:M143">IF(SUM(O81,Q81,S81,U81,V81,W81,Y81)&gt;0,SUM(O81,Q81,S81,U81,V81,W81,Y81),"－")</f>
        <v>4</v>
      </c>
      <c r="N81" s="35">
        <v>1</v>
      </c>
      <c r="O81" s="35" t="s">
        <v>91</v>
      </c>
      <c r="P81" s="35">
        <v>1</v>
      </c>
      <c r="Q81" s="35" t="s">
        <v>91</v>
      </c>
      <c r="R81" s="35">
        <v>30</v>
      </c>
      <c r="S81" s="35">
        <v>3</v>
      </c>
      <c r="T81" s="35" t="s">
        <v>91</v>
      </c>
      <c r="U81" s="35" t="s">
        <v>91</v>
      </c>
      <c r="V81" s="35">
        <v>1</v>
      </c>
      <c r="W81" s="35" t="s">
        <v>91</v>
      </c>
      <c r="X81" s="35" t="s">
        <v>91</v>
      </c>
      <c r="Y81" s="35" t="s">
        <v>91</v>
      </c>
      <c r="Z81" s="35">
        <v>6</v>
      </c>
      <c r="AA81" s="35">
        <v>9</v>
      </c>
      <c r="AB81" s="35">
        <v>4</v>
      </c>
    </row>
    <row r="82" spans="2:28" s="5" customFormat="1" ht="12" customHeight="1">
      <c r="B82" s="25"/>
      <c r="C82" s="19" t="s">
        <v>133</v>
      </c>
      <c r="D82" s="35">
        <f t="shared" si="20"/>
        <v>97</v>
      </c>
      <c r="E82" s="35">
        <f t="shared" si="21"/>
        <v>97</v>
      </c>
      <c r="F82" s="35" t="str">
        <f t="shared" si="22"/>
        <v>－</v>
      </c>
      <c r="G82" s="35">
        <v>97</v>
      </c>
      <c r="H82" s="35" t="s">
        <v>91</v>
      </c>
      <c r="I82" s="35" t="s">
        <v>91</v>
      </c>
      <c r="J82" s="35" t="s">
        <v>91</v>
      </c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</row>
    <row r="83" spans="2:28" s="5" customFormat="1" ht="12" customHeight="1">
      <c r="B83" s="31" t="s">
        <v>190</v>
      </c>
      <c r="C83" s="19" t="s">
        <v>138</v>
      </c>
      <c r="D83" s="35">
        <f>IF(SUM(E83:F83)=SUM(D84),IF(SUM(E83:F83)&gt;0,SUM(E83:F83),"－"),"ｴﾗｰ")</f>
        <v>570</v>
      </c>
      <c r="E83" s="35">
        <f t="shared" si="21"/>
        <v>20</v>
      </c>
      <c r="F83" s="35">
        <f t="shared" si="22"/>
        <v>550</v>
      </c>
      <c r="G83" s="35" t="str">
        <f>IF(SUM(G84)&gt;0,SUM(G84),"－")</f>
        <v>－</v>
      </c>
      <c r="H83" s="35">
        <f>IF(SUM(H84)&gt;0,SUM(H84),"－")</f>
        <v>541</v>
      </c>
      <c r="I83" s="35">
        <f>IF(SUM(I84)&gt;0,SUM(I84),"－")</f>
        <v>20</v>
      </c>
      <c r="J83" s="35">
        <f>IF(SUM(J84)&gt;0,SUM(J84),"－")</f>
        <v>9</v>
      </c>
      <c r="K83" s="35">
        <f>IF(SUM(L83:M83)=SUM(K84),IF(SUM(L83:M83)&gt;0,SUM(L83:M83),"－"),"ｴﾗｰ")</f>
        <v>35</v>
      </c>
      <c r="L83" s="35">
        <f t="shared" si="23"/>
        <v>29</v>
      </c>
      <c r="M83" s="35">
        <f t="shared" si="24"/>
        <v>6</v>
      </c>
      <c r="N83" s="35">
        <f aca="true" t="shared" si="25" ref="N83:AB83">IF(SUM(N84)&gt;0,SUM(N84),"－")</f>
        <v>1</v>
      </c>
      <c r="O83" s="35" t="str">
        <f t="shared" si="25"/>
        <v>－</v>
      </c>
      <c r="P83" s="35">
        <f t="shared" si="25"/>
        <v>2</v>
      </c>
      <c r="Q83" s="35" t="str">
        <f t="shared" si="25"/>
        <v>－</v>
      </c>
      <c r="R83" s="35">
        <f t="shared" si="25"/>
        <v>26</v>
      </c>
      <c r="S83" s="35">
        <f t="shared" si="25"/>
        <v>5</v>
      </c>
      <c r="T83" s="35" t="str">
        <f t="shared" si="25"/>
        <v>－</v>
      </c>
      <c r="U83" s="35" t="str">
        <f t="shared" si="25"/>
        <v>－</v>
      </c>
      <c r="V83" s="35">
        <f t="shared" si="25"/>
        <v>1</v>
      </c>
      <c r="W83" s="35" t="str">
        <f t="shared" si="25"/>
        <v>－</v>
      </c>
      <c r="X83" s="35" t="str">
        <f t="shared" si="25"/>
        <v>－</v>
      </c>
      <c r="Y83" s="35" t="str">
        <f t="shared" si="25"/>
        <v>－</v>
      </c>
      <c r="Z83" s="35">
        <f t="shared" si="25"/>
        <v>4</v>
      </c>
      <c r="AA83" s="35">
        <f t="shared" si="25"/>
        <v>1</v>
      </c>
      <c r="AB83" s="35">
        <f t="shared" si="25"/>
        <v>3</v>
      </c>
    </row>
    <row r="84" spans="2:28" s="5" customFormat="1" ht="12" customHeight="1">
      <c r="B84" s="34" t="s">
        <v>191</v>
      </c>
      <c r="C84" s="19" t="s">
        <v>134</v>
      </c>
      <c r="D84" s="35">
        <f t="shared" si="20"/>
        <v>570</v>
      </c>
      <c r="E84" s="35">
        <f t="shared" si="21"/>
        <v>20</v>
      </c>
      <c r="F84" s="35">
        <f t="shared" si="22"/>
        <v>550</v>
      </c>
      <c r="G84" s="35" t="s">
        <v>91</v>
      </c>
      <c r="H84" s="35">
        <v>541</v>
      </c>
      <c r="I84" s="35">
        <v>20</v>
      </c>
      <c r="J84" s="35">
        <v>9</v>
      </c>
      <c r="K84" s="35">
        <f>IF(SUM(L84:M84)&gt;0,SUM(L84:M84),"－")</f>
        <v>35</v>
      </c>
      <c r="L84" s="35">
        <f t="shared" si="23"/>
        <v>29</v>
      </c>
      <c r="M84" s="35">
        <f t="shared" si="24"/>
        <v>6</v>
      </c>
      <c r="N84" s="35">
        <v>1</v>
      </c>
      <c r="O84" s="35" t="s">
        <v>91</v>
      </c>
      <c r="P84" s="35">
        <v>2</v>
      </c>
      <c r="Q84" s="35" t="s">
        <v>91</v>
      </c>
      <c r="R84" s="35">
        <v>26</v>
      </c>
      <c r="S84" s="35">
        <v>5</v>
      </c>
      <c r="T84" s="35" t="s">
        <v>91</v>
      </c>
      <c r="U84" s="35" t="s">
        <v>91</v>
      </c>
      <c r="V84" s="35">
        <v>1</v>
      </c>
      <c r="W84" s="35" t="s">
        <v>91</v>
      </c>
      <c r="X84" s="35" t="s">
        <v>91</v>
      </c>
      <c r="Y84" s="35" t="s">
        <v>91</v>
      </c>
      <c r="Z84" s="35">
        <v>4</v>
      </c>
      <c r="AA84" s="35">
        <v>1</v>
      </c>
      <c r="AB84" s="35">
        <v>3</v>
      </c>
    </row>
    <row r="85" spans="2:28" s="5" customFormat="1" ht="12" customHeight="1">
      <c r="B85" s="31" t="s">
        <v>192</v>
      </c>
      <c r="C85" s="19" t="s">
        <v>138</v>
      </c>
      <c r="D85" s="35">
        <f>IF(SUM(E85:F85)=SUM(D86),IF(SUM(E85:F85)&gt;0,SUM(E85:F85),"－"),"ｴﾗｰ")</f>
        <v>710</v>
      </c>
      <c r="E85" s="35">
        <f t="shared" si="21"/>
        <v>323</v>
      </c>
      <c r="F85" s="35">
        <f t="shared" si="22"/>
        <v>387</v>
      </c>
      <c r="G85" s="35">
        <f>IF(SUM(G86)&gt;0,SUM(G86),"－")</f>
        <v>273</v>
      </c>
      <c r="H85" s="35">
        <f>IF(SUM(H86)&gt;0,SUM(H86),"－")</f>
        <v>358</v>
      </c>
      <c r="I85" s="35">
        <f>IF(SUM(I86)&gt;0,SUM(I86),"－")</f>
        <v>50</v>
      </c>
      <c r="J85" s="35">
        <f>IF(SUM(J86)&gt;0,SUM(J86),"－")</f>
        <v>29</v>
      </c>
      <c r="K85" s="35">
        <f>IF(SUM(L85:M85)=SUM(K86),IF(SUM(L85:M85)&gt;0,SUM(L85:M85),"－"),"ｴﾗｰ")</f>
        <v>48</v>
      </c>
      <c r="L85" s="35">
        <f t="shared" si="23"/>
        <v>40</v>
      </c>
      <c r="M85" s="35">
        <f t="shared" si="24"/>
        <v>8</v>
      </c>
      <c r="N85" s="35">
        <f aca="true" t="shared" si="26" ref="N85:AB85">IF(SUM(N86)&gt;0,SUM(N86),"－")</f>
        <v>1</v>
      </c>
      <c r="O85" s="35" t="str">
        <f t="shared" si="26"/>
        <v>－</v>
      </c>
      <c r="P85" s="35">
        <f t="shared" si="26"/>
        <v>2</v>
      </c>
      <c r="Q85" s="35" t="str">
        <f t="shared" si="26"/>
        <v>－</v>
      </c>
      <c r="R85" s="35">
        <f t="shared" si="26"/>
        <v>37</v>
      </c>
      <c r="S85" s="35">
        <f t="shared" si="26"/>
        <v>7</v>
      </c>
      <c r="T85" s="35" t="str">
        <f t="shared" si="26"/>
        <v>－</v>
      </c>
      <c r="U85" s="35" t="str">
        <f t="shared" si="26"/>
        <v>－</v>
      </c>
      <c r="V85" s="35">
        <f t="shared" si="26"/>
        <v>1</v>
      </c>
      <c r="W85" s="35" t="str">
        <f t="shared" si="26"/>
        <v>－</v>
      </c>
      <c r="X85" s="35" t="str">
        <f t="shared" si="26"/>
        <v>－</v>
      </c>
      <c r="Y85" s="35" t="str">
        <f t="shared" si="26"/>
        <v>－</v>
      </c>
      <c r="Z85" s="35">
        <f t="shared" si="26"/>
        <v>5</v>
      </c>
      <c r="AA85" s="35" t="str">
        <f t="shared" si="26"/>
        <v>－</v>
      </c>
      <c r="AB85" s="35">
        <f t="shared" si="26"/>
        <v>5</v>
      </c>
    </row>
    <row r="86" spans="2:28" s="5" customFormat="1" ht="12" customHeight="1">
      <c r="B86" s="31" t="s">
        <v>193</v>
      </c>
      <c r="C86" s="19" t="s">
        <v>131</v>
      </c>
      <c r="D86" s="35">
        <f t="shared" si="20"/>
        <v>710</v>
      </c>
      <c r="E86" s="35">
        <f>IF(SUM(G86,I86)&gt;0,SUM(G86,I86),"－")</f>
        <v>323</v>
      </c>
      <c r="F86" s="35">
        <f>IF(SUM(H86,J86)&gt;0,SUM(H86,J86),"－")</f>
        <v>387</v>
      </c>
      <c r="G86" s="35">
        <v>273</v>
      </c>
      <c r="H86" s="35">
        <v>358</v>
      </c>
      <c r="I86" s="35">
        <v>50</v>
      </c>
      <c r="J86" s="35">
        <v>29</v>
      </c>
      <c r="K86" s="35">
        <f>IF(SUM(L86:M86)&gt;0,SUM(L86:M86),"－")</f>
        <v>48</v>
      </c>
      <c r="L86" s="35">
        <f t="shared" si="23"/>
        <v>40</v>
      </c>
      <c r="M86" s="35">
        <f t="shared" si="24"/>
        <v>8</v>
      </c>
      <c r="N86" s="35">
        <v>1</v>
      </c>
      <c r="O86" s="35" t="s">
        <v>91</v>
      </c>
      <c r="P86" s="35">
        <v>2</v>
      </c>
      <c r="Q86" s="35" t="s">
        <v>91</v>
      </c>
      <c r="R86" s="35">
        <v>37</v>
      </c>
      <c r="S86" s="35">
        <v>7</v>
      </c>
      <c r="T86" s="35" t="s">
        <v>91</v>
      </c>
      <c r="U86" s="35" t="s">
        <v>91</v>
      </c>
      <c r="V86" s="35">
        <v>1</v>
      </c>
      <c r="W86" s="35" t="s">
        <v>91</v>
      </c>
      <c r="X86" s="35" t="s">
        <v>91</v>
      </c>
      <c r="Y86" s="35" t="s">
        <v>91</v>
      </c>
      <c r="Z86" s="35">
        <v>5</v>
      </c>
      <c r="AA86" s="35" t="s">
        <v>91</v>
      </c>
      <c r="AB86" s="35">
        <v>5</v>
      </c>
    </row>
    <row r="87" spans="2:28" s="5" customFormat="1" ht="12" customHeight="1">
      <c r="B87" s="31" t="s">
        <v>194</v>
      </c>
      <c r="C87" s="19" t="s">
        <v>138</v>
      </c>
      <c r="D87" s="35">
        <f>IF(SUM(E87:F87)=SUM(D88),IF(SUM(E87:F87)&gt;0,SUM(E87:F87),"－"),"ｴﾗｰ")</f>
        <v>703</v>
      </c>
      <c r="E87" s="35">
        <f t="shared" si="21"/>
        <v>342</v>
      </c>
      <c r="F87" s="35">
        <f t="shared" si="22"/>
        <v>361</v>
      </c>
      <c r="G87" s="35">
        <f>IF(SUM(G88)&gt;0,SUM(G88),"－")</f>
        <v>342</v>
      </c>
      <c r="H87" s="35">
        <f>IF(SUM(H88)&gt;0,SUM(H88),"－")</f>
        <v>361</v>
      </c>
      <c r="I87" s="35" t="str">
        <f>IF(SUM(I88)&gt;0,SUM(I88),"－")</f>
        <v>－</v>
      </c>
      <c r="J87" s="35" t="str">
        <f>IF(SUM(J88)&gt;0,SUM(J88),"－")</f>
        <v>－</v>
      </c>
      <c r="K87" s="35">
        <f>IF(SUM(L87:M87)=SUM(K88),IF(SUM(L87:M87)&gt;0,SUM(L87:M87),"－"),"ｴﾗｰ")</f>
        <v>35</v>
      </c>
      <c r="L87" s="35">
        <f t="shared" si="23"/>
        <v>28</v>
      </c>
      <c r="M87" s="35">
        <f t="shared" si="24"/>
        <v>7</v>
      </c>
      <c r="N87" s="35">
        <f aca="true" t="shared" si="27" ref="N87:AB87">IF(SUM(N88)&gt;0,SUM(N88),"－")</f>
        <v>1</v>
      </c>
      <c r="O87" s="35" t="str">
        <f t="shared" si="27"/>
        <v>－</v>
      </c>
      <c r="P87" s="35">
        <f t="shared" si="27"/>
        <v>1</v>
      </c>
      <c r="Q87" s="35" t="str">
        <f t="shared" si="27"/>
        <v>－</v>
      </c>
      <c r="R87" s="35">
        <f t="shared" si="27"/>
        <v>26</v>
      </c>
      <c r="S87" s="35">
        <f t="shared" si="27"/>
        <v>6</v>
      </c>
      <c r="T87" s="35" t="str">
        <f t="shared" si="27"/>
        <v>－</v>
      </c>
      <c r="U87" s="35" t="str">
        <f t="shared" si="27"/>
        <v>－</v>
      </c>
      <c r="V87" s="35">
        <f t="shared" si="27"/>
        <v>1</v>
      </c>
      <c r="W87" s="35" t="str">
        <f t="shared" si="27"/>
        <v>－</v>
      </c>
      <c r="X87" s="35" t="str">
        <f t="shared" si="27"/>
        <v>－</v>
      </c>
      <c r="Y87" s="35" t="str">
        <f t="shared" si="27"/>
        <v>－</v>
      </c>
      <c r="Z87" s="35">
        <f t="shared" si="27"/>
        <v>4</v>
      </c>
      <c r="AA87" s="35" t="str">
        <f t="shared" si="27"/>
        <v>－</v>
      </c>
      <c r="AB87" s="35">
        <f t="shared" si="27"/>
        <v>2</v>
      </c>
    </row>
    <row r="88" spans="2:28" s="5" customFormat="1" ht="12" customHeight="1">
      <c r="B88" s="31" t="s">
        <v>195</v>
      </c>
      <c r="C88" s="19" t="s">
        <v>131</v>
      </c>
      <c r="D88" s="35">
        <f t="shared" si="20"/>
        <v>703</v>
      </c>
      <c r="E88" s="35">
        <f>IF(SUM(G88,I88)&gt;0,SUM(G88,I88),"－")</f>
        <v>342</v>
      </c>
      <c r="F88" s="35">
        <f>IF(SUM(H88,J88)&gt;0,SUM(H88,J88),"－")</f>
        <v>361</v>
      </c>
      <c r="G88" s="35">
        <v>342</v>
      </c>
      <c r="H88" s="35">
        <v>361</v>
      </c>
      <c r="I88" s="35" t="s">
        <v>91</v>
      </c>
      <c r="J88" s="35" t="s">
        <v>91</v>
      </c>
      <c r="K88" s="35">
        <f>IF(SUM(L88:M88)&gt;0,SUM(L88:M88),"－")</f>
        <v>35</v>
      </c>
      <c r="L88" s="35">
        <f t="shared" si="23"/>
        <v>28</v>
      </c>
      <c r="M88" s="35">
        <f t="shared" si="24"/>
        <v>7</v>
      </c>
      <c r="N88" s="35">
        <v>1</v>
      </c>
      <c r="O88" s="35" t="s">
        <v>91</v>
      </c>
      <c r="P88" s="35">
        <v>1</v>
      </c>
      <c r="Q88" s="35" t="s">
        <v>91</v>
      </c>
      <c r="R88" s="35">
        <v>26</v>
      </c>
      <c r="S88" s="35">
        <v>6</v>
      </c>
      <c r="T88" s="35" t="s">
        <v>91</v>
      </c>
      <c r="U88" s="35" t="s">
        <v>91</v>
      </c>
      <c r="V88" s="35">
        <v>1</v>
      </c>
      <c r="W88" s="35" t="s">
        <v>91</v>
      </c>
      <c r="X88" s="35" t="s">
        <v>91</v>
      </c>
      <c r="Y88" s="35" t="s">
        <v>91</v>
      </c>
      <c r="Z88" s="35">
        <v>4</v>
      </c>
      <c r="AA88" s="35" t="s">
        <v>91</v>
      </c>
      <c r="AB88" s="35">
        <v>2</v>
      </c>
    </row>
    <row r="89" spans="2:28" s="5" customFormat="1" ht="12" customHeight="1">
      <c r="B89" s="31" t="s">
        <v>196</v>
      </c>
      <c r="C89" s="19" t="s">
        <v>138</v>
      </c>
      <c r="D89" s="35">
        <f>IF(SUM(E89:F89)=SUM(D90),IF(SUM(E89:F89)&gt;0,SUM(E89:F89),"－"),"ｴﾗｰ")</f>
        <v>428</v>
      </c>
      <c r="E89" s="35">
        <f t="shared" si="21"/>
        <v>174</v>
      </c>
      <c r="F89" s="35">
        <f t="shared" si="22"/>
        <v>254</v>
      </c>
      <c r="G89" s="35">
        <f>IF(SUM(G90)&gt;0,SUM(G90),"－")</f>
        <v>174</v>
      </c>
      <c r="H89" s="35">
        <f>IF(SUM(H90)&gt;0,SUM(H90),"－")</f>
        <v>254</v>
      </c>
      <c r="I89" s="35" t="str">
        <f>IF(SUM(I90)&gt;0,SUM(I90),"－")</f>
        <v>－</v>
      </c>
      <c r="J89" s="35" t="str">
        <f>IF(SUM(J90)&gt;0,SUM(J90),"－")</f>
        <v>－</v>
      </c>
      <c r="K89" s="35">
        <f>IF(SUM(L89:M89)=SUM(K90),IF(SUM(L89:M89)&gt;0,SUM(L89:M89),"－"),"ｴﾗｰ")</f>
        <v>23</v>
      </c>
      <c r="L89" s="35">
        <f t="shared" si="23"/>
        <v>19</v>
      </c>
      <c r="M89" s="35">
        <f t="shared" si="24"/>
        <v>4</v>
      </c>
      <c r="N89" s="35">
        <f aca="true" t="shared" si="28" ref="N89:AB89">IF(SUM(N90)&gt;0,SUM(N90),"－")</f>
        <v>1</v>
      </c>
      <c r="O89" s="35" t="str">
        <f t="shared" si="28"/>
        <v>－</v>
      </c>
      <c r="P89" s="35">
        <f t="shared" si="28"/>
        <v>1</v>
      </c>
      <c r="Q89" s="35" t="str">
        <f t="shared" si="28"/>
        <v>－</v>
      </c>
      <c r="R89" s="35">
        <f t="shared" si="28"/>
        <v>17</v>
      </c>
      <c r="S89" s="35">
        <f t="shared" si="28"/>
        <v>3</v>
      </c>
      <c r="T89" s="35" t="str">
        <f t="shared" si="28"/>
        <v>－</v>
      </c>
      <c r="U89" s="35" t="str">
        <f t="shared" si="28"/>
        <v>－</v>
      </c>
      <c r="V89" s="35">
        <f t="shared" si="28"/>
        <v>1</v>
      </c>
      <c r="W89" s="35" t="str">
        <f t="shared" si="28"/>
        <v>－</v>
      </c>
      <c r="X89" s="35" t="str">
        <f t="shared" si="28"/>
        <v>－</v>
      </c>
      <c r="Y89" s="35" t="str">
        <f t="shared" si="28"/>
        <v>－</v>
      </c>
      <c r="Z89" s="35">
        <f t="shared" si="28"/>
        <v>4</v>
      </c>
      <c r="AA89" s="35" t="str">
        <f t="shared" si="28"/>
        <v>－</v>
      </c>
      <c r="AB89" s="35">
        <f t="shared" si="28"/>
        <v>3</v>
      </c>
    </row>
    <row r="90" spans="2:28" s="5" customFormat="1" ht="12" customHeight="1">
      <c r="B90" s="31" t="s">
        <v>197</v>
      </c>
      <c r="C90" s="19" t="s">
        <v>131</v>
      </c>
      <c r="D90" s="35">
        <f t="shared" si="20"/>
        <v>428</v>
      </c>
      <c r="E90" s="35">
        <f t="shared" si="21"/>
        <v>174</v>
      </c>
      <c r="F90" s="35">
        <f t="shared" si="22"/>
        <v>254</v>
      </c>
      <c r="G90" s="35">
        <v>174</v>
      </c>
      <c r="H90" s="35">
        <v>254</v>
      </c>
      <c r="I90" s="35" t="s">
        <v>91</v>
      </c>
      <c r="J90" s="35" t="s">
        <v>91</v>
      </c>
      <c r="K90" s="35">
        <f>IF(SUM(L90:M90)&gt;0,SUM(L90:M90),"－")</f>
        <v>23</v>
      </c>
      <c r="L90" s="35">
        <f t="shared" si="23"/>
        <v>19</v>
      </c>
      <c r="M90" s="35">
        <f t="shared" si="24"/>
        <v>4</v>
      </c>
      <c r="N90" s="35">
        <v>1</v>
      </c>
      <c r="O90" s="35" t="s">
        <v>91</v>
      </c>
      <c r="P90" s="35">
        <v>1</v>
      </c>
      <c r="Q90" s="35" t="s">
        <v>91</v>
      </c>
      <c r="R90" s="35">
        <v>17</v>
      </c>
      <c r="S90" s="35">
        <v>3</v>
      </c>
      <c r="T90" s="35" t="s">
        <v>91</v>
      </c>
      <c r="U90" s="35" t="s">
        <v>91</v>
      </c>
      <c r="V90" s="35">
        <v>1</v>
      </c>
      <c r="W90" s="35" t="s">
        <v>91</v>
      </c>
      <c r="X90" s="35" t="s">
        <v>91</v>
      </c>
      <c r="Y90" s="35" t="s">
        <v>91</v>
      </c>
      <c r="Z90" s="35">
        <v>4</v>
      </c>
      <c r="AA90" s="35" t="s">
        <v>91</v>
      </c>
      <c r="AB90" s="35">
        <v>3</v>
      </c>
    </row>
    <row r="91" spans="2:28" s="5" customFormat="1" ht="12" customHeight="1">
      <c r="B91" s="31" t="s">
        <v>198</v>
      </c>
      <c r="C91" s="19" t="s">
        <v>138</v>
      </c>
      <c r="D91" s="35">
        <f>IF(SUM(E91:F91)=SUM(D92:D94),IF(SUM(E91:F91)&gt;0,SUM(E91:F91),"－"),"ｴﾗｰ")</f>
        <v>740</v>
      </c>
      <c r="E91" s="35">
        <f t="shared" si="21"/>
        <v>283</v>
      </c>
      <c r="F91" s="35">
        <f t="shared" si="22"/>
        <v>457</v>
      </c>
      <c r="G91" s="35">
        <f>IF(SUM(G92:G94)&gt;0,SUM(G92:G94),"－")</f>
        <v>243</v>
      </c>
      <c r="H91" s="35">
        <f>IF(SUM(H92:H94)&gt;0,SUM(H92:H94),"－")</f>
        <v>434</v>
      </c>
      <c r="I91" s="35">
        <f>IF(SUM(I92:I94)&gt;0,SUM(I92:I94),"－")</f>
        <v>40</v>
      </c>
      <c r="J91" s="35">
        <f>IF(SUM(J92:J94)&gt;0,SUM(J92:J94),"－")</f>
        <v>23</v>
      </c>
      <c r="K91" s="35">
        <f>IF(SUM(L91:M91)=SUM(K92:K94),IF(SUM(L91:M91)&gt;0,SUM(L91:M91),"－"),"ｴﾗｰ")</f>
        <v>42</v>
      </c>
      <c r="L91" s="35">
        <f t="shared" si="23"/>
        <v>36</v>
      </c>
      <c r="M91" s="35">
        <f t="shared" si="24"/>
        <v>6</v>
      </c>
      <c r="N91" s="35">
        <f aca="true" t="shared" si="29" ref="N91:AB91">IF(SUM(N92:N94)&gt;0,SUM(N92:N94),"－")</f>
        <v>1</v>
      </c>
      <c r="O91" s="35" t="str">
        <f t="shared" si="29"/>
        <v>－</v>
      </c>
      <c r="P91" s="35">
        <f t="shared" si="29"/>
        <v>2</v>
      </c>
      <c r="Q91" s="35" t="str">
        <f t="shared" si="29"/>
        <v>－</v>
      </c>
      <c r="R91" s="35">
        <f t="shared" si="29"/>
        <v>33</v>
      </c>
      <c r="S91" s="35">
        <f t="shared" si="29"/>
        <v>5</v>
      </c>
      <c r="T91" s="35" t="str">
        <f t="shared" si="29"/>
        <v>－</v>
      </c>
      <c r="U91" s="35" t="str">
        <f t="shared" si="29"/>
        <v>－</v>
      </c>
      <c r="V91" s="35">
        <f t="shared" si="29"/>
        <v>1</v>
      </c>
      <c r="W91" s="35" t="str">
        <f t="shared" si="29"/>
        <v>－</v>
      </c>
      <c r="X91" s="35" t="str">
        <f t="shared" si="29"/>
        <v>－</v>
      </c>
      <c r="Y91" s="35" t="str">
        <f t="shared" si="29"/>
        <v>－</v>
      </c>
      <c r="Z91" s="35">
        <f t="shared" si="29"/>
        <v>4</v>
      </c>
      <c r="AA91" s="35" t="str">
        <f t="shared" si="29"/>
        <v>－</v>
      </c>
      <c r="AB91" s="35">
        <f t="shared" si="29"/>
        <v>4</v>
      </c>
    </row>
    <row r="92" spans="2:28" s="5" customFormat="1" ht="12" customHeight="1">
      <c r="B92" s="24" t="s">
        <v>199</v>
      </c>
      <c r="C92" s="19" t="s">
        <v>131</v>
      </c>
      <c r="D92" s="35">
        <f t="shared" si="20"/>
        <v>331</v>
      </c>
      <c r="E92" s="35">
        <f t="shared" si="21"/>
        <v>164</v>
      </c>
      <c r="F92" s="35">
        <f t="shared" si="22"/>
        <v>167</v>
      </c>
      <c r="G92" s="35">
        <v>124</v>
      </c>
      <c r="H92" s="35">
        <v>144</v>
      </c>
      <c r="I92" s="35">
        <v>40</v>
      </c>
      <c r="J92" s="35">
        <v>23</v>
      </c>
      <c r="K92" s="35">
        <f>IF(SUM(L92:M92)&gt;0,SUM(L92:M92),"－")</f>
        <v>42</v>
      </c>
      <c r="L92" s="35">
        <f t="shared" si="23"/>
        <v>36</v>
      </c>
      <c r="M92" s="35">
        <f t="shared" si="24"/>
        <v>6</v>
      </c>
      <c r="N92" s="35">
        <v>1</v>
      </c>
      <c r="O92" s="35" t="s">
        <v>91</v>
      </c>
      <c r="P92" s="35">
        <v>2</v>
      </c>
      <c r="Q92" s="35" t="s">
        <v>91</v>
      </c>
      <c r="R92" s="35">
        <v>33</v>
      </c>
      <c r="S92" s="35">
        <v>5</v>
      </c>
      <c r="T92" s="35" t="s">
        <v>91</v>
      </c>
      <c r="U92" s="35" t="s">
        <v>91</v>
      </c>
      <c r="V92" s="35">
        <v>1</v>
      </c>
      <c r="W92" s="35" t="s">
        <v>91</v>
      </c>
      <c r="X92" s="35" t="s">
        <v>91</v>
      </c>
      <c r="Y92" s="35" t="s">
        <v>91</v>
      </c>
      <c r="Z92" s="35">
        <v>4</v>
      </c>
      <c r="AA92" s="35" t="s">
        <v>91</v>
      </c>
      <c r="AB92" s="35">
        <v>4</v>
      </c>
    </row>
    <row r="93" spans="2:28" s="5" customFormat="1" ht="12" customHeight="1">
      <c r="B93" s="24"/>
      <c r="C93" s="19" t="s">
        <v>134</v>
      </c>
      <c r="D93" s="35">
        <f t="shared" si="20"/>
        <v>273</v>
      </c>
      <c r="E93" s="35">
        <f t="shared" si="21"/>
        <v>119</v>
      </c>
      <c r="F93" s="35">
        <f t="shared" si="22"/>
        <v>154</v>
      </c>
      <c r="G93" s="35">
        <v>119</v>
      </c>
      <c r="H93" s="35">
        <v>154</v>
      </c>
      <c r="I93" s="35" t="s">
        <v>91</v>
      </c>
      <c r="J93" s="35" t="s">
        <v>91</v>
      </c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</row>
    <row r="94" spans="2:28" s="5" customFormat="1" ht="12" customHeight="1">
      <c r="B94" s="24"/>
      <c r="C94" s="19" t="s">
        <v>135</v>
      </c>
      <c r="D94" s="35">
        <f t="shared" si="20"/>
        <v>136</v>
      </c>
      <c r="E94" s="35" t="str">
        <f t="shared" si="21"/>
        <v>－</v>
      </c>
      <c r="F94" s="35">
        <f t="shared" si="22"/>
        <v>136</v>
      </c>
      <c r="G94" s="35" t="s">
        <v>91</v>
      </c>
      <c r="H94" s="35">
        <v>136</v>
      </c>
      <c r="I94" s="35" t="s">
        <v>91</v>
      </c>
      <c r="J94" s="35" t="s">
        <v>91</v>
      </c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</row>
    <row r="95" spans="2:28" s="5" customFormat="1" ht="12" customHeight="1">
      <c r="B95" s="31" t="s">
        <v>200</v>
      </c>
      <c r="C95" s="19" t="s">
        <v>138</v>
      </c>
      <c r="D95" s="35">
        <f>IF(SUM(E95:F95)=SUM(D96:D97),IF(SUM(E95:F95)&gt;0,SUM(E95:F95),"－"),"ｴﾗｰ")</f>
        <v>519</v>
      </c>
      <c r="E95" s="35">
        <f t="shared" si="21"/>
        <v>255</v>
      </c>
      <c r="F95" s="35">
        <f t="shared" si="22"/>
        <v>264</v>
      </c>
      <c r="G95" s="35">
        <f>IF(SUM(G96:G97)&gt;0,SUM(G96:G97),"－")</f>
        <v>255</v>
      </c>
      <c r="H95" s="35">
        <f>IF(SUM(H96:H97)&gt;0,SUM(H96:H97),"－")</f>
        <v>264</v>
      </c>
      <c r="I95" s="35" t="str">
        <f>IF(SUM(I96:I97)&gt;0,SUM(I96:I97),"－")</f>
        <v>－</v>
      </c>
      <c r="J95" s="35" t="str">
        <f>IF(SUM(J96:J97)&gt;0,SUM(J96:J97),"－")</f>
        <v>－</v>
      </c>
      <c r="K95" s="35">
        <f>IF(SUM(L95:M95)=SUM(K96:K97),IF(SUM(L95:M95)&gt;0,SUM(L95:M95),"－"),"ｴﾗｰ")</f>
        <v>35</v>
      </c>
      <c r="L95" s="35">
        <f t="shared" si="23"/>
        <v>26</v>
      </c>
      <c r="M95" s="35">
        <f t="shared" si="24"/>
        <v>9</v>
      </c>
      <c r="N95" s="35">
        <f aca="true" t="shared" si="30" ref="N95:AB95">IF(SUM(N96:N97)&gt;0,SUM(N96:N97),"－")</f>
        <v>1</v>
      </c>
      <c r="O95" s="35" t="str">
        <f t="shared" si="30"/>
        <v>－</v>
      </c>
      <c r="P95" s="35">
        <f t="shared" si="30"/>
        <v>1</v>
      </c>
      <c r="Q95" s="35" t="str">
        <f t="shared" si="30"/>
        <v>－</v>
      </c>
      <c r="R95" s="35">
        <f t="shared" si="30"/>
        <v>24</v>
      </c>
      <c r="S95" s="35">
        <f t="shared" si="30"/>
        <v>8</v>
      </c>
      <c r="T95" s="35" t="str">
        <f t="shared" si="30"/>
        <v>－</v>
      </c>
      <c r="U95" s="35" t="str">
        <f t="shared" si="30"/>
        <v>－</v>
      </c>
      <c r="V95" s="35">
        <f t="shared" si="30"/>
        <v>1</v>
      </c>
      <c r="W95" s="35" t="str">
        <f t="shared" si="30"/>
        <v>－</v>
      </c>
      <c r="X95" s="35" t="str">
        <f t="shared" si="30"/>
        <v>－</v>
      </c>
      <c r="Y95" s="35" t="str">
        <f t="shared" si="30"/>
        <v>－</v>
      </c>
      <c r="Z95" s="35">
        <f t="shared" si="30"/>
        <v>5</v>
      </c>
      <c r="AA95" s="35" t="str">
        <f t="shared" si="30"/>
        <v>－</v>
      </c>
      <c r="AB95" s="35">
        <f t="shared" si="30"/>
        <v>3</v>
      </c>
    </row>
    <row r="96" spans="2:28" s="5" customFormat="1" ht="12" customHeight="1">
      <c r="B96" s="24" t="s">
        <v>201</v>
      </c>
      <c r="C96" s="19" t="s">
        <v>131</v>
      </c>
      <c r="D96" s="35">
        <f t="shared" si="20"/>
        <v>427</v>
      </c>
      <c r="E96" s="35">
        <f t="shared" si="21"/>
        <v>224</v>
      </c>
      <c r="F96" s="35">
        <f t="shared" si="22"/>
        <v>203</v>
      </c>
      <c r="G96" s="35">
        <v>224</v>
      </c>
      <c r="H96" s="35">
        <v>203</v>
      </c>
      <c r="I96" s="35" t="s">
        <v>91</v>
      </c>
      <c r="J96" s="35" t="s">
        <v>91</v>
      </c>
      <c r="K96" s="35">
        <f>IF(SUM(L96:M96)&gt;0,SUM(L96:M96),"－")</f>
        <v>35</v>
      </c>
      <c r="L96" s="35">
        <f t="shared" si="23"/>
        <v>26</v>
      </c>
      <c r="M96" s="35">
        <f t="shared" si="24"/>
        <v>9</v>
      </c>
      <c r="N96" s="35">
        <v>1</v>
      </c>
      <c r="O96" s="35" t="s">
        <v>91</v>
      </c>
      <c r="P96" s="35">
        <v>1</v>
      </c>
      <c r="Q96" s="35" t="s">
        <v>91</v>
      </c>
      <c r="R96" s="35">
        <v>24</v>
      </c>
      <c r="S96" s="35">
        <v>8</v>
      </c>
      <c r="T96" s="35" t="s">
        <v>91</v>
      </c>
      <c r="U96" s="35" t="s">
        <v>91</v>
      </c>
      <c r="V96" s="35">
        <v>1</v>
      </c>
      <c r="W96" s="35" t="s">
        <v>91</v>
      </c>
      <c r="X96" s="35" t="s">
        <v>91</v>
      </c>
      <c r="Y96" s="35" t="s">
        <v>91</v>
      </c>
      <c r="Z96" s="35">
        <v>5</v>
      </c>
      <c r="AA96" s="35" t="s">
        <v>91</v>
      </c>
      <c r="AB96" s="35">
        <v>3</v>
      </c>
    </row>
    <row r="97" spans="2:28" s="5" customFormat="1" ht="12" customHeight="1">
      <c r="B97" s="25" t="s">
        <v>44</v>
      </c>
      <c r="C97" s="19" t="s">
        <v>134</v>
      </c>
      <c r="D97" s="35">
        <f t="shared" si="20"/>
        <v>92</v>
      </c>
      <c r="E97" s="35">
        <f t="shared" si="21"/>
        <v>31</v>
      </c>
      <c r="F97" s="35">
        <f t="shared" si="22"/>
        <v>61</v>
      </c>
      <c r="G97" s="35">
        <v>31</v>
      </c>
      <c r="H97" s="35">
        <v>61</v>
      </c>
      <c r="I97" s="35" t="s">
        <v>91</v>
      </c>
      <c r="J97" s="35" t="s">
        <v>91</v>
      </c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</row>
    <row r="98" spans="2:28" s="5" customFormat="1" ht="12" customHeight="1">
      <c r="B98" s="31" t="s">
        <v>202</v>
      </c>
      <c r="C98" s="19" t="s">
        <v>138</v>
      </c>
      <c r="D98" s="35">
        <f>IF(SUM(E98:F98)=SUM(D99:D100),IF(SUM(E98:F98)&gt;0,SUM(E98:F98),"－"),"ｴﾗｰ")</f>
        <v>1122</v>
      </c>
      <c r="E98" s="35">
        <f t="shared" si="21"/>
        <v>840</v>
      </c>
      <c r="F98" s="35">
        <f t="shared" si="22"/>
        <v>282</v>
      </c>
      <c r="G98" s="35">
        <f>IF(SUM(G99:G100)&gt;0,SUM(G99:G100),"－")</f>
        <v>751</v>
      </c>
      <c r="H98" s="35">
        <f>IF(SUM(H99:H100)&gt;0,SUM(H99:H100),"－")</f>
        <v>246</v>
      </c>
      <c r="I98" s="35">
        <f>IF(SUM(I99:I100)&gt;0,SUM(I99:I100),"－")</f>
        <v>89</v>
      </c>
      <c r="J98" s="35">
        <f>IF(SUM(J99:J100)&gt;0,SUM(J99:J100),"－")</f>
        <v>36</v>
      </c>
      <c r="K98" s="35">
        <f>IF(SUM(L98:M98)=SUM(K99:K100),IF(SUM(L98:M98)&gt;0,SUM(L98:M98),"－"),"ｴﾗｰ")</f>
        <v>63</v>
      </c>
      <c r="L98" s="35">
        <f t="shared" si="23"/>
        <v>55</v>
      </c>
      <c r="M98" s="35">
        <f t="shared" si="24"/>
        <v>8</v>
      </c>
      <c r="N98" s="35">
        <f aca="true" t="shared" si="31" ref="N98:AB98">IF(SUM(N99:N100)&gt;0,SUM(N99:N100),"－")</f>
        <v>1</v>
      </c>
      <c r="O98" s="35" t="str">
        <f t="shared" si="31"/>
        <v>－</v>
      </c>
      <c r="P98" s="35">
        <f t="shared" si="31"/>
        <v>2</v>
      </c>
      <c r="Q98" s="35" t="str">
        <f t="shared" si="31"/>
        <v>－</v>
      </c>
      <c r="R98" s="35">
        <f t="shared" si="31"/>
        <v>52</v>
      </c>
      <c r="S98" s="35">
        <f t="shared" si="31"/>
        <v>7</v>
      </c>
      <c r="T98" s="35" t="str">
        <f t="shared" si="31"/>
        <v>－</v>
      </c>
      <c r="U98" s="35" t="str">
        <f t="shared" si="31"/>
        <v>－</v>
      </c>
      <c r="V98" s="35">
        <f t="shared" si="31"/>
        <v>1</v>
      </c>
      <c r="W98" s="35" t="str">
        <f t="shared" si="31"/>
        <v>－</v>
      </c>
      <c r="X98" s="35" t="str">
        <f t="shared" si="31"/>
        <v>－</v>
      </c>
      <c r="Y98" s="35" t="str">
        <f t="shared" si="31"/>
        <v>－</v>
      </c>
      <c r="Z98" s="35">
        <f t="shared" si="31"/>
        <v>8</v>
      </c>
      <c r="AA98" s="35">
        <f t="shared" si="31"/>
        <v>8</v>
      </c>
      <c r="AB98" s="35">
        <f t="shared" si="31"/>
        <v>5</v>
      </c>
    </row>
    <row r="99" spans="2:28" s="5" customFormat="1" ht="12" customHeight="1">
      <c r="B99" s="24" t="s">
        <v>203</v>
      </c>
      <c r="C99" s="19" t="s">
        <v>131</v>
      </c>
      <c r="D99" s="35">
        <f t="shared" si="20"/>
        <v>399</v>
      </c>
      <c r="E99" s="35">
        <f t="shared" si="21"/>
        <v>363</v>
      </c>
      <c r="F99" s="35">
        <f t="shared" si="22"/>
        <v>36</v>
      </c>
      <c r="G99" s="35">
        <v>274</v>
      </c>
      <c r="H99" s="35" t="s">
        <v>91</v>
      </c>
      <c r="I99" s="35">
        <v>89</v>
      </c>
      <c r="J99" s="35">
        <v>36</v>
      </c>
      <c r="K99" s="35">
        <f>IF(SUM(L99:M99)&gt;0,SUM(L99:M99),"－")</f>
        <v>63</v>
      </c>
      <c r="L99" s="35">
        <f t="shared" si="23"/>
        <v>55</v>
      </c>
      <c r="M99" s="35">
        <f t="shared" si="24"/>
        <v>8</v>
      </c>
      <c r="N99" s="35">
        <v>1</v>
      </c>
      <c r="O99" s="35" t="s">
        <v>91</v>
      </c>
      <c r="P99" s="35">
        <v>2</v>
      </c>
      <c r="Q99" s="35" t="s">
        <v>91</v>
      </c>
      <c r="R99" s="35">
        <v>52</v>
      </c>
      <c r="S99" s="35">
        <v>7</v>
      </c>
      <c r="T99" s="35" t="s">
        <v>91</v>
      </c>
      <c r="U99" s="35" t="s">
        <v>91</v>
      </c>
      <c r="V99" s="35">
        <v>1</v>
      </c>
      <c r="W99" s="35" t="s">
        <v>91</v>
      </c>
      <c r="X99" s="35" t="s">
        <v>91</v>
      </c>
      <c r="Y99" s="35" t="s">
        <v>91</v>
      </c>
      <c r="Z99" s="35">
        <v>8</v>
      </c>
      <c r="AA99" s="35">
        <v>8</v>
      </c>
      <c r="AB99" s="35">
        <v>5</v>
      </c>
    </row>
    <row r="100" spans="2:28" s="5" customFormat="1" ht="12" customHeight="1">
      <c r="B100" s="25"/>
      <c r="C100" s="19" t="s">
        <v>132</v>
      </c>
      <c r="D100" s="35">
        <f t="shared" si="20"/>
        <v>723</v>
      </c>
      <c r="E100" s="35">
        <f t="shared" si="21"/>
        <v>477</v>
      </c>
      <c r="F100" s="35">
        <f t="shared" si="22"/>
        <v>246</v>
      </c>
      <c r="G100" s="35">
        <v>477</v>
      </c>
      <c r="H100" s="35">
        <v>246</v>
      </c>
      <c r="I100" s="35" t="s">
        <v>91</v>
      </c>
      <c r="J100" s="35" t="s">
        <v>91</v>
      </c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</row>
    <row r="101" spans="2:28" s="5" customFormat="1" ht="12" customHeight="1">
      <c r="B101" s="31" t="s">
        <v>204</v>
      </c>
      <c r="C101" s="19" t="s">
        <v>138</v>
      </c>
      <c r="D101" s="35">
        <f>IF(SUM(E101:F101)=SUM(D102:D103),IF(SUM(E101:F101)&gt;0,SUM(E101:F101),"－"),"ｴﾗｰ")</f>
        <v>802</v>
      </c>
      <c r="E101" s="35" t="str">
        <f t="shared" si="21"/>
        <v>－</v>
      </c>
      <c r="F101" s="35">
        <f t="shared" si="22"/>
        <v>802</v>
      </c>
      <c r="G101" s="35" t="str">
        <f>IF(SUM(G102:G103)&gt;0,SUM(G102:G103),"－")</f>
        <v>－</v>
      </c>
      <c r="H101" s="35">
        <f>IF(SUM(H102:H103)&gt;0,SUM(H102:H103),"－")</f>
        <v>802</v>
      </c>
      <c r="I101" s="35" t="str">
        <f>IF(SUM(I102:I103)&gt;0,SUM(I102:I103),"－")</f>
        <v>－</v>
      </c>
      <c r="J101" s="35" t="str">
        <f>IF(SUM(J102:J103)&gt;0,SUM(J102:J103),"－")</f>
        <v>－</v>
      </c>
      <c r="K101" s="35">
        <f>IF(SUM(L101:M101)=SUM(K102:K103),IF(SUM(L101:M101)&gt;0,SUM(L101:M101),"－"),"ｴﾗｰ")</f>
        <v>42</v>
      </c>
      <c r="L101" s="35">
        <f t="shared" si="23"/>
        <v>32</v>
      </c>
      <c r="M101" s="35">
        <f t="shared" si="24"/>
        <v>10</v>
      </c>
      <c r="N101" s="35">
        <f aca="true" t="shared" si="32" ref="N101:AB101">IF(SUM(N102:N103)&gt;0,SUM(N102:N103),"－")</f>
        <v>1</v>
      </c>
      <c r="O101" s="35" t="str">
        <f t="shared" si="32"/>
        <v>－</v>
      </c>
      <c r="P101" s="35">
        <f t="shared" si="32"/>
        <v>1</v>
      </c>
      <c r="Q101" s="35" t="str">
        <f t="shared" si="32"/>
        <v>－</v>
      </c>
      <c r="R101" s="35">
        <f t="shared" si="32"/>
        <v>30</v>
      </c>
      <c r="S101" s="35">
        <f t="shared" si="32"/>
        <v>9</v>
      </c>
      <c r="T101" s="35" t="str">
        <f t="shared" si="32"/>
        <v>－</v>
      </c>
      <c r="U101" s="35" t="str">
        <f t="shared" si="32"/>
        <v>－</v>
      </c>
      <c r="V101" s="35">
        <f t="shared" si="32"/>
        <v>1</v>
      </c>
      <c r="W101" s="35" t="str">
        <f t="shared" si="32"/>
        <v>－</v>
      </c>
      <c r="X101" s="35" t="str">
        <f t="shared" si="32"/>
        <v>－</v>
      </c>
      <c r="Y101" s="35" t="str">
        <f t="shared" si="32"/>
        <v>－</v>
      </c>
      <c r="Z101" s="35">
        <f t="shared" si="32"/>
        <v>6</v>
      </c>
      <c r="AA101" s="35">
        <f t="shared" si="32"/>
        <v>1</v>
      </c>
      <c r="AB101" s="35">
        <f t="shared" si="32"/>
        <v>5</v>
      </c>
    </row>
    <row r="102" spans="2:28" s="5" customFormat="1" ht="12" customHeight="1">
      <c r="B102" s="24" t="s">
        <v>205</v>
      </c>
      <c r="C102" s="19" t="s">
        <v>131</v>
      </c>
      <c r="D102" s="35">
        <f t="shared" si="20"/>
        <v>526</v>
      </c>
      <c r="E102" s="35" t="str">
        <f t="shared" si="21"/>
        <v>－</v>
      </c>
      <c r="F102" s="35">
        <f t="shared" si="22"/>
        <v>526</v>
      </c>
      <c r="G102" s="35" t="s">
        <v>91</v>
      </c>
      <c r="H102" s="35">
        <v>526</v>
      </c>
      <c r="I102" s="35" t="s">
        <v>91</v>
      </c>
      <c r="J102" s="35" t="s">
        <v>91</v>
      </c>
      <c r="K102" s="35">
        <f>IF(SUM(L102:M102)&gt;0,SUM(L102:M102),"－")</f>
        <v>42</v>
      </c>
      <c r="L102" s="35">
        <f t="shared" si="23"/>
        <v>32</v>
      </c>
      <c r="M102" s="35">
        <f t="shared" si="24"/>
        <v>10</v>
      </c>
      <c r="N102" s="35">
        <v>1</v>
      </c>
      <c r="O102" s="35" t="s">
        <v>91</v>
      </c>
      <c r="P102" s="35">
        <v>1</v>
      </c>
      <c r="Q102" s="35" t="s">
        <v>91</v>
      </c>
      <c r="R102" s="35">
        <v>30</v>
      </c>
      <c r="S102" s="35">
        <v>9</v>
      </c>
      <c r="T102" s="35" t="s">
        <v>91</v>
      </c>
      <c r="U102" s="35" t="s">
        <v>91</v>
      </c>
      <c r="V102" s="35">
        <v>1</v>
      </c>
      <c r="W102" s="35" t="s">
        <v>91</v>
      </c>
      <c r="X102" s="35" t="s">
        <v>91</v>
      </c>
      <c r="Y102" s="35" t="s">
        <v>91</v>
      </c>
      <c r="Z102" s="35">
        <v>6</v>
      </c>
      <c r="AA102" s="35">
        <v>1</v>
      </c>
      <c r="AB102" s="35">
        <v>5</v>
      </c>
    </row>
    <row r="103" spans="2:28" s="5" customFormat="1" ht="12" customHeight="1">
      <c r="B103" s="24"/>
      <c r="C103" s="19" t="s">
        <v>134</v>
      </c>
      <c r="D103" s="35">
        <f t="shared" si="20"/>
        <v>276</v>
      </c>
      <c r="E103" s="35" t="str">
        <f t="shared" si="21"/>
        <v>－</v>
      </c>
      <c r="F103" s="35">
        <f t="shared" si="22"/>
        <v>276</v>
      </c>
      <c r="G103" s="35" t="s">
        <v>91</v>
      </c>
      <c r="H103" s="35">
        <v>276</v>
      </c>
      <c r="I103" s="35" t="s">
        <v>91</v>
      </c>
      <c r="J103" s="35" t="s">
        <v>91</v>
      </c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</row>
    <row r="104" spans="2:28" s="5" customFormat="1" ht="12" customHeight="1">
      <c r="B104" s="31" t="s">
        <v>206</v>
      </c>
      <c r="C104" s="19" t="s">
        <v>138</v>
      </c>
      <c r="D104" s="35">
        <f>IF(SUM(E104:F104)=SUM(D105:D106),IF(SUM(E104:F104)&gt;0,SUM(E104:F104),"－"),"ｴﾗｰ")</f>
        <v>388</v>
      </c>
      <c r="E104" s="35">
        <f t="shared" si="21"/>
        <v>260</v>
      </c>
      <c r="F104" s="35">
        <f t="shared" si="22"/>
        <v>128</v>
      </c>
      <c r="G104" s="35">
        <f>IF(SUM(G105:G106)&gt;0,SUM(G105:G106),"－")</f>
        <v>260</v>
      </c>
      <c r="H104" s="35">
        <f>IF(SUM(H105:H106)&gt;0,SUM(H105:H106),"－")</f>
        <v>128</v>
      </c>
      <c r="I104" s="35" t="str">
        <f>IF(SUM(I105:I106)&gt;0,SUM(I105:I106),"－")</f>
        <v>－</v>
      </c>
      <c r="J104" s="35" t="str">
        <f>IF(SUM(J105:J106)&gt;0,SUM(J105:J106),"－")</f>
        <v>－</v>
      </c>
      <c r="K104" s="35">
        <f>IF(SUM(L104:M104)=SUM(K105:K106),IF(SUM(L104:M104)&gt;0,SUM(L104:M104),"－"),"ｴﾗｰ")</f>
        <v>27</v>
      </c>
      <c r="L104" s="35">
        <f t="shared" si="23"/>
        <v>24</v>
      </c>
      <c r="M104" s="35">
        <f t="shared" si="24"/>
        <v>3</v>
      </c>
      <c r="N104" s="35">
        <f aca="true" t="shared" si="33" ref="N104:AB104">IF(SUM(N105:N106)&gt;0,SUM(N105:N106),"－")</f>
        <v>1</v>
      </c>
      <c r="O104" s="35" t="str">
        <f t="shared" si="33"/>
        <v>－</v>
      </c>
      <c r="P104" s="35">
        <f t="shared" si="33"/>
        <v>1</v>
      </c>
      <c r="Q104" s="35" t="str">
        <f t="shared" si="33"/>
        <v>－</v>
      </c>
      <c r="R104" s="35">
        <f t="shared" si="33"/>
        <v>22</v>
      </c>
      <c r="S104" s="35">
        <f t="shared" si="33"/>
        <v>2</v>
      </c>
      <c r="T104" s="35" t="str">
        <f t="shared" si="33"/>
        <v>－</v>
      </c>
      <c r="U104" s="35" t="str">
        <f t="shared" si="33"/>
        <v>－</v>
      </c>
      <c r="V104" s="35">
        <f t="shared" si="33"/>
        <v>1</v>
      </c>
      <c r="W104" s="35" t="str">
        <f t="shared" si="33"/>
        <v>－</v>
      </c>
      <c r="X104" s="35" t="str">
        <f t="shared" si="33"/>
        <v>－</v>
      </c>
      <c r="Y104" s="35" t="str">
        <f t="shared" si="33"/>
        <v>－</v>
      </c>
      <c r="Z104" s="35">
        <f t="shared" si="33"/>
        <v>5</v>
      </c>
      <c r="AA104" s="35">
        <f t="shared" si="33"/>
        <v>2</v>
      </c>
      <c r="AB104" s="35">
        <f t="shared" si="33"/>
        <v>3</v>
      </c>
    </row>
    <row r="105" spans="2:28" s="5" customFormat="1" ht="12" customHeight="1">
      <c r="B105" s="24" t="s">
        <v>207</v>
      </c>
      <c r="C105" s="19" t="s">
        <v>131</v>
      </c>
      <c r="D105" s="35">
        <f t="shared" si="20"/>
        <v>269</v>
      </c>
      <c r="E105" s="35">
        <f t="shared" si="21"/>
        <v>143</v>
      </c>
      <c r="F105" s="35">
        <f t="shared" si="22"/>
        <v>126</v>
      </c>
      <c r="G105" s="35">
        <v>143</v>
      </c>
      <c r="H105" s="35">
        <v>126</v>
      </c>
      <c r="I105" s="35" t="s">
        <v>91</v>
      </c>
      <c r="J105" s="35" t="s">
        <v>91</v>
      </c>
      <c r="K105" s="35">
        <f>IF(SUM(L105:M105)&gt;0,SUM(L105:M105),"－")</f>
        <v>27</v>
      </c>
      <c r="L105" s="35">
        <f t="shared" si="23"/>
        <v>24</v>
      </c>
      <c r="M105" s="35">
        <f t="shared" si="24"/>
        <v>3</v>
      </c>
      <c r="N105" s="35">
        <v>1</v>
      </c>
      <c r="O105" s="35" t="s">
        <v>91</v>
      </c>
      <c r="P105" s="35">
        <v>1</v>
      </c>
      <c r="Q105" s="35" t="s">
        <v>91</v>
      </c>
      <c r="R105" s="35">
        <v>22</v>
      </c>
      <c r="S105" s="35">
        <v>2</v>
      </c>
      <c r="T105" s="35" t="s">
        <v>91</v>
      </c>
      <c r="U105" s="35" t="s">
        <v>91</v>
      </c>
      <c r="V105" s="35">
        <v>1</v>
      </c>
      <c r="W105" s="35" t="s">
        <v>91</v>
      </c>
      <c r="X105" s="35" t="s">
        <v>91</v>
      </c>
      <c r="Y105" s="35" t="s">
        <v>91</v>
      </c>
      <c r="Z105" s="35">
        <v>5</v>
      </c>
      <c r="AA105" s="35">
        <v>2</v>
      </c>
      <c r="AB105" s="35">
        <v>3</v>
      </c>
    </row>
    <row r="106" spans="2:28" s="5" customFormat="1" ht="12" customHeight="1">
      <c r="B106" s="25"/>
      <c r="C106" s="19" t="s">
        <v>133</v>
      </c>
      <c r="D106" s="35">
        <f t="shared" si="20"/>
        <v>119</v>
      </c>
      <c r="E106" s="35">
        <f t="shared" si="21"/>
        <v>117</v>
      </c>
      <c r="F106" s="35">
        <f t="shared" si="22"/>
        <v>2</v>
      </c>
      <c r="G106" s="35">
        <v>117</v>
      </c>
      <c r="H106" s="35">
        <v>2</v>
      </c>
      <c r="I106" s="35" t="s">
        <v>91</v>
      </c>
      <c r="J106" s="35" t="s">
        <v>91</v>
      </c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</row>
    <row r="107" spans="2:28" s="5" customFormat="1" ht="12" customHeight="1">
      <c r="B107" s="31" t="s">
        <v>208</v>
      </c>
      <c r="C107" s="19" t="s">
        <v>138</v>
      </c>
      <c r="D107" s="35">
        <f>IF(SUM(E107:F107)=SUM(D108:D109),IF(SUM(E107:F107)&gt;0,SUM(E107:F107),"－"),"ｴﾗｰ")</f>
        <v>330</v>
      </c>
      <c r="E107" s="35">
        <f t="shared" si="21"/>
        <v>145</v>
      </c>
      <c r="F107" s="35">
        <f t="shared" si="22"/>
        <v>185</v>
      </c>
      <c r="G107" s="35">
        <f>IF(SUM(G108:G109)&gt;0,SUM(G108:G109),"－")</f>
        <v>145</v>
      </c>
      <c r="H107" s="35">
        <f>IF(SUM(H108:H109)&gt;0,SUM(H108:H109),"－")</f>
        <v>185</v>
      </c>
      <c r="I107" s="35" t="str">
        <f>IF(SUM(I108:I109)&gt;0,SUM(I108:I109),"－")</f>
        <v>－</v>
      </c>
      <c r="J107" s="35" t="str">
        <f>IF(SUM(J108:J109)&gt;0,SUM(J108:J109),"－")</f>
        <v>－</v>
      </c>
      <c r="K107" s="35">
        <f>IF(SUM(L107:M107)=SUM(K108:K109),IF(SUM(L107:M107)&gt;0,SUM(L107:M107),"－"),"ｴﾗｰ")</f>
        <v>25</v>
      </c>
      <c r="L107" s="35">
        <f t="shared" si="23"/>
        <v>22</v>
      </c>
      <c r="M107" s="35">
        <f t="shared" si="24"/>
        <v>3</v>
      </c>
      <c r="N107" s="35">
        <f aca="true" t="shared" si="34" ref="N107:AB107">IF(SUM(N108:N109)&gt;0,SUM(N108:N109),"－")</f>
        <v>1</v>
      </c>
      <c r="O107" s="35" t="str">
        <f t="shared" si="34"/>
        <v>－</v>
      </c>
      <c r="P107" s="35">
        <f t="shared" si="34"/>
        <v>1</v>
      </c>
      <c r="Q107" s="35" t="str">
        <f t="shared" si="34"/>
        <v>－</v>
      </c>
      <c r="R107" s="35">
        <f t="shared" si="34"/>
        <v>20</v>
      </c>
      <c r="S107" s="35">
        <f t="shared" si="34"/>
        <v>2</v>
      </c>
      <c r="T107" s="35" t="str">
        <f t="shared" si="34"/>
        <v>－</v>
      </c>
      <c r="U107" s="35" t="str">
        <f t="shared" si="34"/>
        <v>－</v>
      </c>
      <c r="V107" s="35">
        <f t="shared" si="34"/>
        <v>1</v>
      </c>
      <c r="W107" s="35" t="str">
        <f t="shared" si="34"/>
        <v>－</v>
      </c>
      <c r="X107" s="35" t="str">
        <f t="shared" si="34"/>
        <v>－</v>
      </c>
      <c r="Y107" s="35" t="str">
        <f t="shared" si="34"/>
        <v>－</v>
      </c>
      <c r="Z107" s="35">
        <f t="shared" si="34"/>
        <v>4</v>
      </c>
      <c r="AA107" s="35" t="str">
        <f t="shared" si="34"/>
        <v>－</v>
      </c>
      <c r="AB107" s="35">
        <f t="shared" si="34"/>
        <v>3</v>
      </c>
    </row>
    <row r="108" spans="2:28" s="5" customFormat="1" ht="12" customHeight="1">
      <c r="B108" s="24" t="s">
        <v>209</v>
      </c>
      <c r="C108" s="19" t="s">
        <v>131</v>
      </c>
      <c r="D108" s="35">
        <f t="shared" si="20"/>
        <v>221</v>
      </c>
      <c r="E108" s="35">
        <f t="shared" si="21"/>
        <v>95</v>
      </c>
      <c r="F108" s="35">
        <f t="shared" si="22"/>
        <v>126</v>
      </c>
      <c r="G108" s="35">
        <v>95</v>
      </c>
      <c r="H108" s="35">
        <v>126</v>
      </c>
      <c r="I108" s="35" t="s">
        <v>91</v>
      </c>
      <c r="J108" s="35" t="s">
        <v>91</v>
      </c>
      <c r="K108" s="35">
        <f>IF(SUM(L108:M108)&gt;0,SUM(L108:M108),"－")</f>
        <v>25</v>
      </c>
      <c r="L108" s="35">
        <f t="shared" si="23"/>
        <v>22</v>
      </c>
      <c r="M108" s="35">
        <f t="shared" si="24"/>
        <v>3</v>
      </c>
      <c r="N108" s="35">
        <v>1</v>
      </c>
      <c r="O108" s="35" t="s">
        <v>91</v>
      </c>
      <c r="P108" s="35">
        <v>1</v>
      </c>
      <c r="Q108" s="35" t="s">
        <v>91</v>
      </c>
      <c r="R108" s="35">
        <v>20</v>
      </c>
      <c r="S108" s="35">
        <v>2</v>
      </c>
      <c r="T108" s="35" t="s">
        <v>91</v>
      </c>
      <c r="U108" s="35" t="s">
        <v>91</v>
      </c>
      <c r="V108" s="35">
        <v>1</v>
      </c>
      <c r="W108" s="35" t="s">
        <v>91</v>
      </c>
      <c r="X108" s="35" t="s">
        <v>91</v>
      </c>
      <c r="Y108" s="35" t="s">
        <v>91</v>
      </c>
      <c r="Z108" s="35">
        <v>4</v>
      </c>
      <c r="AA108" s="35" t="s">
        <v>91</v>
      </c>
      <c r="AB108" s="35">
        <v>3</v>
      </c>
    </row>
    <row r="109" spans="2:28" s="5" customFormat="1" ht="12" customHeight="1">
      <c r="B109" s="25"/>
      <c r="C109" s="19" t="s">
        <v>134</v>
      </c>
      <c r="D109" s="35">
        <f t="shared" si="20"/>
        <v>109</v>
      </c>
      <c r="E109" s="35">
        <f t="shared" si="21"/>
        <v>50</v>
      </c>
      <c r="F109" s="35">
        <f t="shared" si="22"/>
        <v>59</v>
      </c>
      <c r="G109" s="35">
        <v>50</v>
      </c>
      <c r="H109" s="35">
        <v>59</v>
      </c>
      <c r="I109" s="35" t="s">
        <v>91</v>
      </c>
      <c r="J109" s="35" t="s">
        <v>91</v>
      </c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</row>
    <row r="110" spans="2:28" s="5" customFormat="1" ht="12" customHeight="1">
      <c r="B110" s="31" t="s">
        <v>210</v>
      </c>
      <c r="C110" s="19" t="s">
        <v>138</v>
      </c>
      <c r="D110" s="35">
        <f>IF(SUM(E110:F110)=SUM(D111),IF(SUM(E110:F110)&gt;0,SUM(E110:F110),"－"),"ｴﾗｰ")</f>
        <v>397</v>
      </c>
      <c r="E110" s="35">
        <f t="shared" si="21"/>
        <v>173</v>
      </c>
      <c r="F110" s="35">
        <f t="shared" si="22"/>
        <v>224</v>
      </c>
      <c r="G110" s="35">
        <f>IF(SUM(G111)&gt;0,SUM(G111),"－")</f>
        <v>173</v>
      </c>
      <c r="H110" s="35">
        <f>IF(SUM(H111)&gt;0,SUM(H111),"－")</f>
        <v>224</v>
      </c>
      <c r="I110" s="35" t="str">
        <f>IF(SUM(I111)&gt;0,SUM(I111),"－")</f>
        <v>－</v>
      </c>
      <c r="J110" s="35" t="str">
        <f>IF(SUM(J111)&gt;0,SUM(J111),"－")</f>
        <v>－</v>
      </c>
      <c r="K110" s="35">
        <f>IF(SUM(L110:M110)=SUM(K111),IF(SUM(L110:M110)&gt;0,SUM(L110:M110),"－"),"ｴﾗｰ")</f>
        <v>24</v>
      </c>
      <c r="L110" s="35">
        <f t="shared" si="23"/>
        <v>20</v>
      </c>
      <c r="M110" s="35">
        <f t="shared" si="24"/>
        <v>4</v>
      </c>
      <c r="N110" s="35">
        <f aca="true" t="shared" si="35" ref="N110:AB110">IF(SUM(N111)&gt;0,SUM(N111),"－")</f>
        <v>1</v>
      </c>
      <c r="O110" s="35" t="str">
        <f t="shared" si="35"/>
        <v>－</v>
      </c>
      <c r="P110" s="35">
        <f t="shared" si="35"/>
        <v>1</v>
      </c>
      <c r="Q110" s="35" t="str">
        <f t="shared" si="35"/>
        <v>－</v>
      </c>
      <c r="R110" s="35">
        <f t="shared" si="35"/>
        <v>18</v>
      </c>
      <c r="S110" s="35">
        <f t="shared" si="35"/>
        <v>3</v>
      </c>
      <c r="T110" s="35" t="str">
        <f t="shared" si="35"/>
        <v>－</v>
      </c>
      <c r="U110" s="35" t="str">
        <f t="shared" si="35"/>
        <v>－</v>
      </c>
      <c r="V110" s="35">
        <f t="shared" si="35"/>
        <v>1</v>
      </c>
      <c r="W110" s="35" t="str">
        <f t="shared" si="35"/>
        <v>－</v>
      </c>
      <c r="X110" s="35" t="str">
        <f t="shared" si="35"/>
        <v>－</v>
      </c>
      <c r="Y110" s="35" t="str">
        <f t="shared" si="35"/>
        <v>－</v>
      </c>
      <c r="Z110" s="35">
        <f t="shared" si="35"/>
        <v>4</v>
      </c>
      <c r="AA110" s="35" t="str">
        <f t="shared" si="35"/>
        <v>－</v>
      </c>
      <c r="AB110" s="35">
        <f t="shared" si="35"/>
        <v>3</v>
      </c>
    </row>
    <row r="111" spans="2:28" s="5" customFormat="1" ht="12" customHeight="1">
      <c r="B111" s="24" t="s">
        <v>211</v>
      </c>
      <c r="C111" s="19" t="s">
        <v>131</v>
      </c>
      <c r="D111" s="35">
        <f t="shared" si="20"/>
        <v>397</v>
      </c>
      <c r="E111" s="35">
        <f t="shared" si="21"/>
        <v>173</v>
      </c>
      <c r="F111" s="35">
        <f t="shared" si="22"/>
        <v>224</v>
      </c>
      <c r="G111" s="35">
        <v>173</v>
      </c>
      <c r="H111" s="35">
        <v>224</v>
      </c>
      <c r="I111" s="35" t="s">
        <v>91</v>
      </c>
      <c r="J111" s="35" t="s">
        <v>91</v>
      </c>
      <c r="K111" s="35">
        <f>IF(SUM(L111:M111)&gt;0,SUM(L111:M111),"－")</f>
        <v>24</v>
      </c>
      <c r="L111" s="35">
        <f t="shared" si="23"/>
        <v>20</v>
      </c>
      <c r="M111" s="35">
        <f t="shared" si="24"/>
        <v>4</v>
      </c>
      <c r="N111" s="35">
        <v>1</v>
      </c>
      <c r="O111" s="35" t="s">
        <v>91</v>
      </c>
      <c r="P111" s="35">
        <v>1</v>
      </c>
      <c r="Q111" s="35" t="s">
        <v>91</v>
      </c>
      <c r="R111" s="35">
        <v>18</v>
      </c>
      <c r="S111" s="35">
        <v>3</v>
      </c>
      <c r="T111" s="35" t="s">
        <v>91</v>
      </c>
      <c r="U111" s="35" t="s">
        <v>91</v>
      </c>
      <c r="V111" s="35">
        <v>1</v>
      </c>
      <c r="W111" s="35" t="s">
        <v>91</v>
      </c>
      <c r="X111" s="35" t="s">
        <v>91</v>
      </c>
      <c r="Y111" s="35" t="s">
        <v>91</v>
      </c>
      <c r="Z111" s="35">
        <v>4</v>
      </c>
      <c r="AA111" s="35" t="s">
        <v>91</v>
      </c>
      <c r="AB111" s="35">
        <v>3</v>
      </c>
    </row>
    <row r="112" spans="2:28" s="5" customFormat="1" ht="12" customHeight="1">
      <c r="B112" s="31" t="s">
        <v>212</v>
      </c>
      <c r="C112" s="19" t="s">
        <v>138</v>
      </c>
      <c r="D112" s="35">
        <f>IF(SUM(E112:F112)=SUM(D113),IF(SUM(E112:F112)&gt;0,SUM(E112:F112),"－"),"ｴﾗｰ")</f>
        <v>687</v>
      </c>
      <c r="E112" s="35">
        <f t="shared" si="21"/>
        <v>23</v>
      </c>
      <c r="F112" s="35">
        <f t="shared" si="22"/>
        <v>664</v>
      </c>
      <c r="G112" s="35" t="str">
        <f>IF(SUM(G113)&gt;0,SUM(G113),"－")</f>
        <v>－</v>
      </c>
      <c r="H112" s="35">
        <f>IF(SUM(H113)&gt;0,SUM(H113),"－")</f>
        <v>659</v>
      </c>
      <c r="I112" s="35">
        <f>IF(SUM(I113)&gt;0,SUM(I113),"－")</f>
        <v>23</v>
      </c>
      <c r="J112" s="35">
        <f>IF(SUM(J113)&gt;0,SUM(J113),"－")</f>
        <v>5</v>
      </c>
      <c r="K112" s="35">
        <f>IF(SUM(L112:M112)=SUM(K113),IF(SUM(L112:M112)&gt;0,SUM(L112:M112),"－"),"ｴﾗｰ")</f>
        <v>40</v>
      </c>
      <c r="L112" s="35">
        <f t="shared" si="23"/>
        <v>27</v>
      </c>
      <c r="M112" s="35">
        <f t="shared" si="24"/>
        <v>13</v>
      </c>
      <c r="N112" s="35">
        <f aca="true" t="shared" si="36" ref="N112:AB112">IF(SUM(N113)&gt;0,SUM(N113),"－")</f>
        <v>1</v>
      </c>
      <c r="O112" s="35" t="str">
        <f t="shared" si="36"/>
        <v>－</v>
      </c>
      <c r="P112" s="35">
        <f t="shared" si="36"/>
        <v>2</v>
      </c>
      <c r="Q112" s="35" t="str">
        <f t="shared" si="36"/>
        <v>－</v>
      </c>
      <c r="R112" s="35">
        <f t="shared" si="36"/>
        <v>24</v>
      </c>
      <c r="S112" s="35">
        <f t="shared" si="36"/>
        <v>12</v>
      </c>
      <c r="T112" s="35" t="str">
        <f t="shared" si="36"/>
        <v>－</v>
      </c>
      <c r="U112" s="35" t="str">
        <f t="shared" si="36"/>
        <v>－</v>
      </c>
      <c r="V112" s="35">
        <f t="shared" si="36"/>
        <v>1</v>
      </c>
      <c r="W112" s="35" t="str">
        <f t="shared" si="36"/>
        <v>－</v>
      </c>
      <c r="X112" s="35" t="str">
        <f t="shared" si="36"/>
        <v>－</v>
      </c>
      <c r="Y112" s="35" t="str">
        <f t="shared" si="36"/>
        <v>－</v>
      </c>
      <c r="Z112" s="35">
        <f t="shared" si="36"/>
        <v>5</v>
      </c>
      <c r="AA112" s="35" t="str">
        <f t="shared" si="36"/>
        <v>－</v>
      </c>
      <c r="AB112" s="35">
        <f t="shared" si="36"/>
        <v>3</v>
      </c>
    </row>
    <row r="113" spans="2:28" s="5" customFormat="1" ht="12" customHeight="1">
      <c r="B113" s="25" t="s">
        <v>213</v>
      </c>
      <c r="C113" s="19" t="s">
        <v>131</v>
      </c>
      <c r="D113" s="35">
        <f t="shared" si="20"/>
        <v>687</v>
      </c>
      <c r="E113" s="35">
        <f t="shared" si="21"/>
        <v>23</v>
      </c>
      <c r="F113" s="35">
        <f aca="true" t="shared" si="37" ref="F113:F134">IF(SUM(H113,J113)&gt;0,SUM(H113,J113),"－")</f>
        <v>664</v>
      </c>
      <c r="G113" s="35" t="s">
        <v>91</v>
      </c>
      <c r="H113" s="35">
        <v>659</v>
      </c>
      <c r="I113" s="35">
        <v>23</v>
      </c>
      <c r="J113" s="35">
        <v>5</v>
      </c>
      <c r="K113" s="35">
        <f>IF(SUM(L113:M113)&gt;0,SUM(L113:M113),"－")</f>
        <v>40</v>
      </c>
      <c r="L113" s="35">
        <f t="shared" si="23"/>
        <v>27</v>
      </c>
      <c r="M113" s="35">
        <f t="shared" si="24"/>
        <v>13</v>
      </c>
      <c r="N113" s="35">
        <v>1</v>
      </c>
      <c r="O113" s="35" t="s">
        <v>91</v>
      </c>
      <c r="P113" s="35">
        <v>2</v>
      </c>
      <c r="Q113" s="35" t="s">
        <v>91</v>
      </c>
      <c r="R113" s="35">
        <v>24</v>
      </c>
      <c r="S113" s="35">
        <v>12</v>
      </c>
      <c r="T113" s="35" t="s">
        <v>91</v>
      </c>
      <c r="U113" s="35" t="s">
        <v>91</v>
      </c>
      <c r="V113" s="35">
        <v>1</v>
      </c>
      <c r="W113" s="35" t="s">
        <v>91</v>
      </c>
      <c r="X113" s="35" t="s">
        <v>91</v>
      </c>
      <c r="Y113" s="35" t="s">
        <v>91</v>
      </c>
      <c r="Z113" s="35">
        <v>5</v>
      </c>
      <c r="AA113" s="35" t="s">
        <v>91</v>
      </c>
      <c r="AB113" s="35">
        <v>3</v>
      </c>
    </row>
    <row r="114" spans="2:28" s="5" customFormat="1" ht="12" customHeight="1">
      <c r="B114" s="31" t="s">
        <v>214</v>
      </c>
      <c r="C114" s="19" t="s">
        <v>138</v>
      </c>
      <c r="D114" s="35">
        <f>IF(SUM(E114:F114)=SUM(D115),IF(SUM(E114:F114)&gt;0,SUM(E114:F114),"－"),"ｴﾗｰ")</f>
        <v>476</v>
      </c>
      <c r="E114" s="35">
        <f t="shared" si="21"/>
        <v>263</v>
      </c>
      <c r="F114" s="35">
        <f t="shared" si="37"/>
        <v>213</v>
      </c>
      <c r="G114" s="35">
        <f>IF(SUM(G115)&gt;0,SUM(G115),"－")</f>
        <v>263</v>
      </c>
      <c r="H114" s="35">
        <f>IF(SUM(H115)&gt;0,SUM(H115),"－")</f>
        <v>213</v>
      </c>
      <c r="I114" s="35" t="str">
        <f>IF(SUM(I115)&gt;0,SUM(I115),"－")</f>
        <v>－</v>
      </c>
      <c r="J114" s="35" t="str">
        <f>IF(SUM(J115)&gt;0,SUM(J115),"－")</f>
        <v>－</v>
      </c>
      <c r="K114" s="35">
        <f>IF(SUM(L114:M114)=SUM(K115),IF(SUM(L114:M114)&gt;0,SUM(L114:M114),"－"),"ｴﾗｰ")</f>
        <v>30</v>
      </c>
      <c r="L114" s="35">
        <f t="shared" si="23"/>
        <v>20</v>
      </c>
      <c r="M114" s="35">
        <f t="shared" si="24"/>
        <v>10</v>
      </c>
      <c r="N114" s="35">
        <f aca="true" t="shared" si="38" ref="N114:AB114">IF(SUM(N115)&gt;0,SUM(N115),"－")</f>
        <v>1</v>
      </c>
      <c r="O114" s="35" t="str">
        <f t="shared" si="38"/>
        <v>－</v>
      </c>
      <c r="P114" s="35">
        <f t="shared" si="38"/>
        <v>1</v>
      </c>
      <c r="Q114" s="35" t="str">
        <f t="shared" si="38"/>
        <v>－</v>
      </c>
      <c r="R114" s="35">
        <f t="shared" si="38"/>
        <v>18</v>
      </c>
      <c r="S114" s="35">
        <f t="shared" si="38"/>
        <v>9</v>
      </c>
      <c r="T114" s="35" t="str">
        <f t="shared" si="38"/>
        <v>－</v>
      </c>
      <c r="U114" s="35" t="str">
        <f t="shared" si="38"/>
        <v>－</v>
      </c>
      <c r="V114" s="35" t="str">
        <f t="shared" si="38"/>
        <v>－</v>
      </c>
      <c r="W114" s="35">
        <f t="shared" si="38"/>
        <v>1</v>
      </c>
      <c r="X114" s="35" t="str">
        <f t="shared" si="38"/>
        <v>－</v>
      </c>
      <c r="Y114" s="35" t="str">
        <f t="shared" si="38"/>
        <v>－</v>
      </c>
      <c r="Z114" s="35">
        <f t="shared" si="38"/>
        <v>4</v>
      </c>
      <c r="AA114" s="35" t="str">
        <f t="shared" si="38"/>
        <v>－</v>
      </c>
      <c r="AB114" s="35">
        <f t="shared" si="38"/>
        <v>3</v>
      </c>
    </row>
    <row r="115" spans="2:28" s="5" customFormat="1" ht="12" customHeight="1">
      <c r="B115" s="24" t="s">
        <v>215</v>
      </c>
      <c r="C115" s="19" t="s">
        <v>131</v>
      </c>
      <c r="D115" s="35">
        <f t="shared" si="20"/>
        <v>476</v>
      </c>
      <c r="E115" s="35">
        <f t="shared" si="21"/>
        <v>263</v>
      </c>
      <c r="F115" s="35">
        <f t="shared" si="37"/>
        <v>213</v>
      </c>
      <c r="G115" s="35">
        <v>263</v>
      </c>
      <c r="H115" s="35">
        <v>213</v>
      </c>
      <c r="I115" s="35" t="s">
        <v>91</v>
      </c>
      <c r="J115" s="35" t="s">
        <v>91</v>
      </c>
      <c r="K115" s="35">
        <f>IF(SUM(L115:M115)&gt;0,SUM(L115:M115),"－")</f>
        <v>30</v>
      </c>
      <c r="L115" s="35">
        <f t="shared" si="23"/>
        <v>20</v>
      </c>
      <c r="M115" s="35">
        <f t="shared" si="24"/>
        <v>10</v>
      </c>
      <c r="N115" s="35">
        <v>1</v>
      </c>
      <c r="O115" s="35" t="s">
        <v>91</v>
      </c>
      <c r="P115" s="35">
        <v>1</v>
      </c>
      <c r="Q115" s="35" t="s">
        <v>91</v>
      </c>
      <c r="R115" s="35">
        <v>18</v>
      </c>
      <c r="S115" s="35">
        <v>9</v>
      </c>
      <c r="T115" s="35" t="s">
        <v>91</v>
      </c>
      <c r="U115" s="35" t="s">
        <v>91</v>
      </c>
      <c r="V115" s="35" t="s">
        <v>91</v>
      </c>
      <c r="W115" s="35">
        <v>1</v>
      </c>
      <c r="X115" s="35" t="s">
        <v>91</v>
      </c>
      <c r="Y115" s="35" t="s">
        <v>91</v>
      </c>
      <c r="Z115" s="35">
        <v>4</v>
      </c>
      <c r="AA115" s="35" t="s">
        <v>91</v>
      </c>
      <c r="AB115" s="35">
        <v>3</v>
      </c>
    </row>
    <row r="116" spans="2:28" s="5" customFormat="1" ht="12" customHeight="1">
      <c r="B116" s="31" t="s">
        <v>216</v>
      </c>
      <c r="C116" s="19" t="s">
        <v>138</v>
      </c>
      <c r="D116" s="35">
        <f>IF(SUM(E116:F116)=SUM(D117:D118),IF(SUM(E116:F116)&gt;0,SUM(E116:F116),"－"),"ｴﾗｰ")</f>
        <v>366</v>
      </c>
      <c r="E116" s="35">
        <f t="shared" si="21"/>
        <v>190</v>
      </c>
      <c r="F116" s="35">
        <f t="shared" si="37"/>
        <v>176</v>
      </c>
      <c r="G116" s="35">
        <f>IF(SUM(G117:G118)&gt;0,SUM(G117:G118),"－")</f>
        <v>190</v>
      </c>
      <c r="H116" s="35">
        <f>IF(SUM(H117:H118)&gt;0,SUM(H117:H118),"－")</f>
        <v>176</v>
      </c>
      <c r="I116" s="35" t="str">
        <f>IF(SUM(I117:I118)&gt;0,SUM(I117:I118),"－")</f>
        <v>－</v>
      </c>
      <c r="J116" s="35" t="str">
        <f>IF(SUM(J117:J118)&gt;0,SUM(J117:J118),"－")</f>
        <v>－</v>
      </c>
      <c r="K116" s="35">
        <f>IF(SUM(L116:M116)=SUM(K117:K118),IF(SUM(L116:M116)&gt;0,SUM(L116:M116),"－"),"ｴﾗｰ")</f>
        <v>23</v>
      </c>
      <c r="L116" s="35">
        <f t="shared" si="23"/>
        <v>18</v>
      </c>
      <c r="M116" s="35">
        <f t="shared" si="24"/>
        <v>5</v>
      </c>
      <c r="N116" s="35">
        <f aca="true" t="shared" si="39" ref="N116:AB116">IF(SUM(N117:N118)&gt;0,SUM(N117:N118),"－")</f>
        <v>1</v>
      </c>
      <c r="O116" s="35" t="str">
        <f t="shared" si="39"/>
        <v>－</v>
      </c>
      <c r="P116" s="35">
        <f t="shared" si="39"/>
        <v>1</v>
      </c>
      <c r="Q116" s="35" t="str">
        <f t="shared" si="39"/>
        <v>－</v>
      </c>
      <c r="R116" s="35">
        <f t="shared" si="39"/>
        <v>16</v>
      </c>
      <c r="S116" s="35">
        <f t="shared" si="39"/>
        <v>4</v>
      </c>
      <c r="T116" s="35" t="str">
        <f t="shared" si="39"/>
        <v>－</v>
      </c>
      <c r="U116" s="35" t="str">
        <f t="shared" si="39"/>
        <v>－</v>
      </c>
      <c r="V116" s="35" t="str">
        <f t="shared" si="39"/>
        <v>－</v>
      </c>
      <c r="W116" s="35">
        <f t="shared" si="39"/>
        <v>1</v>
      </c>
      <c r="X116" s="35" t="str">
        <f t="shared" si="39"/>
        <v>－</v>
      </c>
      <c r="Y116" s="35" t="str">
        <f t="shared" si="39"/>
        <v>－</v>
      </c>
      <c r="Z116" s="35">
        <f t="shared" si="39"/>
        <v>4</v>
      </c>
      <c r="AA116" s="35">
        <f t="shared" si="39"/>
        <v>3</v>
      </c>
      <c r="AB116" s="35">
        <f t="shared" si="39"/>
        <v>3</v>
      </c>
    </row>
    <row r="117" spans="2:28" s="5" customFormat="1" ht="12" customHeight="1">
      <c r="B117" s="24" t="s">
        <v>217</v>
      </c>
      <c r="C117" s="19" t="s">
        <v>131</v>
      </c>
      <c r="D117" s="35">
        <f t="shared" si="20"/>
        <v>134</v>
      </c>
      <c r="E117" s="35" t="str">
        <f t="shared" si="21"/>
        <v>－</v>
      </c>
      <c r="F117" s="35">
        <f t="shared" si="37"/>
        <v>134</v>
      </c>
      <c r="G117" s="35" t="s">
        <v>91</v>
      </c>
      <c r="H117" s="35">
        <v>134</v>
      </c>
      <c r="I117" s="35" t="s">
        <v>91</v>
      </c>
      <c r="J117" s="35" t="s">
        <v>91</v>
      </c>
      <c r="K117" s="35">
        <f>IF(SUM(L117:M117)&gt;0,SUM(L117:M117),"－")</f>
        <v>23</v>
      </c>
      <c r="L117" s="35">
        <f t="shared" si="23"/>
        <v>18</v>
      </c>
      <c r="M117" s="35">
        <f t="shared" si="24"/>
        <v>5</v>
      </c>
      <c r="N117" s="35">
        <v>1</v>
      </c>
      <c r="O117" s="35" t="s">
        <v>91</v>
      </c>
      <c r="P117" s="35">
        <v>1</v>
      </c>
      <c r="Q117" s="35" t="s">
        <v>91</v>
      </c>
      <c r="R117" s="35">
        <v>16</v>
      </c>
      <c r="S117" s="35">
        <v>4</v>
      </c>
      <c r="T117" s="35" t="s">
        <v>91</v>
      </c>
      <c r="U117" s="35" t="s">
        <v>91</v>
      </c>
      <c r="V117" s="35" t="s">
        <v>91</v>
      </c>
      <c r="W117" s="35">
        <v>1</v>
      </c>
      <c r="X117" s="35" t="s">
        <v>91</v>
      </c>
      <c r="Y117" s="35" t="s">
        <v>91</v>
      </c>
      <c r="Z117" s="35">
        <v>4</v>
      </c>
      <c r="AA117" s="35">
        <v>3</v>
      </c>
      <c r="AB117" s="35">
        <v>3</v>
      </c>
    </row>
    <row r="118" spans="2:28" s="5" customFormat="1" ht="12" customHeight="1">
      <c r="B118" s="25"/>
      <c r="C118" s="19" t="s">
        <v>132</v>
      </c>
      <c r="D118" s="35">
        <f t="shared" si="20"/>
        <v>232</v>
      </c>
      <c r="E118" s="35">
        <f t="shared" si="21"/>
        <v>190</v>
      </c>
      <c r="F118" s="35">
        <f t="shared" si="37"/>
        <v>42</v>
      </c>
      <c r="G118" s="35">
        <v>190</v>
      </c>
      <c r="H118" s="35">
        <v>42</v>
      </c>
      <c r="I118" s="35" t="s">
        <v>91</v>
      </c>
      <c r="J118" s="35" t="s">
        <v>91</v>
      </c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</row>
    <row r="119" spans="2:28" s="5" customFormat="1" ht="12" customHeight="1">
      <c r="B119" s="31" t="s">
        <v>218</v>
      </c>
      <c r="C119" s="19" t="s">
        <v>138</v>
      </c>
      <c r="D119" s="35">
        <f>IF(SUM(E119:F119)=SUM(D120:D121),IF(SUM(E119:F119)&gt;0,SUM(E119:F119),"－"),"ｴﾗｰ")</f>
        <v>730</v>
      </c>
      <c r="E119" s="35">
        <f t="shared" si="21"/>
        <v>306</v>
      </c>
      <c r="F119" s="35">
        <f t="shared" si="37"/>
        <v>424</v>
      </c>
      <c r="G119" s="35">
        <f>IF(SUM(G120:G121)&gt;0,SUM(G120:G121),"－")</f>
        <v>261</v>
      </c>
      <c r="H119" s="35">
        <f>IF(SUM(H120:H121)&gt;0,SUM(H120:H121),"－")</f>
        <v>411</v>
      </c>
      <c r="I119" s="35">
        <f>IF(SUM(I120:I121)&gt;0,SUM(I120:I121),"－")</f>
        <v>45</v>
      </c>
      <c r="J119" s="35">
        <f>IF(SUM(J120:J121)&gt;0,SUM(J120:J121),"－")</f>
        <v>13</v>
      </c>
      <c r="K119" s="35">
        <f>IF(SUM(L119:M119)=SUM(K120:K121),IF(SUM(L119:M119)&gt;0,SUM(L119:M119),"－"),"ｴﾗｰ")</f>
        <v>40</v>
      </c>
      <c r="L119" s="35">
        <f t="shared" si="23"/>
        <v>33</v>
      </c>
      <c r="M119" s="35">
        <f t="shared" si="24"/>
        <v>7</v>
      </c>
      <c r="N119" s="35">
        <f aca="true" t="shared" si="40" ref="N119:AB119">IF(SUM(N120:N121)&gt;0,SUM(N120:N121),"－")</f>
        <v>1</v>
      </c>
      <c r="O119" s="35" t="str">
        <f t="shared" si="40"/>
        <v>－</v>
      </c>
      <c r="P119" s="35">
        <f t="shared" si="40"/>
        <v>2</v>
      </c>
      <c r="Q119" s="35" t="str">
        <f t="shared" si="40"/>
        <v>－</v>
      </c>
      <c r="R119" s="35">
        <f t="shared" si="40"/>
        <v>30</v>
      </c>
      <c r="S119" s="35">
        <f t="shared" si="40"/>
        <v>6</v>
      </c>
      <c r="T119" s="35" t="str">
        <f t="shared" si="40"/>
        <v>－</v>
      </c>
      <c r="U119" s="35" t="str">
        <f t="shared" si="40"/>
        <v>－</v>
      </c>
      <c r="V119" s="35">
        <f t="shared" si="40"/>
        <v>1</v>
      </c>
      <c r="W119" s="35" t="str">
        <f t="shared" si="40"/>
        <v>－</v>
      </c>
      <c r="X119" s="35" t="str">
        <f t="shared" si="40"/>
        <v>－</v>
      </c>
      <c r="Y119" s="35" t="str">
        <f t="shared" si="40"/>
        <v>－</v>
      </c>
      <c r="Z119" s="35">
        <f t="shared" si="40"/>
        <v>6</v>
      </c>
      <c r="AA119" s="35" t="str">
        <f t="shared" si="40"/>
        <v>－</v>
      </c>
      <c r="AB119" s="35">
        <f t="shared" si="40"/>
        <v>3</v>
      </c>
    </row>
    <row r="120" spans="2:28" s="5" customFormat="1" ht="12" customHeight="1">
      <c r="B120" s="24" t="s">
        <v>219</v>
      </c>
      <c r="C120" s="19" t="s">
        <v>131</v>
      </c>
      <c r="D120" s="35">
        <f t="shared" si="20"/>
        <v>595</v>
      </c>
      <c r="E120" s="35">
        <f t="shared" si="21"/>
        <v>306</v>
      </c>
      <c r="F120" s="35">
        <f t="shared" si="37"/>
        <v>289</v>
      </c>
      <c r="G120" s="35">
        <v>261</v>
      </c>
      <c r="H120" s="35">
        <v>276</v>
      </c>
      <c r="I120" s="35">
        <v>45</v>
      </c>
      <c r="J120" s="35">
        <v>13</v>
      </c>
      <c r="K120" s="35">
        <f>IF(SUM(L120:M120)&gt;0,SUM(L120:M120),"－")</f>
        <v>40</v>
      </c>
      <c r="L120" s="35">
        <f t="shared" si="23"/>
        <v>33</v>
      </c>
      <c r="M120" s="35">
        <f t="shared" si="24"/>
        <v>7</v>
      </c>
      <c r="N120" s="35">
        <v>1</v>
      </c>
      <c r="O120" s="35" t="s">
        <v>91</v>
      </c>
      <c r="P120" s="35">
        <v>2</v>
      </c>
      <c r="Q120" s="35" t="s">
        <v>91</v>
      </c>
      <c r="R120" s="35">
        <v>30</v>
      </c>
      <c r="S120" s="35">
        <v>6</v>
      </c>
      <c r="T120" s="35" t="s">
        <v>91</v>
      </c>
      <c r="U120" s="35" t="s">
        <v>91</v>
      </c>
      <c r="V120" s="35">
        <v>1</v>
      </c>
      <c r="W120" s="35" t="s">
        <v>91</v>
      </c>
      <c r="X120" s="35" t="s">
        <v>91</v>
      </c>
      <c r="Y120" s="35" t="s">
        <v>91</v>
      </c>
      <c r="Z120" s="35">
        <v>6</v>
      </c>
      <c r="AA120" s="35" t="s">
        <v>91</v>
      </c>
      <c r="AB120" s="35">
        <v>3</v>
      </c>
    </row>
    <row r="121" spans="2:28" s="5" customFormat="1" ht="12" customHeight="1">
      <c r="B121" s="24"/>
      <c r="C121" s="19" t="s">
        <v>135</v>
      </c>
      <c r="D121" s="35">
        <f t="shared" si="20"/>
        <v>135</v>
      </c>
      <c r="E121" s="35" t="str">
        <f t="shared" si="21"/>
        <v>－</v>
      </c>
      <c r="F121" s="35">
        <f t="shared" si="37"/>
        <v>135</v>
      </c>
      <c r="G121" s="35" t="s">
        <v>91</v>
      </c>
      <c r="H121" s="35">
        <v>135</v>
      </c>
      <c r="I121" s="35" t="s">
        <v>91</v>
      </c>
      <c r="J121" s="35" t="s">
        <v>91</v>
      </c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</row>
    <row r="122" spans="2:28" s="5" customFormat="1" ht="12" customHeight="1">
      <c r="B122" s="31" t="s">
        <v>220</v>
      </c>
      <c r="C122" s="19" t="s">
        <v>138</v>
      </c>
      <c r="D122" s="35">
        <f>IF(SUM(E122:F122)=SUM(D123),IF(SUM(E122:F122)&gt;0,SUM(E122:F122),"－"),"ｴﾗｰ")</f>
        <v>542</v>
      </c>
      <c r="E122" s="35">
        <f t="shared" si="21"/>
        <v>242</v>
      </c>
      <c r="F122" s="35">
        <f t="shared" si="37"/>
        <v>300</v>
      </c>
      <c r="G122" s="35">
        <f>IF(SUM(G123)&gt;0,SUM(G123),"－")</f>
        <v>242</v>
      </c>
      <c r="H122" s="35">
        <f>IF(SUM(H123)&gt;0,SUM(H123),"－")</f>
        <v>300</v>
      </c>
      <c r="I122" s="35" t="str">
        <f>IF(SUM(I123)&gt;0,SUM(I123),"－")</f>
        <v>－</v>
      </c>
      <c r="J122" s="35" t="str">
        <f>IF(SUM(J123)&gt;0,SUM(J123),"－")</f>
        <v>－</v>
      </c>
      <c r="K122" s="35">
        <f>IF(SUM(L122:M122)=SUM(K123),IF(SUM(L122:M122)&gt;0,SUM(L122:M122),"－"),"ｴﾗｰ")</f>
        <v>28</v>
      </c>
      <c r="L122" s="35">
        <f t="shared" si="23"/>
        <v>22</v>
      </c>
      <c r="M122" s="35">
        <f t="shared" si="24"/>
        <v>6</v>
      </c>
      <c r="N122" s="35">
        <f aca="true" t="shared" si="41" ref="N122:AB122">IF(SUM(N123)&gt;0,SUM(N123),"－")</f>
        <v>1</v>
      </c>
      <c r="O122" s="35" t="str">
        <f t="shared" si="41"/>
        <v>－</v>
      </c>
      <c r="P122" s="35">
        <f t="shared" si="41"/>
        <v>1</v>
      </c>
      <c r="Q122" s="35" t="str">
        <f t="shared" si="41"/>
        <v>－</v>
      </c>
      <c r="R122" s="35">
        <f t="shared" si="41"/>
        <v>20</v>
      </c>
      <c r="S122" s="35">
        <f t="shared" si="41"/>
        <v>5</v>
      </c>
      <c r="T122" s="35" t="str">
        <f t="shared" si="41"/>
        <v>－</v>
      </c>
      <c r="U122" s="35" t="str">
        <f t="shared" si="41"/>
        <v>－</v>
      </c>
      <c r="V122" s="35">
        <f t="shared" si="41"/>
        <v>1</v>
      </c>
      <c r="W122" s="35" t="str">
        <f t="shared" si="41"/>
        <v>－</v>
      </c>
      <c r="X122" s="35" t="str">
        <f t="shared" si="41"/>
        <v>－</v>
      </c>
      <c r="Y122" s="35" t="str">
        <f t="shared" si="41"/>
        <v>－</v>
      </c>
      <c r="Z122" s="35">
        <f t="shared" si="41"/>
        <v>4</v>
      </c>
      <c r="AA122" s="35" t="str">
        <f t="shared" si="41"/>
        <v>－</v>
      </c>
      <c r="AB122" s="35">
        <f t="shared" si="41"/>
        <v>3</v>
      </c>
    </row>
    <row r="123" spans="2:28" s="5" customFormat="1" ht="12" customHeight="1">
      <c r="B123" s="25" t="s">
        <v>221</v>
      </c>
      <c r="C123" s="19" t="s">
        <v>131</v>
      </c>
      <c r="D123" s="35">
        <f t="shared" si="20"/>
        <v>542</v>
      </c>
      <c r="E123" s="35">
        <f t="shared" si="21"/>
        <v>242</v>
      </c>
      <c r="F123" s="35">
        <f t="shared" si="37"/>
        <v>300</v>
      </c>
      <c r="G123" s="35">
        <v>242</v>
      </c>
      <c r="H123" s="35">
        <v>300</v>
      </c>
      <c r="I123" s="35" t="s">
        <v>91</v>
      </c>
      <c r="J123" s="35" t="s">
        <v>91</v>
      </c>
      <c r="K123" s="35">
        <f>IF(SUM(L123:M123)&gt;0,SUM(L123:M123),"－")</f>
        <v>28</v>
      </c>
      <c r="L123" s="35">
        <f t="shared" si="23"/>
        <v>22</v>
      </c>
      <c r="M123" s="35">
        <f t="shared" si="24"/>
        <v>6</v>
      </c>
      <c r="N123" s="35">
        <v>1</v>
      </c>
      <c r="O123" s="35" t="s">
        <v>91</v>
      </c>
      <c r="P123" s="35">
        <v>1</v>
      </c>
      <c r="Q123" s="35" t="s">
        <v>91</v>
      </c>
      <c r="R123" s="35">
        <v>20</v>
      </c>
      <c r="S123" s="35">
        <v>5</v>
      </c>
      <c r="T123" s="35" t="s">
        <v>91</v>
      </c>
      <c r="U123" s="35" t="s">
        <v>91</v>
      </c>
      <c r="V123" s="35">
        <v>1</v>
      </c>
      <c r="W123" s="35" t="s">
        <v>91</v>
      </c>
      <c r="X123" s="35" t="s">
        <v>91</v>
      </c>
      <c r="Y123" s="35" t="s">
        <v>91</v>
      </c>
      <c r="Z123" s="35">
        <v>4</v>
      </c>
      <c r="AA123" s="35" t="s">
        <v>91</v>
      </c>
      <c r="AB123" s="35">
        <v>3</v>
      </c>
    </row>
    <row r="124" spans="2:28" s="5" customFormat="1" ht="12" customHeight="1">
      <c r="B124" s="31" t="s">
        <v>222</v>
      </c>
      <c r="C124" s="19" t="s">
        <v>138</v>
      </c>
      <c r="D124" s="35">
        <f>IF(SUM(E124:F124)=SUM(D125:D128),IF(SUM(E124:F124)&gt;0,SUM(E124:F124),"－"),"ｴﾗｰ")</f>
        <v>1230</v>
      </c>
      <c r="E124" s="35">
        <f t="shared" si="21"/>
        <v>641</v>
      </c>
      <c r="F124" s="35">
        <f t="shared" si="37"/>
        <v>589</v>
      </c>
      <c r="G124" s="35">
        <f>IF(SUM(G125:G128)&gt;0,SUM(G125:G128),"－")</f>
        <v>641</v>
      </c>
      <c r="H124" s="35">
        <f>IF(SUM(H125:H128)&gt;0,SUM(H125:H128),"－")</f>
        <v>589</v>
      </c>
      <c r="I124" s="35" t="str">
        <f>IF(SUM(I125:I128)&gt;0,SUM(I125:I128),"－")</f>
        <v>－</v>
      </c>
      <c r="J124" s="35" t="str">
        <f>IF(SUM(J125:J128)&gt;0,SUM(J125:J128),"－")</f>
        <v>－</v>
      </c>
      <c r="K124" s="35">
        <f>IF(SUM(L124:M124)=SUM(K125:K128),IF(SUM(L124:M124)&gt;0,SUM(L124:M124),"－"),"ｴﾗｰ")</f>
        <v>71</v>
      </c>
      <c r="L124" s="35">
        <f t="shared" si="23"/>
        <v>61</v>
      </c>
      <c r="M124" s="35">
        <f t="shared" si="24"/>
        <v>10</v>
      </c>
      <c r="N124" s="35">
        <f aca="true" t="shared" si="42" ref="N124:AB124">IF(SUM(N125:N128)&gt;0,SUM(N125:N128),"－")</f>
        <v>2</v>
      </c>
      <c r="O124" s="35" t="str">
        <f t="shared" si="42"/>
        <v>－</v>
      </c>
      <c r="P124" s="35">
        <f t="shared" si="42"/>
        <v>2</v>
      </c>
      <c r="Q124" s="35" t="str">
        <f t="shared" si="42"/>
        <v>－</v>
      </c>
      <c r="R124" s="35">
        <f t="shared" si="42"/>
        <v>57</v>
      </c>
      <c r="S124" s="35">
        <f t="shared" si="42"/>
        <v>8</v>
      </c>
      <c r="T124" s="35" t="str">
        <f t="shared" si="42"/>
        <v>－</v>
      </c>
      <c r="U124" s="35" t="str">
        <f t="shared" si="42"/>
        <v>－</v>
      </c>
      <c r="V124" s="35">
        <f t="shared" si="42"/>
        <v>1</v>
      </c>
      <c r="W124" s="35">
        <f t="shared" si="42"/>
        <v>1</v>
      </c>
      <c r="X124" s="35" t="str">
        <f t="shared" si="42"/>
        <v>－</v>
      </c>
      <c r="Y124" s="35" t="str">
        <f t="shared" si="42"/>
        <v>－</v>
      </c>
      <c r="Z124" s="35">
        <f t="shared" si="42"/>
        <v>9</v>
      </c>
      <c r="AA124" s="35">
        <f t="shared" si="42"/>
        <v>10</v>
      </c>
      <c r="AB124" s="35">
        <f t="shared" si="42"/>
        <v>4</v>
      </c>
    </row>
    <row r="125" spans="2:28" s="5" customFormat="1" ht="12" customHeight="1">
      <c r="B125" s="24" t="s">
        <v>223</v>
      </c>
      <c r="C125" s="19" t="s">
        <v>131</v>
      </c>
      <c r="D125" s="35">
        <f t="shared" si="20"/>
        <v>409</v>
      </c>
      <c r="E125" s="35" t="str">
        <f t="shared" si="21"/>
        <v>－</v>
      </c>
      <c r="F125" s="35">
        <f t="shared" si="37"/>
        <v>409</v>
      </c>
      <c r="G125" s="35" t="s">
        <v>91</v>
      </c>
      <c r="H125" s="35">
        <v>409</v>
      </c>
      <c r="I125" s="35" t="s">
        <v>91</v>
      </c>
      <c r="J125" s="35" t="s">
        <v>91</v>
      </c>
      <c r="K125" s="35">
        <f>IF(SUM(L125:M125)&gt;0,SUM(L125:M125),"－")</f>
        <v>52</v>
      </c>
      <c r="L125" s="35">
        <f t="shared" si="23"/>
        <v>45</v>
      </c>
      <c r="M125" s="35">
        <f t="shared" si="24"/>
        <v>7</v>
      </c>
      <c r="N125" s="35">
        <v>1</v>
      </c>
      <c r="O125" s="35" t="s">
        <v>91</v>
      </c>
      <c r="P125" s="35">
        <v>1</v>
      </c>
      <c r="Q125" s="35" t="s">
        <v>91</v>
      </c>
      <c r="R125" s="35">
        <v>43</v>
      </c>
      <c r="S125" s="35">
        <v>6</v>
      </c>
      <c r="T125" s="35" t="s">
        <v>91</v>
      </c>
      <c r="U125" s="35" t="s">
        <v>91</v>
      </c>
      <c r="V125" s="35">
        <v>1</v>
      </c>
      <c r="W125" s="35" t="s">
        <v>91</v>
      </c>
      <c r="X125" s="35" t="s">
        <v>91</v>
      </c>
      <c r="Y125" s="35" t="s">
        <v>91</v>
      </c>
      <c r="Z125" s="35">
        <v>7</v>
      </c>
      <c r="AA125" s="35">
        <v>10</v>
      </c>
      <c r="AB125" s="35">
        <v>3</v>
      </c>
    </row>
    <row r="126" spans="2:28" s="5" customFormat="1" ht="12" customHeight="1">
      <c r="B126" s="24"/>
      <c r="C126" s="19" t="s">
        <v>132</v>
      </c>
      <c r="D126" s="35">
        <f t="shared" si="20"/>
        <v>343</v>
      </c>
      <c r="E126" s="35">
        <f t="shared" si="21"/>
        <v>343</v>
      </c>
      <c r="F126" s="35" t="str">
        <f t="shared" si="37"/>
        <v>－</v>
      </c>
      <c r="G126" s="35">
        <v>343</v>
      </c>
      <c r="H126" s="35" t="s">
        <v>91</v>
      </c>
      <c r="I126" s="35" t="s">
        <v>91</v>
      </c>
      <c r="J126" s="35" t="s">
        <v>91</v>
      </c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</row>
    <row r="127" spans="2:28" s="5" customFormat="1" ht="12" customHeight="1">
      <c r="B127" s="32"/>
      <c r="C127" s="19" t="s">
        <v>133</v>
      </c>
      <c r="D127" s="35">
        <f t="shared" si="20"/>
        <v>118</v>
      </c>
      <c r="E127" s="35">
        <f t="shared" si="21"/>
        <v>118</v>
      </c>
      <c r="F127" s="35" t="str">
        <f t="shared" si="37"/>
        <v>－</v>
      </c>
      <c r="G127" s="35">
        <v>118</v>
      </c>
      <c r="H127" s="35" t="s">
        <v>91</v>
      </c>
      <c r="I127" s="35" t="s">
        <v>91</v>
      </c>
      <c r="J127" s="35" t="s">
        <v>91</v>
      </c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</row>
    <row r="128" spans="2:28" s="5" customFormat="1" ht="12" customHeight="1">
      <c r="B128" s="25" t="s">
        <v>224</v>
      </c>
      <c r="C128" s="19" t="s">
        <v>131</v>
      </c>
      <c r="D128" s="35">
        <f t="shared" si="20"/>
        <v>360</v>
      </c>
      <c r="E128" s="35">
        <f t="shared" si="21"/>
        <v>180</v>
      </c>
      <c r="F128" s="35">
        <f t="shared" si="37"/>
        <v>180</v>
      </c>
      <c r="G128" s="35">
        <v>180</v>
      </c>
      <c r="H128" s="35">
        <v>180</v>
      </c>
      <c r="I128" s="35" t="s">
        <v>91</v>
      </c>
      <c r="J128" s="35" t="s">
        <v>91</v>
      </c>
      <c r="K128" s="35">
        <f>IF(SUM(L128:M128)&gt;0,SUM(L128:M128),"－")</f>
        <v>19</v>
      </c>
      <c r="L128" s="35">
        <f t="shared" si="23"/>
        <v>16</v>
      </c>
      <c r="M128" s="35">
        <f t="shared" si="24"/>
        <v>3</v>
      </c>
      <c r="N128" s="35">
        <v>1</v>
      </c>
      <c r="O128" s="35" t="s">
        <v>91</v>
      </c>
      <c r="P128" s="35">
        <v>1</v>
      </c>
      <c r="Q128" s="35" t="s">
        <v>91</v>
      </c>
      <c r="R128" s="35">
        <v>14</v>
      </c>
      <c r="S128" s="35">
        <v>2</v>
      </c>
      <c r="T128" s="35" t="s">
        <v>91</v>
      </c>
      <c r="U128" s="35" t="s">
        <v>91</v>
      </c>
      <c r="V128" s="35" t="s">
        <v>91</v>
      </c>
      <c r="W128" s="35">
        <v>1</v>
      </c>
      <c r="X128" s="35" t="s">
        <v>91</v>
      </c>
      <c r="Y128" s="35" t="s">
        <v>91</v>
      </c>
      <c r="Z128" s="35">
        <v>2</v>
      </c>
      <c r="AA128" s="35" t="s">
        <v>91</v>
      </c>
      <c r="AB128" s="35">
        <v>1</v>
      </c>
    </row>
    <row r="129" spans="2:28" s="5" customFormat="1" ht="12" customHeight="1">
      <c r="B129" s="31" t="s">
        <v>225</v>
      </c>
      <c r="C129" s="19" t="s">
        <v>138</v>
      </c>
      <c r="D129" s="35">
        <f>IF(SUM(E129:F129)=SUM(D130:D132),IF(SUM(E129:F129)&gt;0,SUM(E129:F129),"－"),"ｴﾗｰ")</f>
        <v>99</v>
      </c>
      <c r="E129" s="35">
        <f t="shared" si="21"/>
        <v>48</v>
      </c>
      <c r="F129" s="35">
        <f t="shared" si="37"/>
        <v>51</v>
      </c>
      <c r="G129" s="35" t="str">
        <f>IF(SUM(G130:G132)&gt;0,SUM(G130:G132),"－")</f>
        <v>－</v>
      </c>
      <c r="H129" s="35" t="str">
        <f>IF(SUM(H130:H132)&gt;0,SUM(H130:H132),"－")</f>
        <v>－</v>
      </c>
      <c r="I129" s="35">
        <f>IF(SUM(I130:I132)&gt;0,SUM(I130:I132),"－")</f>
        <v>48</v>
      </c>
      <c r="J129" s="35">
        <f>IF(SUM(J130:J132)&gt;0,SUM(J130:J132),"－")</f>
        <v>51</v>
      </c>
      <c r="K129" s="35">
        <f>IF(SUM(L129:M129)=SUM(K130:K132),IF(SUM(L129:M129)&gt;0,SUM(L129:M129),"－"),"ｴﾗｰ")</f>
        <v>8</v>
      </c>
      <c r="L129" s="35">
        <f t="shared" si="23"/>
        <v>8</v>
      </c>
      <c r="M129" s="35" t="str">
        <f t="shared" si="24"/>
        <v>－</v>
      </c>
      <c r="N129" s="35" t="str">
        <f aca="true" t="shared" si="43" ref="N129:AB129">IF(SUM(N130:N132)&gt;0,SUM(N130:N132),"－")</f>
        <v>－</v>
      </c>
      <c r="O129" s="35" t="str">
        <f t="shared" si="43"/>
        <v>－</v>
      </c>
      <c r="P129" s="35">
        <f t="shared" si="43"/>
        <v>1</v>
      </c>
      <c r="Q129" s="35" t="str">
        <f t="shared" si="43"/>
        <v>－</v>
      </c>
      <c r="R129" s="35">
        <f t="shared" si="43"/>
        <v>7</v>
      </c>
      <c r="S129" s="35" t="str">
        <f t="shared" si="43"/>
        <v>－</v>
      </c>
      <c r="T129" s="35" t="str">
        <f t="shared" si="43"/>
        <v>－</v>
      </c>
      <c r="U129" s="35" t="str">
        <f t="shared" si="43"/>
        <v>－</v>
      </c>
      <c r="V129" s="35" t="str">
        <f t="shared" si="43"/>
        <v>－</v>
      </c>
      <c r="W129" s="35" t="str">
        <f t="shared" si="43"/>
        <v>－</v>
      </c>
      <c r="X129" s="35" t="str">
        <f t="shared" si="43"/>
        <v>－</v>
      </c>
      <c r="Y129" s="35" t="str">
        <f t="shared" si="43"/>
        <v>－</v>
      </c>
      <c r="Z129" s="35">
        <f t="shared" si="43"/>
        <v>1</v>
      </c>
      <c r="AA129" s="35" t="str">
        <f t="shared" si="43"/>
        <v>－</v>
      </c>
      <c r="AB129" s="35" t="str">
        <f t="shared" si="43"/>
        <v>－</v>
      </c>
    </row>
    <row r="130" spans="2:28" s="5" customFormat="1" ht="12" customHeight="1">
      <c r="B130" s="24" t="s">
        <v>222</v>
      </c>
      <c r="C130" s="85" t="s">
        <v>131</v>
      </c>
      <c r="D130" s="35" t="str">
        <f t="shared" si="20"/>
        <v>－</v>
      </c>
      <c r="E130" s="35" t="str">
        <f t="shared" si="21"/>
        <v>－</v>
      </c>
      <c r="F130" s="35" t="str">
        <f t="shared" si="37"/>
        <v>－</v>
      </c>
      <c r="G130" s="35" t="s">
        <v>91</v>
      </c>
      <c r="H130" s="35" t="s">
        <v>91</v>
      </c>
      <c r="I130" s="35" t="s">
        <v>91</v>
      </c>
      <c r="J130" s="35" t="s">
        <v>91</v>
      </c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</row>
    <row r="131" spans="2:28" s="5" customFormat="1" ht="12" customHeight="1">
      <c r="B131" s="24" t="s">
        <v>165</v>
      </c>
      <c r="C131" s="86"/>
      <c r="D131" s="35" t="str">
        <f t="shared" si="20"/>
        <v>－</v>
      </c>
      <c r="E131" s="35" t="str">
        <f t="shared" si="21"/>
        <v>－</v>
      </c>
      <c r="F131" s="35" t="str">
        <f t="shared" si="37"/>
        <v>－</v>
      </c>
      <c r="G131" s="35" t="s">
        <v>91</v>
      </c>
      <c r="H131" s="35" t="s">
        <v>91</v>
      </c>
      <c r="I131" s="35" t="s">
        <v>91</v>
      </c>
      <c r="J131" s="35" t="s">
        <v>91</v>
      </c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</row>
    <row r="132" spans="2:28" s="5" customFormat="1" ht="12" customHeight="1">
      <c r="B132" s="24" t="s">
        <v>226</v>
      </c>
      <c r="C132" s="87"/>
      <c r="D132" s="35">
        <f t="shared" si="20"/>
        <v>99</v>
      </c>
      <c r="E132" s="35">
        <f t="shared" si="21"/>
        <v>48</v>
      </c>
      <c r="F132" s="35">
        <f t="shared" si="37"/>
        <v>51</v>
      </c>
      <c r="G132" s="35" t="s">
        <v>91</v>
      </c>
      <c r="H132" s="35" t="s">
        <v>91</v>
      </c>
      <c r="I132" s="35">
        <v>48</v>
      </c>
      <c r="J132" s="35">
        <v>51</v>
      </c>
      <c r="K132" s="35">
        <f>IF(SUM(L132:M132)&gt;0,SUM(L132:M132),"－")</f>
        <v>8</v>
      </c>
      <c r="L132" s="35">
        <f t="shared" si="23"/>
        <v>8</v>
      </c>
      <c r="M132" s="35" t="str">
        <f t="shared" si="24"/>
        <v>－</v>
      </c>
      <c r="N132" s="35"/>
      <c r="O132" s="35"/>
      <c r="P132" s="35">
        <v>1</v>
      </c>
      <c r="Q132" s="35"/>
      <c r="R132" s="35">
        <v>7</v>
      </c>
      <c r="S132" s="35"/>
      <c r="T132" s="35"/>
      <c r="U132" s="35"/>
      <c r="V132" s="35"/>
      <c r="W132" s="35"/>
      <c r="X132" s="35"/>
      <c r="Y132" s="35"/>
      <c r="Z132" s="35">
        <v>1</v>
      </c>
      <c r="AA132" s="35"/>
      <c r="AB132" s="35"/>
    </row>
    <row r="133" spans="2:28" s="5" customFormat="1" ht="12" customHeight="1">
      <c r="B133" s="31" t="s">
        <v>194</v>
      </c>
      <c r="C133" s="19" t="s">
        <v>138</v>
      </c>
      <c r="D133" s="35">
        <f>IF(SUM(E133:F133)=SUM(D134:D134),IF(SUM(E133:F133)&gt;0,SUM(E133:F133),"－"),"ｴﾗｰ")</f>
        <v>19</v>
      </c>
      <c r="E133" s="35">
        <f t="shared" si="21"/>
        <v>17</v>
      </c>
      <c r="F133" s="35">
        <f t="shared" si="37"/>
        <v>2</v>
      </c>
      <c r="G133" s="35" t="str">
        <f>IF(SUM(G134:G134)&gt;0,SUM(G134:G134),"－")</f>
        <v>－</v>
      </c>
      <c r="H133" s="35" t="str">
        <f>IF(SUM(H134:H134)&gt;0,SUM(H134:H134),"－")</f>
        <v>－</v>
      </c>
      <c r="I133" s="35">
        <f>IF(SUM(I134:I134)&gt;0,SUM(I134:I134),"－")</f>
        <v>17</v>
      </c>
      <c r="J133" s="35">
        <f>IF(SUM(J134:J134)&gt;0,SUM(J134:J134),"－")</f>
        <v>2</v>
      </c>
      <c r="K133" s="35">
        <f>IF(SUM(L133:M133)=SUM(K134:K134),IF(SUM(L133:M133)&gt;0,SUM(L133:M133),"－"),"ｴﾗｰ")</f>
        <v>5</v>
      </c>
      <c r="L133" s="35">
        <f t="shared" si="23"/>
        <v>5</v>
      </c>
      <c r="M133" s="35" t="str">
        <f t="shared" si="24"/>
        <v>－</v>
      </c>
      <c r="N133" s="35" t="str">
        <f aca="true" t="shared" si="44" ref="N133:AB133">IF(SUM(N134:N134)&gt;0,SUM(N134:N134),"－")</f>
        <v>－</v>
      </c>
      <c r="O133" s="35" t="str">
        <f t="shared" si="44"/>
        <v>－</v>
      </c>
      <c r="P133" s="35">
        <f t="shared" si="44"/>
        <v>1</v>
      </c>
      <c r="Q133" s="35" t="str">
        <f t="shared" si="44"/>
        <v>－</v>
      </c>
      <c r="R133" s="35">
        <f t="shared" si="44"/>
        <v>4</v>
      </c>
      <c r="S133" s="35" t="str">
        <f t="shared" si="44"/>
        <v>－</v>
      </c>
      <c r="T133" s="35" t="str">
        <f t="shared" si="44"/>
        <v>－</v>
      </c>
      <c r="U133" s="35" t="str">
        <f t="shared" si="44"/>
        <v>－</v>
      </c>
      <c r="V133" s="35" t="str">
        <f t="shared" si="44"/>
        <v>－</v>
      </c>
      <c r="W133" s="35" t="str">
        <f t="shared" si="44"/>
        <v>－</v>
      </c>
      <c r="X133" s="35" t="str">
        <f t="shared" si="44"/>
        <v>－</v>
      </c>
      <c r="Y133" s="35" t="str">
        <f t="shared" si="44"/>
        <v>－</v>
      </c>
      <c r="Z133" s="35" t="str">
        <f t="shared" si="44"/>
        <v>－</v>
      </c>
      <c r="AA133" s="35" t="str">
        <f t="shared" si="44"/>
        <v>－</v>
      </c>
      <c r="AB133" s="35" t="str">
        <f t="shared" si="44"/>
        <v>－</v>
      </c>
    </row>
    <row r="134" spans="2:28" s="5" customFormat="1" ht="12" customHeight="1">
      <c r="B134" s="25" t="s">
        <v>227</v>
      </c>
      <c r="C134" s="19" t="s">
        <v>131</v>
      </c>
      <c r="D134" s="35">
        <f t="shared" si="20"/>
        <v>19</v>
      </c>
      <c r="E134" s="35">
        <f t="shared" si="21"/>
        <v>17</v>
      </c>
      <c r="F134" s="35">
        <f t="shared" si="37"/>
        <v>2</v>
      </c>
      <c r="G134" s="35" t="s">
        <v>91</v>
      </c>
      <c r="H134" s="35" t="s">
        <v>91</v>
      </c>
      <c r="I134" s="35">
        <v>17</v>
      </c>
      <c r="J134" s="35">
        <v>2</v>
      </c>
      <c r="K134" s="35">
        <f>IF(SUM(L134:M134)&gt;0,SUM(L134:M134),"－")</f>
        <v>5</v>
      </c>
      <c r="L134" s="35">
        <f t="shared" si="23"/>
        <v>5</v>
      </c>
      <c r="M134" s="35" t="str">
        <f t="shared" si="24"/>
        <v>－</v>
      </c>
      <c r="N134" s="35" t="s">
        <v>91</v>
      </c>
      <c r="O134" s="35" t="s">
        <v>91</v>
      </c>
      <c r="P134" s="35">
        <v>1</v>
      </c>
      <c r="Q134" s="35" t="s">
        <v>91</v>
      </c>
      <c r="R134" s="35">
        <v>4</v>
      </c>
      <c r="S134" s="35" t="s">
        <v>91</v>
      </c>
      <c r="T134" s="35" t="s">
        <v>91</v>
      </c>
      <c r="U134" s="35" t="s">
        <v>91</v>
      </c>
      <c r="V134" s="35" t="s">
        <v>91</v>
      </c>
      <c r="W134" s="35" t="s">
        <v>91</v>
      </c>
      <c r="X134" s="35" t="s">
        <v>91</v>
      </c>
      <c r="Y134" s="35" t="s">
        <v>91</v>
      </c>
      <c r="Z134" s="35" t="s">
        <v>91</v>
      </c>
      <c r="AA134" s="35" t="s">
        <v>91</v>
      </c>
      <c r="AB134" s="35" t="s">
        <v>91</v>
      </c>
    </row>
    <row r="135" spans="2:28" s="5" customFormat="1" ht="12" customHeight="1">
      <c r="B135" s="16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</row>
    <row r="136" spans="2:28" s="5" customFormat="1" ht="12" customHeight="1" thickBot="1">
      <c r="B136" s="16" t="s">
        <v>228</v>
      </c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</row>
    <row r="137" spans="2:28" s="5" customFormat="1" ht="12" customHeight="1">
      <c r="B137" s="38" t="s">
        <v>105</v>
      </c>
      <c r="C137" s="38" t="s">
        <v>138</v>
      </c>
      <c r="D137" s="42">
        <f t="shared" si="20"/>
        <v>6046</v>
      </c>
      <c r="E137" s="42">
        <f t="shared" si="21"/>
        <v>1460</v>
      </c>
      <c r="F137" s="42">
        <f aca="true" t="shared" si="45" ref="F137:F143">IF(SUM(H137,J137)&gt;0,SUM(H137,J137),"－")</f>
        <v>4586</v>
      </c>
      <c r="G137" s="42">
        <v>1315</v>
      </c>
      <c r="H137" s="42">
        <v>4481</v>
      </c>
      <c r="I137" s="42">
        <v>145</v>
      </c>
      <c r="J137" s="42">
        <v>105</v>
      </c>
      <c r="K137" s="42">
        <f>IF(SUM(L137:M137)&gt;0,SUM(L137:M137),"－")</f>
        <v>323</v>
      </c>
      <c r="L137" s="42">
        <f t="shared" si="23"/>
        <v>258</v>
      </c>
      <c r="M137" s="42">
        <f t="shared" si="24"/>
        <v>65</v>
      </c>
      <c r="N137" s="42">
        <v>6</v>
      </c>
      <c r="O137" s="42" t="s">
        <v>91</v>
      </c>
      <c r="P137" s="42">
        <v>7</v>
      </c>
      <c r="Q137" s="42">
        <v>1</v>
      </c>
      <c r="R137" s="42">
        <v>245</v>
      </c>
      <c r="S137" s="42">
        <v>58</v>
      </c>
      <c r="T137" s="42" t="s">
        <v>91</v>
      </c>
      <c r="U137" s="42" t="s">
        <v>91</v>
      </c>
      <c r="V137" s="42">
        <v>6</v>
      </c>
      <c r="W137" s="42" t="s">
        <v>91</v>
      </c>
      <c r="X137" s="42" t="s">
        <v>91</v>
      </c>
      <c r="Y137" s="42" t="s">
        <v>91</v>
      </c>
      <c r="Z137" s="42">
        <v>33</v>
      </c>
      <c r="AA137" s="42">
        <v>24</v>
      </c>
      <c r="AB137" s="42">
        <v>22</v>
      </c>
    </row>
    <row r="138" spans="2:28" s="5" customFormat="1" ht="12" customHeight="1">
      <c r="B138" s="19" t="s">
        <v>106</v>
      </c>
      <c r="C138" s="19" t="s">
        <v>138</v>
      </c>
      <c r="D138" s="137">
        <f>IF(SUM(E138:F138)=SUM(D139:D142),IF(SUM(E138:F138)&gt;0,SUM(E138:F138),"－"),"ｴﾗｰ")</f>
        <v>5981</v>
      </c>
      <c r="E138" s="137">
        <f t="shared" si="21"/>
        <v>1426</v>
      </c>
      <c r="F138" s="137">
        <f t="shared" si="45"/>
        <v>4555</v>
      </c>
      <c r="G138" s="137">
        <f>IF(SUM(G139:G142)&gt;0,SUM(G139:G142),"－")</f>
        <v>1287</v>
      </c>
      <c r="H138" s="137">
        <f>IF(SUM(H139:H142)&gt;0,SUM(H139:H142),"－")</f>
        <v>4474</v>
      </c>
      <c r="I138" s="137">
        <f>IF(SUM(I139:I142)&gt;0,SUM(I139:I142),"－")</f>
        <v>139</v>
      </c>
      <c r="J138" s="137">
        <f>IF(SUM(J139:J142)&gt;0,SUM(J139:J142),"－")</f>
        <v>81</v>
      </c>
      <c r="K138" s="137">
        <f>IF(SUM(L138:M138)&gt;0,SUM(L138:M138),"－")</f>
        <v>320</v>
      </c>
      <c r="L138" s="137">
        <f>IF(SUM(N138,P138,R138,T138,X138)&gt;0,SUM(N138,P138,R138,T138,X138),"－")</f>
        <v>254</v>
      </c>
      <c r="M138" s="137">
        <f>IF(SUM(O138,Q138,S138,U138,V138,W138,Y138)&gt;0,SUM(O138,Q138,S138,U138,V138,W138,Y138),"－")</f>
        <v>66</v>
      </c>
      <c r="N138" s="137">
        <v>6</v>
      </c>
      <c r="O138" s="137" t="str">
        <f>IF(SUM(O139:O142)&gt;0,SUM(O139:O142),"－")</f>
        <v>－</v>
      </c>
      <c r="P138" s="137">
        <v>7</v>
      </c>
      <c r="Q138" s="137">
        <v>1</v>
      </c>
      <c r="R138" s="137">
        <v>241</v>
      </c>
      <c r="S138" s="137">
        <v>59</v>
      </c>
      <c r="T138" s="137" t="str">
        <f>IF(SUM(T139:T142)&gt;0,SUM(T139:T142),"－")</f>
        <v>－</v>
      </c>
      <c r="U138" s="137" t="str">
        <f>IF(SUM(U139:U142)&gt;0,SUM(U139:U142),"－")</f>
        <v>－</v>
      </c>
      <c r="V138" s="137">
        <v>5</v>
      </c>
      <c r="W138" s="137">
        <v>1</v>
      </c>
      <c r="X138" s="137" t="str">
        <f>IF(SUM(X139:X142)&gt;0,SUM(X139:X142),"－")</f>
        <v>－</v>
      </c>
      <c r="Y138" s="137" t="str">
        <f>IF(SUM(Y139:Y142)&gt;0,SUM(Y139:Y142),"－")</f>
        <v>－</v>
      </c>
      <c r="Z138" s="137">
        <v>36</v>
      </c>
      <c r="AA138" s="137">
        <v>22</v>
      </c>
      <c r="AB138" s="137">
        <v>22</v>
      </c>
    </row>
    <row r="139" spans="2:28" s="5" customFormat="1" ht="12" customHeight="1">
      <c r="B139" s="23"/>
      <c r="C139" s="19" t="s">
        <v>131</v>
      </c>
      <c r="D139" s="35">
        <f t="shared" si="20"/>
        <v>2723</v>
      </c>
      <c r="E139" s="35" t="str">
        <f t="shared" si="21"/>
        <v>－</v>
      </c>
      <c r="F139" s="35">
        <f t="shared" si="45"/>
        <v>2723</v>
      </c>
      <c r="G139" s="35" t="s">
        <v>91</v>
      </c>
      <c r="H139" s="35">
        <v>2723</v>
      </c>
      <c r="I139" s="35" t="s">
        <v>91</v>
      </c>
      <c r="J139" s="35" t="s">
        <v>91</v>
      </c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</row>
    <row r="140" spans="2:28" s="5" customFormat="1" ht="12" customHeight="1">
      <c r="B140" s="23"/>
      <c r="C140" s="19" t="s">
        <v>133</v>
      </c>
      <c r="D140" s="35">
        <f t="shared" si="20"/>
        <v>685</v>
      </c>
      <c r="E140" s="35">
        <f t="shared" si="21"/>
        <v>684</v>
      </c>
      <c r="F140" s="35">
        <f t="shared" si="45"/>
        <v>1</v>
      </c>
      <c r="G140" s="35">
        <v>591</v>
      </c>
      <c r="H140" s="35">
        <v>1</v>
      </c>
      <c r="I140" s="35">
        <v>93</v>
      </c>
      <c r="J140" s="35" t="s">
        <v>91</v>
      </c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</row>
    <row r="141" spans="2:28" s="5" customFormat="1" ht="12" customHeight="1">
      <c r="B141" s="23"/>
      <c r="C141" s="19" t="s">
        <v>134</v>
      </c>
      <c r="D141" s="35">
        <f t="shared" si="20"/>
        <v>2166</v>
      </c>
      <c r="E141" s="35">
        <f t="shared" si="21"/>
        <v>742</v>
      </c>
      <c r="F141" s="35">
        <f t="shared" si="45"/>
        <v>1424</v>
      </c>
      <c r="G141" s="35">
        <v>696</v>
      </c>
      <c r="H141" s="35">
        <v>1343</v>
      </c>
      <c r="I141" s="35">
        <v>46</v>
      </c>
      <c r="J141" s="35">
        <v>81</v>
      </c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</row>
    <row r="142" spans="2:28" s="5" customFormat="1" ht="12" customHeight="1">
      <c r="B142" s="21"/>
      <c r="C142" s="19" t="s">
        <v>135</v>
      </c>
      <c r="D142" s="35">
        <f t="shared" si="20"/>
        <v>407</v>
      </c>
      <c r="E142" s="35" t="str">
        <f t="shared" si="21"/>
        <v>－</v>
      </c>
      <c r="F142" s="35">
        <f t="shared" si="45"/>
        <v>407</v>
      </c>
      <c r="G142" s="35" t="s">
        <v>91</v>
      </c>
      <c r="H142" s="35">
        <v>407</v>
      </c>
      <c r="I142" s="35" t="s">
        <v>91</v>
      </c>
      <c r="J142" s="35" t="s">
        <v>91</v>
      </c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</row>
    <row r="143" spans="2:28" s="5" customFormat="1" ht="12" customHeight="1">
      <c r="B143" s="26" t="s">
        <v>229</v>
      </c>
      <c r="C143" s="39" t="s">
        <v>131</v>
      </c>
      <c r="D143" s="40">
        <f t="shared" si="20"/>
        <v>819</v>
      </c>
      <c r="E143" s="40" t="str">
        <f t="shared" si="21"/>
        <v>－</v>
      </c>
      <c r="F143" s="40">
        <f t="shared" si="45"/>
        <v>819</v>
      </c>
      <c r="G143" s="40" t="s">
        <v>91</v>
      </c>
      <c r="H143" s="40">
        <v>819</v>
      </c>
      <c r="I143" s="40" t="s">
        <v>91</v>
      </c>
      <c r="J143" s="40" t="s">
        <v>91</v>
      </c>
      <c r="K143" s="40">
        <f>IF(SUM(L143:M143)&gt;0,SUM(L143:M143),"－")</f>
        <v>57</v>
      </c>
      <c r="L143" s="40">
        <f t="shared" si="23"/>
        <v>36</v>
      </c>
      <c r="M143" s="40">
        <f t="shared" si="24"/>
        <v>21</v>
      </c>
      <c r="N143" s="40">
        <v>1</v>
      </c>
      <c r="O143" s="40" t="s">
        <v>91</v>
      </c>
      <c r="P143" s="40" t="s">
        <v>91</v>
      </c>
      <c r="Q143" s="40">
        <v>1</v>
      </c>
      <c r="R143" s="40">
        <v>35</v>
      </c>
      <c r="S143" s="40">
        <v>19</v>
      </c>
      <c r="T143" s="40" t="s">
        <v>91</v>
      </c>
      <c r="U143" s="40" t="s">
        <v>91</v>
      </c>
      <c r="V143" s="40">
        <v>1</v>
      </c>
      <c r="W143" s="40" t="s">
        <v>91</v>
      </c>
      <c r="X143" s="40" t="s">
        <v>91</v>
      </c>
      <c r="Y143" s="40" t="s">
        <v>91</v>
      </c>
      <c r="Z143" s="40">
        <v>7</v>
      </c>
      <c r="AA143" s="40">
        <v>3</v>
      </c>
      <c r="AB143" s="40">
        <v>5</v>
      </c>
    </row>
    <row r="144" spans="2:28" s="5" customFormat="1" ht="12" customHeight="1">
      <c r="B144" s="27"/>
      <c r="C144" s="39" t="s">
        <v>135</v>
      </c>
      <c r="D144" s="40">
        <f aca="true" t="shared" si="46" ref="D144:D149">IF(SUM(E144:F144)&gt;0,SUM(E144:F144),"－")</f>
        <v>407</v>
      </c>
      <c r="E144" s="40" t="str">
        <f aca="true" t="shared" si="47" ref="E144:E149">IF(SUM(G144,I144)&gt;0,SUM(G144,I144),"－")</f>
        <v>－</v>
      </c>
      <c r="F144" s="40">
        <f aca="true" t="shared" si="48" ref="F144:F149">IF(SUM(H144,J144)&gt;0,SUM(H144,J144),"－")</f>
        <v>407</v>
      </c>
      <c r="G144" s="40" t="s">
        <v>91</v>
      </c>
      <c r="H144" s="40">
        <v>407</v>
      </c>
      <c r="I144" s="40" t="s">
        <v>91</v>
      </c>
      <c r="J144" s="40" t="s">
        <v>91</v>
      </c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</row>
    <row r="145" spans="2:28" s="5" customFormat="1" ht="12" customHeight="1">
      <c r="B145" s="41" t="s">
        <v>230</v>
      </c>
      <c r="C145" s="39" t="s">
        <v>131</v>
      </c>
      <c r="D145" s="40">
        <f t="shared" si="46"/>
        <v>1227</v>
      </c>
      <c r="E145" s="40" t="str">
        <f t="shared" si="47"/>
        <v>－</v>
      </c>
      <c r="F145" s="40">
        <f t="shared" si="48"/>
        <v>1227</v>
      </c>
      <c r="G145" s="40" t="s">
        <v>91</v>
      </c>
      <c r="H145" s="40">
        <v>1227</v>
      </c>
      <c r="I145" s="40" t="s">
        <v>91</v>
      </c>
      <c r="J145" s="40" t="s">
        <v>91</v>
      </c>
      <c r="K145" s="40">
        <f>IF(SUM(L145:M145)&gt;0,SUM(L145:M145),"－")</f>
        <v>58</v>
      </c>
      <c r="L145" s="40">
        <f>IF(SUM(N145,P145,R145,T145,X145)&gt;0,SUM(N145,P145,R145,T145,X145),"－")</f>
        <v>39</v>
      </c>
      <c r="M145" s="40">
        <f>IF(SUM(O145,Q145,S145,U145,V145,W145,Y145)&gt;0,SUM(O145,Q145,S145,U145,V145,W145,Y145),"－")</f>
        <v>19</v>
      </c>
      <c r="N145" s="40">
        <v>1</v>
      </c>
      <c r="O145" s="40" t="s">
        <v>91</v>
      </c>
      <c r="P145" s="40">
        <v>1</v>
      </c>
      <c r="Q145" s="40" t="s">
        <v>91</v>
      </c>
      <c r="R145" s="40">
        <v>37</v>
      </c>
      <c r="S145" s="40">
        <v>18</v>
      </c>
      <c r="T145" s="40" t="s">
        <v>91</v>
      </c>
      <c r="U145" s="40" t="s">
        <v>91</v>
      </c>
      <c r="V145" s="40">
        <v>1</v>
      </c>
      <c r="W145" s="40" t="s">
        <v>91</v>
      </c>
      <c r="X145" s="40" t="s">
        <v>91</v>
      </c>
      <c r="Y145" s="40" t="s">
        <v>91</v>
      </c>
      <c r="Z145" s="40">
        <v>8</v>
      </c>
      <c r="AA145" s="40">
        <v>2</v>
      </c>
      <c r="AB145" s="40">
        <v>3</v>
      </c>
    </row>
    <row r="146" spans="2:28" s="5" customFormat="1" ht="12" customHeight="1">
      <c r="B146" s="41" t="s">
        <v>231</v>
      </c>
      <c r="C146" s="39" t="s">
        <v>134</v>
      </c>
      <c r="D146" s="40">
        <f t="shared" si="46"/>
        <v>1364</v>
      </c>
      <c r="E146" s="40">
        <f t="shared" si="47"/>
        <v>493</v>
      </c>
      <c r="F146" s="40">
        <f t="shared" si="48"/>
        <v>871</v>
      </c>
      <c r="G146" s="40">
        <v>447</v>
      </c>
      <c r="H146" s="40">
        <v>790</v>
      </c>
      <c r="I146" s="40">
        <v>46</v>
      </c>
      <c r="J146" s="40">
        <v>81</v>
      </c>
      <c r="K146" s="40">
        <f>IF(SUM(L146:M146)&gt;0,SUM(L146:M146),"－")</f>
        <v>76</v>
      </c>
      <c r="L146" s="40">
        <f>IF(SUM(N146,P146,R146,T146,X146)&gt;0,SUM(N146,P146,R146,T146,X146),"－")</f>
        <v>70</v>
      </c>
      <c r="M146" s="40">
        <f>IF(SUM(O146,Q146,S146,U146,V146,W146,Y146)&gt;0,SUM(O146,Q146,S146,U146,V146,W146,Y146),"－")</f>
        <v>6</v>
      </c>
      <c r="N146" s="40">
        <v>1</v>
      </c>
      <c r="O146" s="40" t="s">
        <v>91</v>
      </c>
      <c r="P146" s="40">
        <v>2</v>
      </c>
      <c r="Q146" s="40" t="s">
        <v>91</v>
      </c>
      <c r="R146" s="40">
        <v>67</v>
      </c>
      <c r="S146" s="40">
        <v>5</v>
      </c>
      <c r="T146" s="40" t="s">
        <v>91</v>
      </c>
      <c r="U146" s="40" t="s">
        <v>91</v>
      </c>
      <c r="V146" s="40" t="s">
        <v>91</v>
      </c>
      <c r="W146" s="40">
        <v>1</v>
      </c>
      <c r="X146" s="40" t="s">
        <v>91</v>
      </c>
      <c r="Y146" s="40" t="s">
        <v>91</v>
      </c>
      <c r="Z146" s="40">
        <v>6</v>
      </c>
      <c r="AA146" s="40">
        <v>5</v>
      </c>
      <c r="AB146" s="40">
        <v>4</v>
      </c>
    </row>
    <row r="147" spans="2:28" s="5" customFormat="1" ht="12" customHeight="1">
      <c r="B147" s="41" t="s">
        <v>232</v>
      </c>
      <c r="C147" s="39" t="s">
        <v>131</v>
      </c>
      <c r="D147" s="40">
        <f t="shared" si="46"/>
        <v>677</v>
      </c>
      <c r="E147" s="40" t="str">
        <f t="shared" si="47"/>
        <v>－</v>
      </c>
      <c r="F147" s="40">
        <f t="shared" si="48"/>
        <v>677</v>
      </c>
      <c r="G147" s="40" t="s">
        <v>91</v>
      </c>
      <c r="H147" s="40">
        <v>677</v>
      </c>
      <c r="I147" s="40" t="s">
        <v>91</v>
      </c>
      <c r="J147" s="40" t="s">
        <v>91</v>
      </c>
      <c r="K147" s="40">
        <f>IF(SUM(L147:M147)&gt;0,SUM(L147:M147),"－")</f>
        <v>36</v>
      </c>
      <c r="L147" s="40">
        <f>IF(SUM(N147,P147,R147,T147,X147)&gt;0,SUM(N147,P147,R147,T147,X147),"－")</f>
        <v>23</v>
      </c>
      <c r="M147" s="40">
        <f>IF(SUM(O147,Q147,S147,U147,V147,W147,Y147)&gt;0,SUM(O147,Q147,S147,U147,V147,W147,Y147),"－")</f>
        <v>13</v>
      </c>
      <c r="N147" s="40">
        <v>1</v>
      </c>
      <c r="O147" s="40" t="s">
        <v>91</v>
      </c>
      <c r="P147" s="40">
        <v>1</v>
      </c>
      <c r="Q147" s="40" t="s">
        <v>91</v>
      </c>
      <c r="R147" s="40">
        <v>21</v>
      </c>
      <c r="S147" s="40">
        <v>12</v>
      </c>
      <c r="T147" s="40" t="s">
        <v>91</v>
      </c>
      <c r="U147" s="40" t="s">
        <v>91</v>
      </c>
      <c r="V147" s="40">
        <v>1</v>
      </c>
      <c r="W147" s="40" t="s">
        <v>91</v>
      </c>
      <c r="X147" s="40" t="s">
        <v>91</v>
      </c>
      <c r="Y147" s="40" t="s">
        <v>91</v>
      </c>
      <c r="Z147" s="40">
        <v>5</v>
      </c>
      <c r="AA147" s="40" t="s">
        <v>91</v>
      </c>
      <c r="AB147" s="40">
        <v>2</v>
      </c>
    </row>
    <row r="148" spans="2:28" s="5" customFormat="1" ht="12" customHeight="1">
      <c r="B148" s="41" t="s">
        <v>233</v>
      </c>
      <c r="C148" s="39" t="s">
        <v>134</v>
      </c>
      <c r="D148" s="40">
        <f t="shared" si="46"/>
        <v>802</v>
      </c>
      <c r="E148" s="40">
        <f t="shared" si="47"/>
        <v>249</v>
      </c>
      <c r="F148" s="40">
        <f t="shared" si="48"/>
        <v>553</v>
      </c>
      <c r="G148" s="40">
        <v>249</v>
      </c>
      <c r="H148" s="40">
        <v>553</v>
      </c>
      <c r="I148" s="40" t="s">
        <v>91</v>
      </c>
      <c r="J148" s="40" t="s">
        <v>91</v>
      </c>
      <c r="K148" s="40">
        <f>IF(SUM(L148:M148)&gt;0,SUM(L148:M148),"－")</f>
        <v>43</v>
      </c>
      <c r="L148" s="40">
        <f>IF(SUM(N148,P148,R148,T148,X148)&gt;0,SUM(N148,P148,R148,T148,X148),"－")</f>
        <v>37</v>
      </c>
      <c r="M148" s="40">
        <f>IF(SUM(O148,Q148,S148,U148,V148,W148,Y148)&gt;0,SUM(O148,Q148,S148,U148,V148,W148,Y148),"－")</f>
        <v>6</v>
      </c>
      <c r="N148" s="40">
        <v>1</v>
      </c>
      <c r="O148" s="40" t="s">
        <v>91</v>
      </c>
      <c r="P148" s="40">
        <v>1</v>
      </c>
      <c r="Q148" s="40" t="s">
        <v>91</v>
      </c>
      <c r="R148" s="40">
        <v>35</v>
      </c>
      <c r="S148" s="40">
        <v>5</v>
      </c>
      <c r="T148" s="40" t="s">
        <v>91</v>
      </c>
      <c r="U148" s="40" t="s">
        <v>91</v>
      </c>
      <c r="V148" s="40">
        <v>1</v>
      </c>
      <c r="W148" s="40" t="s">
        <v>91</v>
      </c>
      <c r="X148" s="40" t="s">
        <v>91</v>
      </c>
      <c r="Y148" s="40" t="s">
        <v>91</v>
      </c>
      <c r="Z148" s="40">
        <v>5</v>
      </c>
      <c r="AA148" s="40" t="s">
        <v>91</v>
      </c>
      <c r="AB148" s="40">
        <v>3</v>
      </c>
    </row>
    <row r="149" spans="2:28" s="5" customFormat="1" ht="12" customHeight="1">
      <c r="B149" s="41" t="s">
        <v>234</v>
      </c>
      <c r="C149" s="39" t="s">
        <v>133</v>
      </c>
      <c r="D149" s="40">
        <f t="shared" si="46"/>
        <v>685</v>
      </c>
      <c r="E149" s="40">
        <f t="shared" si="47"/>
        <v>684</v>
      </c>
      <c r="F149" s="40">
        <f t="shared" si="48"/>
        <v>1</v>
      </c>
      <c r="G149" s="40">
        <v>591</v>
      </c>
      <c r="H149" s="40">
        <v>1</v>
      </c>
      <c r="I149" s="40">
        <v>93</v>
      </c>
      <c r="J149" s="40" t="s">
        <v>91</v>
      </c>
      <c r="K149" s="40">
        <f>IF(SUM(L149:M149)&gt;0,SUM(L149:M149),"－")</f>
        <v>50</v>
      </c>
      <c r="L149" s="40">
        <f>IF(SUM(N149,P149,R149,T149,X149)&gt;0,SUM(N149,P149,R149,T149,X149),"－")</f>
        <v>49</v>
      </c>
      <c r="M149" s="40">
        <f>IF(SUM(O149,Q149,S149,U149,V149,W149,Y149)&gt;0,SUM(O149,Q149,S149,U149,V149,W149,Y149),"－")</f>
        <v>1</v>
      </c>
      <c r="N149" s="40">
        <v>1</v>
      </c>
      <c r="O149" s="40" t="s">
        <v>91</v>
      </c>
      <c r="P149" s="40">
        <v>2</v>
      </c>
      <c r="Q149" s="40" t="s">
        <v>91</v>
      </c>
      <c r="R149" s="40">
        <v>46</v>
      </c>
      <c r="S149" s="40" t="s">
        <v>91</v>
      </c>
      <c r="T149" s="40" t="s">
        <v>91</v>
      </c>
      <c r="U149" s="40" t="s">
        <v>91</v>
      </c>
      <c r="V149" s="40">
        <v>1</v>
      </c>
      <c r="W149" s="40" t="s">
        <v>91</v>
      </c>
      <c r="X149" s="40" t="s">
        <v>91</v>
      </c>
      <c r="Y149" s="40" t="s">
        <v>91</v>
      </c>
      <c r="Z149" s="40">
        <v>5</v>
      </c>
      <c r="AA149" s="40">
        <v>12</v>
      </c>
      <c r="AB149" s="40">
        <v>5</v>
      </c>
    </row>
    <row r="150" spans="2:28" s="5" customFormat="1" ht="12" customHeight="1">
      <c r="B150" s="17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</row>
    <row r="151" spans="2:28" s="5" customFormat="1" ht="12" customHeight="1" thickBot="1">
      <c r="B151" s="16" t="s">
        <v>235</v>
      </c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</row>
    <row r="152" spans="2:28" s="5" customFormat="1" ht="12" customHeight="1">
      <c r="B152" s="38" t="s">
        <v>105</v>
      </c>
      <c r="C152" s="38" t="s">
        <v>138</v>
      </c>
      <c r="D152" s="42">
        <f>IF(SUM(E152:F152)&gt;0,SUM(E152:F152),"－")</f>
        <v>1222</v>
      </c>
      <c r="E152" s="42">
        <f aca="true" t="shared" si="49" ref="E152:F155">IF(SUM(G152,I152)&gt;0,SUM(G152,I152),"－")</f>
        <v>562</v>
      </c>
      <c r="F152" s="42">
        <f t="shared" si="49"/>
        <v>660</v>
      </c>
      <c r="G152" s="42">
        <v>562</v>
      </c>
      <c r="H152" s="42">
        <v>660</v>
      </c>
      <c r="I152" s="42" t="s">
        <v>91</v>
      </c>
      <c r="J152" s="42" t="s">
        <v>91</v>
      </c>
      <c r="K152" s="42">
        <f>IF(SUM(L152:M152)&gt;0,SUM(L152:M152),"－")</f>
        <v>51</v>
      </c>
      <c r="L152" s="42">
        <f>IF(SUM(N152,P152,R152,T152,X152)&gt;0,SUM(N152,P152,R152,T152,X152),"－")</f>
        <v>43</v>
      </c>
      <c r="M152" s="42">
        <f>IF(SUM(O152,Q152,S152,U152,V152,W152,Y152)&gt;0,SUM(O152,Q152,S152,U152,V152,W152,Y152),"－")</f>
        <v>8</v>
      </c>
      <c r="N152" s="42">
        <v>1</v>
      </c>
      <c r="O152" s="42" t="s">
        <v>91</v>
      </c>
      <c r="P152" s="42">
        <v>1</v>
      </c>
      <c r="Q152" s="42" t="s">
        <v>91</v>
      </c>
      <c r="R152" s="42">
        <v>41</v>
      </c>
      <c r="S152" s="42">
        <v>6</v>
      </c>
      <c r="T152" s="42" t="s">
        <v>91</v>
      </c>
      <c r="U152" s="42">
        <v>1</v>
      </c>
      <c r="V152" s="42" t="s">
        <v>91</v>
      </c>
      <c r="W152" s="42">
        <v>1</v>
      </c>
      <c r="X152" s="42" t="s">
        <v>91</v>
      </c>
      <c r="Y152" s="42" t="s">
        <v>91</v>
      </c>
      <c r="Z152" s="42">
        <v>4</v>
      </c>
      <c r="AA152" s="42">
        <v>2</v>
      </c>
      <c r="AB152" s="42">
        <v>4</v>
      </c>
    </row>
    <row r="153" spans="2:28" s="5" customFormat="1" ht="12" customHeight="1">
      <c r="B153" s="19" t="s">
        <v>106</v>
      </c>
      <c r="C153" s="70" t="s">
        <v>138</v>
      </c>
      <c r="D153" s="139">
        <f>IF(SUM(E153:F153)&gt;0,SUM(E153:F153),"－")</f>
        <v>1230</v>
      </c>
      <c r="E153" s="139">
        <f t="shared" si="49"/>
        <v>545</v>
      </c>
      <c r="F153" s="139">
        <f t="shared" si="49"/>
        <v>685</v>
      </c>
      <c r="G153" s="139">
        <v>545</v>
      </c>
      <c r="H153" s="139">
        <v>685</v>
      </c>
      <c r="I153" s="139" t="str">
        <f>IF(SUM(I154:I155)&gt;0,SUM(I154:I155),"－")</f>
        <v>－</v>
      </c>
      <c r="J153" s="139" t="str">
        <f>IF(SUM(J154:J155)&gt;0,SUM(J154:J155),"－")</f>
        <v>－</v>
      </c>
      <c r="K153" s="139">
        <f>IF(SUM(L153:M153)=SUM(K154:K155),IF(SUM(L153:M153)&gt;0,SUM(L153:M153),"－"),"ｴﾗｰ")</f>
        <v>53</v>
      </c>
      <c r="L153" s="139">
        <f>IF(SUM(N153,P153,R153,T153,X153)&gt;0,SUM(N153,P153,R153,T153,X153),"－")</f>
        <v>45</v>
      </c>
      <c r="M153" s="139">
        <f>IF(SUM(O153,Q153,S153,U153,V153,W153,Y153)&gt;0,SUM(O153,Q153,S153,U153,V153,W153,Y153),"－")</f>
        <v>8</v>
      </c>
      <c r="N153" s="139">
        <f aca="true" t="shared" si="50" ref="N153:AB153">IF(SUM(N154:N155)&gt;0,SUM(N154:N155),"－")</f>
        <v>1</v>
      </c>
      <c r="O153" s="139" t="str">
        <f t="shared" si="50"/>
        <v>－</v>
      </c>
      <c r="P153" s="139">
        <f t="shared" si="50"/>
        <v>1</v>
      </c>
      <c r="Q153" s="139" t="str">
        <f t="shared" si="50"/>
        <v>－</v>
      </c>
      <c r="R153" s="139">
        <f t="shared" si="50"/>
        <v>43</v>
      </c>
      <c r="S153" s="139">
        <f t="shared" si="50"/>
        <v>6</v>
      </c>
      <c r="T153" s="139" t="str">
        <f t="shared" si="50"/>
        <v>－</v>
      </c>
      <c r="U153" s="139">
        <f t="shared" si="50"/>
        <v>1</v>
      </c>
      <c r="V153" s="139" t="str">
        <f t="shared" si="50"/>
        <v>－</v>
      </c>
      <c r="W153" s="139">
        <f t="shared" si="50"/>
        <v>1</v>
      </c>
      <c r="X153" s="139" t="str">
        <f t="shared" si="50"/>
        <v>－</v>
      </c>
      <c r="Y153" s="139" t="str">
        <f t="shared" si="50"/>
        <v>－</v>
      </c>
      <c r="Z153" s="139">
        <f t="shared" si="50"/>
        <v>6</v>
      </c>
      <c r="AA153" s="139">
        <f t="shared" si="50"/>
        <v>1</v>
      </c>
      <c r="AB153" s="139">
        <f t="shared" si="50"/>
        <v>4</v>
      </c>
    </row>
    <row r="154" spans="2:28" s="5" customFormat="1" ht="12" customHeight="1">
      <c r="B154" s="140" t="s">
        <v>236</v>
      </c>
      <c r="C154" s="14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</row>
    <row r="155" spans="2:28" s="5" customFormat="1" ht="12" customHeight="1">
      <c r="B155" s="21" t="s">
        <v>237</v>
      </c>
      <c r="C155" s="15" t="s">
        <v>134</v>
      </c>
      <c r="D155" s="37">
        <f>IF(SUM(E155:F155)&gt;0,SUM(E155:F155),"－")</f>
        <v>1230</v>
      </c>
      <c r="E155" s="37">
        <f t="shared" si="49"/>
        <v>545</v>
      </c>
      <c r="F155" s="37">
        <f t="shared" si="49"/>
        <v>685</v>
      </c>
      <c r="G155" s="37">
        <v>545</v>
      </c>
      <c r="H155" s="37">
        <v>685</v>
      </c>
      <c r="I155" s="37" t="s">
        <v>91</v>
      </c>
      <c r="J155" s="37" t="s">
        <v>91</v>
      </c>
      <c r="K155" s="37">
        <f>IF(SUM(L155:M155)&gt;0,SUM(L155:M155),"－")</f>
        <v>53</v>
      </c>
      <c r="L155" s="37">
        <f>IF(SUM(N155,P155,R155,T155,X155)&gt;0,SUM(N155,P155,R155,T155,X155),"－")</f>
        <v>45</v>
      </c>
      <c r="M155" s="37">
        <f>IF(SUM(O155,Q155,S155,U155,V155,W155,Y155)&gt;0,SUM(O155,Q155,S155,U155,V155,W155,Y155),"－")</f>
        <v>8</v>
      </c>
      <c r="N155" s="37">
        <v>1</v>
      </c>
      <c r="O155" s="37" t="s">
        <v>91</v>
      </c>
      <c r="P155" s="37">
        <v>1</v>
      </c>
      <c r="Q155" s="37" t="s">
        <v>91</v>
      </c>
      <c r="R155" s="37">
        <v>43</v>
      </c>
      <c r="S155" s="37">
        <v>6</v>
      </c>
      <c r="T155" s="37" t="s">
        <v>91</v>
      </c>
      <c r="U155" s="37">
        <v>1</v>
      </c>
      <c r="V155" s="37" t="s">
        <v>91</v>
      </c>
      <c r="W155" s="37">
        <v>1</v>
      </c>
      <c r="X155" s="37" t="s">
        <v>91</v>
      </c>
      <c r="Y155" s="37" t="s">
        <v>91</v>
      </c>
      <c r="Z155" s="37">
        <v>6</v>
      </c>
      <c r="AA155" s="37">
        <v>1</v>
      </c>
      <c r="AB155" s="37">
        <v>4</v>
      </c>
    </row>
    <row r="156" spans="1:28" ht="12" customHeight="1">
      <c r="A156" s="5"/>
      <c r="B156" s="16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2" customHeight="1">
      <c r="A157" s="5"/>
      <c r="B157" s="16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2" customHeight="1">
      <c r="A158" s="5"/>
      <c r="B158" s="16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2" customHeight="1">
      <c r="A159" s="5"/>
      <c r="B159" s="16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2" customHeight="1">
      <c r="A160" s="5"/>
      <c r="B160" s="16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2" customHeight="1">
      <c r="A161" s="5"/>
      <c r="B161" s="16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2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2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2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2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2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3.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3.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3.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3.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3.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3.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3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3.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3.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3.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3.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3.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3.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3.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3.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3.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3.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3.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3.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3.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3.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3.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3.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3.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3.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3.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3.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3.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3.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3.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3.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3.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3.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3.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3.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3.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3.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3.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3.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3.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3.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3.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3.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3.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</sheetData>
  <mergeCells count="39">
    <mergeCell ref="H35:H36"/>
    <mergeCell ref="I35:I36"/>
    <mergeCell ref="J35:J36"/>
    <mergeCell ref="D35:D36"/>
    <mergeCell ref="E35:E36"/>
    <mergeCell ref="F35:F36"/>
    <mergeCell ref="G35:G36"/>
    <mergeCell ref="J14:J15"/>
    <mergeCell ref="D22:D23"/>
    <mergeCell ref="E22:E23"/>
    <mergeCell ref="F22:F23"/>
    <mergeCell ref="G22:G23"/>
    <mergeCell ref="H22:H23"/>
    <mergeCell ref="I22:I23"/>
    <mergeCell ref="J22:J23"/>
    <mergeCell ref="G14:G15"/>
    <mergeCell ref="H14:H15"/>
    <mergeCell ref="C130:C132"/>
    <mergeCell ref="D14:D15"/>
    <mergeCell ref="E14:E15"/>
    <mergeCell ref="F14:F15"/>
    <mergeCell ref="I14:I15"/>
    <mergeCell ref="B4:B6"/>
    <mergeCell ref="AB5:AB6"/>
    <mergeCell ref="Z4:AB4"/>
    <mergeCell ref="X5:Y5"/>
    <mergeCell ref="N4:Y4"/>
    <mergeCell ref="R5:S5"/>
    <mergeCell ref="C5:C6"/>
    <mergeCell ref="D5:F5"/>
    <mergeCell ref="G5:H5"/>
    <mergeCell ref="I5:J5"/>
    <mergeCell ref="D4:J4"/>
    <mergeCell ref="K5:M5"/>
    <mergeCell ref="Z5:Z6"/>
    <mergeCell ref="AA5:AA6"/>
    <mergeCell ref="N5:O5"/>
    <mergeCell ref="P5:Q5"/>
    <mergeCell ref="T5:U5"/>
  </mergeCells>
  <printOptions horizontalCentered="1"/>
  <pageMargins left="0.2755905511811024" right="0.2755905511811024" top="0.5905511811023623" bottom="0.7874015748031497" header="0.3937007874015748" footer="0.3937007874015748"/>
  <pageSetup firstPageNumber="26" useFirstPageNumber="1" horizontalDpi="300" verticalDpi="300" orientation="landscape" pageOrder="overThenDown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11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8.625" style="1" customWidth="1"/>
    <col min="3" max="23" width="10.625" style="1" customWidth="1"/>
    <col min="24" max="16384" width="9.00390625" style="1" customWidth="1"/>
  </cols>
  <sheetData>
    <row r="1" ht="13.5" customHeight="1"/>
    <row r="2" spans="2:23" ht="13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2:23" ht="13.5" customHeight="1" thickBot="1">
      <c r="B3" s="5" t="s">
        <v>94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</row>
    <row r="4" spans="2:23" ht="15" customHeight="1">
      <c r="B4" s="90" t="s">
        <v>95</v>
      </c>
      <c r="C4" s="79" t="s">
        <v>96</v>
      </c>
      <c r="D4" s="79"/>
      <c r="E4" s="80"/>
      <c r="F4" s="79" t="s">
        <v>97</v>
      </c>
      <c r="G4" s="79"/>
      <c r="H4" s="80"/>
      <c r="I4" s="79" t="s">
        <v>98</v>
      </c>
      <c r="J4" s="79"/>
      <c r="K4" s="80"/>
      <c r="L4" s="79" t="s">
        <v>99</v>
      </c>
      <c r="M4" s="79"/>
      <c r="N4" s="80"/>
      <c r="O4" s="79" t="s">
        <v>100</v>
      </c>
      <c r="P4" s="79"/>
      <c r="Q4" s="80"/>
      <c r="R4" s="79" t="s">
        <v>101</v>
      </c>
      <c r="S4" s="79"/>
      <c r="T4" s="80"/>
      <c r="U4" s="78" t="s">
        <v>102</v>
      </c>
      <c r="V4" s="79"/>
      <c r="W4" s="89"/>
    </row>
    <row r="5" spans="2:23" ht="30" customHeight="1">
      <c r="B5" s="91"/>
      <c r="C5" s="9" t="s">
        <v>103</v>
      </c>
      <c r="D5" s="10" t="s">
        <v>104</v>
      </c>
      <c r="E5" s="10" t="s">
        <v>1</v>
      </c>
      <c r="F5" s="9" t="s">
        <v>103</v>
      </c>
      <c r="G5" s="10" t="s">
        <v>104</v>
      </c>
      <c r="H5" s="10" t="s">
        <v>1</v>
      </c>
      <c r="I5" s="9" t="s">
        <v>103</v>
      </c>
      <c r="J5" s="10" t="s">
        <v>104</v>
      </c>
      <c r="K5" s="10" t="s">
        <v>1</v>
      </c>
      <c r="L5" s="9" t="s">
        <v>103</v>
      </c>
      <c r="M5" s="10" t="s">
        <v>104</v>
      </c>
      <c r="N5" s="10" t="s">
        <v>1</v>
      </c>
      <c r="O5" s="9" t="s">
        <v>103</v>
      </c>
      <c r="P5" s="10" t="s">
        <v>104</v>
      </c>
      <c r="Q5" s="10" t="s">
        <v>1</v>
      </c>
      <c r="R5" s="9" t="s">
        <v>103</v>
      </c>
      <c r="S5" s="10" t="s">
        <v>104</v>
      </c>
      <c r="T5" s="10" t="s">
        <v>1</v>
      </c>
      <c r="U5" s="11" t="s">
        <v>103</v>
      </c>
      <c r="V5" s="10" t="s">
        <v>104</v>
      </c>
      <c r="W5" s="43" t="s">
        <v>1</v>
      </c>
    </row>
    <row r="6" spans="2:23" ht="12" customHeight="1">
      <c r="B6" s="47" t="s">
        <v>105</v>
      </c>
      <c r="C6" s="44">
        <f>IF(SUM(D6:E6)&gt;0,SUM(D6:E6),"－")</f>
        <v>1211</v>
      </c>
      <c r="D6" s="44">
        <v>364</v>
      </c>
      <c r="E6" s="44">
        <v>847</v>
      </c>
      <c r="F6" s="44">
        <f>IF(SUM(G6:H6)&gt;0,SUM(G6:H6),"－")</f>
        <v>222</v>
      </c>
      <c r="G6" s="44">
        <v>80</v>
      </c>
      <c r="H6" s="44">
        <v>142</v>
      </c>
      <c r="I6" s="44">
        <f>IF(SUM(J6:K6)&gt;0,SUM(J6:K6),"－")</f>
        <v>93</v>
      </c>
      <c r="J6" s="44">
        <v>40</v>
      </c>
      <c r="K6" s="44">
        <v>53</v>
      </c>
      <c r="L6" s="44">
        <f>IF(SUM(M6:N6)&gt;0,SUM(M6:N6),"－")</f>
        <v>65</v>
      </c>
      <c r="M6" s="44">
        <v>12</v>
      </c>
      <c r="N6" s="44">
        <v>53</v>
      </c>
      <c r="O6" s="44">
        <v>415</v>
      </c>
      <c r="P6" s="44" t="s">
        <v>91</v>
      </c>
      <c r="Q6" s="44" t="s">
        <v>91</v>
      </c>
      <c r="R6" s="44">
        <f>IF(SUM(S6:T6)&gt;0,SUM(S6:T6),"－")</f>
        <v>24</v>
      </c>
      <c r="S6" s="44">
        <v>18</v>
      </c>
      <c r="T6" s="44">
        <v>6</v>
      </c>
      <c r="U6" s="44">
        <f>IF(SUM(V6:W6)&gt;0,SUM(V6:W6),"－")</f>
        <v>3</v>
      </c>
      <c r="V6" s="44">
        <v>1</v>
      </c>
      <c r="W6" s="48">
        <v>2</v>
      </c>
    </row>
    <row r="7" spans="2:23" ht="12" customHeight="1">
      <c r="B7" s="49" t="s">
        <v>106</v>
      </c>
      <c r="C7" s="45">
        <f>IF(SUM(D7:E7)=SUM(C8:C10),IF(SUM(D7:E7)&gt;0,SUM(D7:E7),"－"),"ｴﾗｰ")</f>
        <v>1275</v>
      </c>
      <c r="D7" s="45">
        <f>IF(SUM(D8:D10)&gt;0,SUM(D8:D10),"－")</f>
        <v>382</v>
      </c>
      <c r="E7" s="45">
        <f>IF(SUM(E8:E10)&gt;0,SUM(E8:E10),"－")</f>
        <v>893</v>
      </c>
      <c r="F7" s="45">
        <f>IF(SUM(G7:H7)=SUM(F8:F10),IF(SUM(G7:H7)&gt;0,SUM(G7:H7),"－"),"ｴﾗｰ")</f>
        <v>317</v>
      </c>
      <c r="G7" s="45">
        <f>IF(SUM(G8:G10)&gt;0,SUM(G8:G10),"－")</f>
        <v>104</v>
      </c>
      <c r="H7" s="45">
        <f>IF(SUM(H8:H10)&gt;0,SUM(H8:H10),"－")</f>
        <v>213</v>
      </c>
      <c r="I7" s="45">
        <f>IF(SUM(J7:K7)=SUM(I8:I10),IF(SUM(J7:K7)&gt;0,SUM(J7:K7),"－"),"ｴﾗｰ")</f>
        <v>83</v>
      </c>
      <c r="J7" s="45">
        <f>IF(SUM(J8:J10)&gt;0,SUM(J8:J10),"－")</f>
        <v>37</v>
      </c>
      <c r="K7" s="45">
        <f>IF(SUM(K8:K10)&gt;0,SUM(K8:K10),"－")</f>
        <v>46</v>
      </c>
      <c r="L7" s="45">
        <f>IF(SUM(M7:N7)=SUM(L8:L10),IF(SUM(M7:N7)&gt;0,SUM(M7:N7),"－"),"ｴﾗｰ")</f>
        <v>75</v>
      </c>
      <c r="M7" s="45">
        <f>IF(SUM(M8:M10)&gt;0,SUM(M8:M10),"－")</f>
        <v>11</v>
      </c>
      <c r="N7" s="45">
        <f>IF(SUM(N8:N10)&gt;0,SUM(N8:N10),"－")</f>
        <v>64</v>
      </c>
      <c r="O7" s="45">
        <v>499</v>
      </c>
      <c r="P7" s="45" t="str">
        <f>IF(SUM(P8:P10)&gt;0,SUM(P8:P10),"－")</f>
        <v>－</v>
      </c>
      <c r="Q7" s="45" t="str">
        <f>IF(SUM(Q8:Q10)&gt;0,SUM(Q8:Q10),"－")</f>
        <v>－</v>
      </c>
      <c r="R7" s="45">
        <f>IF(SUM(S7:T7)=SUM(R8:R10),IF(SUM(S7:T7)&gt;0,SUM(S7:T7),"－"),"ｴﾗｰ")</f>
        <v>24</v>
      </c>
      <c r="S7" s="45">
        <f>IF(SUM(S8:S10)&gt;0,SUM(S8:S10),"－")</f>
        <v>17</v>
      </c>
      <c r="T7" s="45">
        <f>IF(SUM(T8:T10)&gt;0,SUM(T8:T10),"－")</f>
        <v>7</v>
      </c>
      <c r="U7" s="45">
        <f>IF(SUM(V7:W7)=SUM(U8:U10),IF(SUM(V7:W7)&gt;0,SUM(V7:W7),"－"),"ｴﾗｰ")</f>
        <v>3</v>
      </c>
      <c r="V7" s="45">
        <f>IF(SUM(V8:V10)&gt;0,SUM(V8:V10),"－")</f>
        <v>1</v>
      </c>
      <c r="W7" s="50">
        <f>IF(SUM(W8:W10)&gt;0,SUM(W8:W10),"－")</f>
        <v>2</v>
      </c>
    </row>
    <row r="8" spans="2:23" ht="12" customHeight="1">
      <c r="B8" s="49" t="s">
        <v>107</v>
      </c>
      <c r="C8" s="46">
        <f>IF(SUM(D8:E8)&gt;0,SUM(D8:E8),"－")</f>
        <v>454</v>
      </c>
      <c r="D8" s="46">
        <v>6</v>
      </c>
      <c r="E8" s="46">
        <v>448</v>
      </c>
      <c r="F8" s="46">
        <f>IF(SUM(G8:H8)&gt;0,SUM(G8:H8),"－")</f>
        <v>122</v>
      </c>
      <c r="G8" s="46">
        <v>1</v>
      </c>
      <c r="H8" s="46">
        <v>121</v>
      </c>
      <c r="I8" s="46">
        <f>IF(SUM(J8:K8)&gt;0,SUM(J8:K8),"－")</f>
        <v>16</v>
      </c>
      <c r="J8" s="46" t="s">
        <v>91</v>
      </c>
      <c r="K8" s="46">
        <v>16</v>
      </c>
      <c r="L8" s="46">
        <f>IF(SUM(M8:N8)&gt;0,SUM(M8:N8),"－")</f>
        <v>45</v>
      </c>
      <c r="M8" s="46" t="s">
        <v>91</v>
      </c>
      <c r="N8" s="46">
        <v>45</v>
      </c>
      <c r="O8" s="46">
        <v>286</v>
      </c>
      <c r="P8" s="46" t="s">
        <v>91</v>
      </c>
      <c r="Q8" s="46" t="s">
        <v>91</v>
      </c>
      <c r="R8" s="46">
        <f>IF(SUM(S8:T8)&gt;0,SUM(S8:T8),"－")</f>
        <v>7</v>
      </c>
      <c r="S8" s="46">
        <v>4</v>
      </c>
      <c r="T8" s="46">
        <v>3</v>
      </c>
      <c r="U8" s="46">
        <f>IF(SUM(V8:W8)&gt;0,SUM(V8:W8),"－")</f>
        <v>1</v>
      </c>
      <c r="V8" s="46" t="s">
        <v>91</v>
      </c>
      <c r="W8" s="51">
        <v>1</v>
      </c>
    </row>
    <row r="9" spans="2:23" ht="12" customHeight="1">
      <c r="B9" s="47" t="s">
        <v>108</v>
      </c>
      <c r="C9" s="44">
        <f>IF(SUM(D9:E9)&gt;0,SUM(D9:E9),"－")</f>
        <v>481</v>
      </c>
      <c r="D9" s="44">
        <v>267</v>
      </c>
      <c r="E9" s="44">
        <v>214</v>
      </c>
      <c r="F9" s="44">
        <f>IF(SUM(G9:H9)&gt;0,SUM(G9:H9),"－")</f>
        <v>116</v>
      </c>
      <c r="G9" s="44">
        <v>71</v>
      </c>
      <c r="H9" s="44">
        <v>45</v>
      </c>
      <c r="I9" s="44">
        <f>IF(SUM(J9:K9)&gt;0,SUM(J9:K9),"－")</f>
        <v>50</v>
      </c>
      <c r="J9" s="44">
        <v>33</v>
      </c>
      <c r="K9" s="44">
        <v>17</v>
      </c>
      <c r="L9" s="44">
        <f>IF(SUM(M9:N9)&gt;0,SUM(M9:N9),"－")</f>
        <v>9</v>
      </c>
      <c r="M9" s="44">
        <v>7</v>
      </c>
      <c r="N9" s="44">
        <v>2</v>
      </c>
      <c r="O9" s="44">
        <v>105</v>
      </c>
      <c r="P9" s="44" t="s">
        <v>91</v>
      </c>
      <c r="Q9" s="44" t="s">
        <v>91</v>
      </c>
      <c r="R9" s="44">
        <f>IF(SUM(S9:T9)&gt;0,SUM(S9:T9),"－")</f>
        <v>9</v>
      </c>
      <c r="S9" s="44">
        <v>8</v>
      </c>
      <c r="T9" s="44">
        <v>1</v>
      </c>
      <c r="U9" s="44">
        <f>IF(SUM(V9:W9)&gt;0,SUM(V9:W9),"－")</f>
        <v>1</v>
      </c>
      <c r="V9" s="44">
        <v>1</v>
      </c>
      <c r="W9" s="48" t="s">
        <v>91</v>
      </c>
    </row>
    <row r="10" spans="2:23" ht="12" customHeight="1" thickBot="1">
      <c r="B10" s="52" t="s">
        <v>109</v>
      </c>
      <c r="C10" s="53">
        <f>IF(SUM(D10:E10)&gt;0,SUM(D10:E10),"－")</f>
        <v>340</v>
      </c>
      <c r="D10" s="53">
        <v>109</v>
      </c>
      <c r="E10" s="53">
        <v>231</v>
      </c>
      <c r="F10" s="53">
        <f>IF(SUM(G10:H10)&gt;0,SUM(G10:H10),"－")</f>
        <v>79</v>
      </c>
      <c r="G10" s="53">
        <v>32</v>
      </c>
      <c r="H10" s="53">
        <v>47</v>
      </c>
      <c r="I10" s="53">
        <f>IF(SUM(J10:K10)&gt;0,SUM(J10:K10),"－")</f>
        <v>17</v>
      </c>
      <c r="J10" s="53">
        <v>4</v>
      </c>
      <c r="K10" s="53">
        <v>13</v>
      </c>
      <c r="L10" s="53">
        <f>IF(SUM(M10:N10)&gt;0,SUM(M10:N10),"－")</f>
        <v>21</v>
      </c>
      <c r="M10" s="53">
        <v>4</v>
      </c>
      <c r="N10" s="53">
        <v>17</v>
      </c>
      <c r="O10" s="53">
        <v>108</v>
      </c>
      <c r="P10" s="53" t="s">
        <v>91</v>
      </c>
      <c r="Q10" s="53" t="s">
        <v>91</v>
      </c>
      <c r="R10" s="53">
        <f>IF(SUM(S10:T10)&gt;0,SUM(S10:T10),"－")</f>
        <v>8</v>
      </c>
      <c r="S10" s="53">
        <v>5</v>
      </c>
      <c r="T10" s="53">
        <v>3</v>
      </c>
      <c r="U10" s="53">
        <f>IF(SUM(V10:W10)&gt;0,SUM(V10:W10),"－")</f>
        <v>1</v>
      </c>
      <c r="V10" s="53" t="s">
        <v>91</v>
      </c>
      <c r="W10" s="54">
        <v>1</v>
      </c>
    </row>
    <row r="11" spans="2:23" ht="12" customHeight="1">
      <c r="B11" s="18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</sheetData>
  <mergeCells count="8">
    <mergeCell ref="R4:T4"/>
    <mergeCell ref="U4:W4"/>
    <mergeCell ref="B4:B5"/>
    <mergeCell ref="C4:E4"/>
    <mergeCell ref="F4:H4"/>
    <mergeCell ref="I4:K4"/>
    <mergeCell ref="L4:N4"/>
    <mergeCell ref="O4:Q4"/>
  </mergeCells>
  <printOptions/>
  <pageMargins left="0.2755905511811024" right="0.2755905511811024" top="0.5905511811023623" bottom="0.7874015748031497" header="0.3937007874015748" footer="0.3937007874015748"/>
  <pageSetup firstPageNumber="26" useFirstPageNumber="1"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E51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8.625" style="1" customWidth="1"/>
    <col min="3" max="3" width="6.625" style="1" customWidth="1"/>
    <col min="4" max="4" width="5.375" style="22" bestFit="1" customWidth="1"/>
    <col min="5" max="5" width="10.75390625" style="1" customWidth="1"/>
    <col min="6" max="6" width="10.625" style="1" customWidth="1"/>
    <col min="7" max="7" width="4.625" style="22" customWidth="1"/>
    <col min="8" max="9" width="10.625" style="1" customWidth="1"/>
    <col min="10" max="10" width="4.625" style="22" customWidth="1"/>
    <col min="11" max="31" width="10.625" style="1" customWidth="1"/>
    <col min="32" max="16384" width="9.00390625" style="1" customWidth="1"/>
  </cols>
  <sheetData>
    <row r="1" spans="2:31" ht="13.5" customHeight="1">
      <c r="B1" s="2"/>
      <c r="E1" s="3"/>
      <c r="F1" s="3"/>
      <c r="H1" s="3"/>
      <c r="I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4"/>
      <c r="Z1" s="4"/>
      <c r="AA1" s="4"/>
      <c r="AB1" s="4"/>
      <c r="AC1" s="4"/>
      <c r="AD1" s="4"/>
      <c r="AE1" s="4"/>
    </row>
    <row r="2" spans="2:31" ht="13.5" customHeight="1" thickBot="1">
      <c r="B2" s="5" t="s">
        <v>50</v>
      </c>
      <c r="E2" s="3"/>
      <c r="F2" s="3"/>
      <c r="H2" s="3"/>
      <c r="I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4"/>
      <c r="Z2" s="4"/>
      <c r="AA2" s="4"/>
      <c r="AB2" s="4"/>
      <c r="AC2" s="4"/>
      <c r="AD2" s="4"/>
      <c r="AE2" s="4"/>
    </row>
    <row r="3" spans="2:31" ht="15" customHeight="1">
      <c r="B3" s="90" t="s">
        <v>3</v>
      </c>
      <c r="C3" s="6"/>
      <c r="D3" s="97" t="s">
        <v>4</v>
      </c>
      <c r="E3" s="98"/>
      <c r="F3" s="98"/>
      <c r="G3" s="98"/>
      <c r="H3" s="98"/>
      <c r="I3" s="98"/>
      <c r="J3" s="98"/>
      <c r="K3" s="98"/>
      <c r="L3" s="98"/>
      <c r="M3" s="98"/>
      <c r="N3" s="7"/>
      <c r="O3" s="7"/>
      <c r="P3" s="7"/>
      <c r="Q3" s="78" t="s">
        <v>51</v>
      </c>
      <c r="R3" s="79"/>
      <c r="S3" s="82"/>
      <c r="T3" s="82"/>
      <c r="U3" s="82"/>
      <c r="V3" s="82"/>
      <c r="W3" s="82"/>
      <c r="X3" s="82"/>
      <c r="Y3" s="82"/>
      <c r="Z3" s="82"/>
      <c r="AA3" s="82"/>
      <c r="AB3" s="83"/>
      <c r="AC3" s="78" t="s">
        <v>5</v>
      </c>
      <c r="AD3" s="79"/>
      <c r="AE3" s="89"/>
    </row>
    <row r="4" spans="2:31" ht="15" customHeight="1">
      <c r="B4" s="99"/>
      <c r="C4" s="84" t="s">
        <v>6</v>
      </c>
      <c r="D4" s="100" t="s">
        <v>7</v>
      </c>
      <c r="E4" s="101"/>
      <c r="F4" s="101"/>
      <c r="G4" s="101"/>
      <c r="H4" s="101"/>
      <c r="I4" s="100" t="s">
        <v>52</v>
      </c>
      <c r="J4" s="102"/>
      <c r="K4" s="102"/>
      <c r="L4" s="100" t="s">
        <v>8</v>
      </c>
      <c r="M4" s="100"/>
      <c r="N4" s="72" t="s">
        <v>9</v>
      </c>
      <c r="O4" s="74"/>
      <c r="P4" s="73"/>
      <c r="Q4" s="72" t="s">
        <v>53</v>
      </c>
      <c r="R4" s="73"/>
      <c r="S4" s="72" t="s">
        <v>54</v>
      </c>
      <c r="T4" s="73"/>
      <c r="U4" s="72" t="s">
        <v>10</v>
      </c>
      <c r="V4" s="74"/>
      <c r="W4" s="72" t="s">
        <v>55</v>
      </c>
      <c r="X4" s="74"/>
      <c r="Y4" s="8" t="s">
        <v>56</v>
      </c>
      <c r="Z4" s="8" t="s">
        <v>57</v>
      </c>
      <c r="AA4" s="72" t="s">
        <v>11</v>
      </c>
      <c r="AB4" s="81"/>
      <c r="AC4" s="71" t="s">
        <v>12</v>
      </c>
      <c r="AD4" s="71" t="s">
        <v>13</v>
      </c>
      <c r="AE4" s="103" t="s">
        <v>14</v>
      </c>
    </row>
    <row r="5" spans="2:31" ht="30" customHeight="1">
      <c r="B5" s="104"/>
      <c r="C5" s="105"/>
      <c r="D5" s="106" t="s">
        <v>90</v>
      </c>
      <c r="E5" s="107"/>
      <c r="F5" s="108" t="s">
        <v>16</v>
      </c>
      <c r="G5" s="109" t="s">
        <v>1</v>
      </c>
      <c r="H5" s="110"/>
      <c r="I5" s="108" t="s">
        <v>0</v>
      </c>
      <c r="J5" s="109" t="s">
        <v>1</v>
      </c>
      <c r="K5" s="110"/>
      <c r="L5" s="108" t="s">
        <v>0</v>
      </c>
      <c r="M5" s="108" t="s">
        <v>1</v>
      </c>
      <c r="N5" s="11" t="s">
        <v>15</v>
      </c>
      <c r="O5" s="10" t="s">
        <v>16</v>
      </c>
      <c r="P5" s="10" t="s">
        <v>1</v>
      </c>
      <c r="Q5" s="10" t="s">
        <v>0</v>
      </c>
      <c r="R5" s="10" t="s">
        <v>1</v>
      </c>
      <c r="S5" s="10" t="s">
        <v>0</v>
      </c>
      <c r="T5" s="10" t="s">
        <v>2</v>
      </c>
      <c r="U5" s="10" t="s">
        <v>0</v>
      </c>
      <c r="V5" s="12" t="s">
        <v>1</v>
      </c>
      <c r="W5" s="10" t="s">
        <v>0</v>
      </c>
      <c r="X5" s="12" t="s">
        <v>1</v>
      </c>
      <c r="Y5" s="12" t="s">
        <v>1</v>
      </c>
      <c r="Z5" s="12" t="s">
        <v>1</v>
      </c>
      <c r="AA5" s="12" t="s">
        <v>16</v>
      </c>
      <c r="AB5" s="12" t="s">
        <v>1</v>
      </c>
      <c r="AC5" s="111"/>
      <c r="AD5" s="111"/>
      <c r="AE5" s="112"/>
    </row>
    <row r="6" spans="2:31" ht="12" customHeight="1">
      <c r="B6" s="47" t="s">
        <v>17</v>
      </c>
      <c r="C6" s="19" t="s">
        <v>58</v>
      </c>
      <c r="D6" s="59">
        <f>IF(SUM(G6)&gt;0,SUM(G6),"")</f>
        <v>77</v>
      </c>
      <c r="E6" s="55">
        <f>IF(SUM(F6,H6)&gt;0,SUM(F6,H6),"－")</f>
        <v>16642</v>
      </c>
      <c r="F6" s="44">
        <f>IF(SUM(I6,L6)&gt;0,SUM(I6,L6),"－")</f>
        <v>6818</v>
      </c>
      <c r="G6" s="59">
        <f>IF(SUM(J6)&gt;0,SUM(J6),"")</f>
        <v>77</v>
      </c>
      <c r="H6" s="55">
        <f>IF(SUM(K6,M6)&gt;0,SUM(K6,M6),"－")</f>
        <v>9824</v>
      </c>
      <c r="I6" s="44">
        <v>6818</v>
      </c>
      <c r="J6" s="59">
        <v>77</v>
      </c>
      <c r="K6" s="55">
        <v>9824</v>
      </c>
      <c r="L6" s="45" t="str">
        <f>IF(SUM(L7:L12)&gt;0,SUM(L7:L12),"－")</f>
        <v>－</v>
      </c>
      <c r="M6" s="45" t="str">
        <f>IF(SUM(M7:M12)&gt;0,SUM(M7:M12),"－")</f>
        <v>－</v>
      </c>
      <c r="N6" s="44">
        <f>IF(SUM(O6:P6)&gt;0,SUM(O6:P6),"－")</f>
        <v>536</v>
      </c>
      <c r="O6" s="44">
        <f>IF(SUM(Q6,S6,U6,W6,AA6)&gt;0,SUM(Q6,S6,U6,W6,AA6),"－")</f>
        <v>370</v>
      </c>
      <c r="P6" s="44">
        <f>IF(SUM(R6,T6,V6,X6,Y6,Z6,AB6)&gt;0,SUM(R6,T6,V6,X6,Y6,Z6,AB6),"－")</f>
        <v>166</v>
      </c>
      <c r="Q6" s="44">
        <v>11</v>
      </c>
      <c r="R6" s="44">
        <v>1</v>
      </c>
      <c r="S6" s="44">
        <v>15</v>
      </c>
      <c r="T6" s="44" t="s">
        <v>91</v>
      </c>
      <c r="U6" s="44">
        <v>302</v>
      </c>
      <c r="V6" s="44">
        <v>134</v>
      </c>
      <c r="W6" s="44">
        <v>13</v>
      </c>
      <c r="X6" s="44">
        <v>15</v>
      </c>
      <c r="Y6" s="44">
        <v>6</v>
      </c>
      <c r="Z6" s="44">
        <v>2</v>
      </c>
      <c r="AA6" s="44">
        <v>29</v>
      </c>
      <c r="AB6" s="44">
        <v>8</v>
      </c>
      <c r="AC6" s="44">
        <v>88</v>
      </c>
      <c r="AD6" s="44">
        <v>51</v>
      </c>
      <c r="AE6" s="48">
        <v>39</v>
      </c>
    </row>
    <row r="7" spans="2:31" ht="12" customHeight="1">
      <c r="B7" s="113" t="s">
        <v>18</v>
      </c>
      <c r="C7" s="30" t="s">
        <v>58</v>
      </c>
      <c r="D7" s="60">
        <f>IF(SUM(G7)=SUM(D8:D13),IF(SUM(G7)&gt;0,SUM(G7),""),"ｴﾗｰ")</f>
        <v>54</v>
      </c>
      <c r="E7" s="56">
        <f aca="true" t="shared" si="0" ref="E7:E13">IF(SUM(F7,H7)&gt;0,SUM(F7,H7),"－")</f>
        <v>15588</v>
      </c>
      <c r="F7" s="45">
        <f aca="true" t="shared" si="1" ref="F7:F13">IF(SUM(I7,L7)&gt;0,SUM(I7,L7),"－")</f>
        <v>6335</v>
      </c>
      <c r="G7" s="60">
        <f>IF(SUM(J7)&gt;0,SUM(J7),"")</f>
        <v>54</v>
      </c>
      <c r="H7" s="56">
        <f aca="true" t="shared" si="2" ref="H7:H13">IF(SUM(K7,M7)&gt;0,SUM(K7,M7),"－")</f>
        <v>9253</v>
      </c>
      <c r="I7" s="45">
        <f>IF(SUM(I8:I13)&gt;0,SUM(I8:I13),"－")</f>
        <v>6335</v>
      </c>
      <c r="J7" s="60">
        <f>IF(SUM(J8:J13)&gt;0,SUM(J8:J13),"")</f>
        <v>54</v>
      </c>
      <c r="K7" s="56">
        <f>IF(SUM(K8:K13)&gt;0,SUM(K8:K13),"－")</f>
        <v>9253</v>
      </c>
      <c r="L7" s="45" t="str">
        <f>IF(SUM(L8:L13)&gt;0,SUM(L8:L13),"－")</f>
        <v>－</v>
      </c>
      <c r="M7" s="45" t="str">
        <f>IF(SUM(M8:M13)&gt;0,SUM(M8:M13),"－")</f>
        <v>－</v>
      </c>
      <c r="N7" s="45">
        <f>IF(SUM(O7:P7)&gt;0,SUM(O7:P7),"－")</f>
        <v>517</v>
      </c>
      <c r="O7" s="45">
        <f>IF(SUM(Q7,S7,U7,W7,AA7)&gt;0,SUM(Q7,S7,U7,W7,AA7),"－")</f>
        <v>358</v>
      </c>
      <c r="P7" s="45">
        <f>IF(SUM(R7,T7,V7,X7,Y7,Z7,AB7)&gt;0,SUM(R7,T7,V7,X7,Y7,Z7,AB7),"－")</f>
        <v>159</v>
      </c>
      <c r="Q7" s="45">
        <v>10</v>
      </c>
      <c r="R7" s="45">
        <v>1</v>
      </c>
      <c r="S7" s="45">
        <v>13</v>
      </c>
      <c r="T7" s="45" t="str">
        <f>IF(SUM(T8:T13)&gt;0,SUM(T8:T13),"－")</f>
        <v>－</v>
      </c>
      <c r="U7" s="45">
        <v>302</v>
      </c>
      <c r="V7" s="45">
        <v>127</v>
      </c>
      <c r="W7" s="45">
        <v>6</v>
      </c>
      <c r="X7" s="45">
        <v>12</v>
      </c>
      <c r="Y7" s="45">
        <v>7</v>
      </c>
      <c r="Z7" s="45">
        <v>1</v>
      </c>
      <c r="AA7" s="45">
        <v>27</v>
      </c>
      <c r="AB7" s="45">
        <v>11</v>
      </c>
      <c r="AC7" s="45">
        <v>76</v>
      </c>
      <c r="AD7" s="45">
        <v>42</v>
      </c>
      <c r="AE7" s="50">
        <v>35</v>
      </c>
    </row>
    <row r="8" spans="2:31" ht="12" customHeight="1">
      <c r="B8" s="113"/>
      <c r="C8" s="30" t="s">
        <v>46</v>
      </c>
      <c r="D8" s="60">
        <f aca="true" t="shared" si="3" ref="D8:D13">IF(SUM(G8)&gt;0,SUM(G8),"")</f>
      </c>
      <c r="E8" s="57">
        <f t="shared" si="0"/>
        <v>9388</v>
      </c>
      <c r="F8" s="46">
        <f t="shared" si="1"/>
        <v>4781</v>
      </c>
      <c r="G8" s="60">
        <f aca="true" t="shared" si="4" ref="G8:G13">IF(SUM(J8,L8)&gt;0,SUM(J8,L8),"")</f>
      </c>
      <c r="H8" s="57">
        <f t="shared" si="2"/>
        <v>4607</v>
      </c>
      <c r="I8" s="46">
        <v>4781</v>
      </c>
      <c r="J8" s="60" t="s">
        <v>91</v>
      </c>
      <c r="K8" s="57">
        <v>4607</v>
      </c>
      <c r="L8" s="46" t="s">
        <v>91</v>
      </c>
      <c r="M8" s="46" t="s">
        <v>91</v>
      </c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51"/>
    </row>
    <row r="9" spans="2:31" ht="12" customHeight="1">
      <c r="B9" s="114"/>
      <c r="C9" s="19" t="s">
        <v>59</v>
      </c>
      <c r="D9" s="59">
        <f t="shared" si="3"/>
      </c>
      <c r="E9" s="55">
        <f t="shared" si="0"/>
        <v>610</v>
      </c>
      <c r="F9" s="44">
        <f t="shared" si="1"/>
        <v>610</v>
      </c>
      <c r="G9" s="59">
        <f t="shared" si="4"/>
      </c>
      <c r="H9" s="55" t="str">
        <f t="shared" si="2"/>
        <v>－</v>
      </c>
      <c r="I9" s="44">
        <v>610</v>
      </c>
      <c r="J9" s="59" t="s">
        <v>91</v>
      </c>
      <c r="K9" s="55" t="s">
        <v>91</v>
      </c>
      <c r="L9" s="44" t="s">
        <v>91</v>
      </c>
      <c r="M9" s="44" t="s">
        <v>91</v>
      </c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8"/>
    </row>
    <row r="10" spans="2:31" ht="12" customHeight="1">
      <c r="B10" s="114"/>
      <c r="C10" s="19" t="s">
        <v>60</v>
      </c>
      <c r="D10" s="59">
        <f t="shared" si="3"/>
      </c>
      <c r="E10" s="55">
        <f t="shared" si="0"/>
        <v>2045</v>
      </c>
      <c r="F10" s="44">
        <f t="shared" si="1"/>
        <v>679</v>
      </c>
      <c r="G10" s="59">
        <f t="shared" si="4"/>
      </c>
      <c r="H10" s="55">
        <f t="shared" si="2"/>
        <v>1366</v>
      </c>
      <c r="I10" s="44">
        <v>679</v>
      </c>
      <c r="J10" s="59" t="s">
        <v>91</v>
      </c>
      <c r="K10" s="55">
        <v>1366</v>
      </c>
      <c r="L10" s="44" t="s">
        <v>91</v>
      </c>
      <c r="M10" s="44" t="s">
        <v>91</v>
      </c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8"/>
    </row>
    <row r="11" spans="2:31" ht="12" customHeight="1">
      <c r="B11" s="114"/>
      <c r="C11" s="19" t="s">
        <v>19</v>
      </c>
      <c r="D11" s="59">
        <f t="shared" si="3"/>
        <v>54</v>
      </c>
      <c r="E11" s="55">
        <f t="shared" si="0"/>
        <v>3406</v>
      </c>
      <c r="F11" s="44">
        <f t="shared" si="1"/>
        <v>168</v>
      </c>
      <c r="G11" s="59">
        <f t="shared" si="4"/>
        <v>54</v>
      </c>
      <c r="H11" s="55">
        <f t="shared" si="2"/>
        <v>3238</v>
      </c>
      <c r="I11" s="44">
        <v>168</v>
      </c>
      <c r="J11" s="59">
        <v>54</v>
      </c>
      <c r="K11" s="55">
        <v>3238</v>
      </c>
      <c r="L11" s="44" t="s">
        <v>91</v>
      </c>
      <c r="M11" s="44" t="s">
        <v>91</v>
      </c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8"/>
    </row>
    <row r="12" spans="2:31" ht="12" customHeight="1">
      <c r="B12" s="114"/>
      <c r="C12" s="19" t="s">
        <v>61</v>
      </c>
      <c r="D12" s="59">
        <f t="shared" si="3"/>
      </c>
      <c r="E12" s="55">
        <f t="shared" si="0"/>
        <v>18</v>
      </c>
      <c r="F12" s="44" t="str">
        <f t="shared" si="1"/>
        <v>－</v>
      </c>
      <c r="G12" s="59">
        <f t="shared" si="4"/>
      </c>
      <c r="H12" s="55">
        <f t="shared" si="2"/>
        <v>18</v>
      </c>
      <c r="I12" s="44" t="s">
        <v>91</v>
      </c>
      <c r="J12" s="59" t="s">
        <v>91</v>
      </c>
      <c r="K12" s="55">
        <v>18</v>
      </c>
      <c r="L12" s="44" t="s">
        <v>91</v>
      </c>
      <c r="M12" s="44" t="s">
        <v>91</v>
      </c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8"/>
    </row>
    <row r="13" spans="2:31" ht="12" customHeight="1">
      <c r="B13" s="114"/>
      <c r="C13" s="14" t="s">
        <v>20</v>
      </c>
      <c r="D13" s="63">
        <f t="shared" si="3"/>
      </c>
      <c r="E13" s="92">
        <f t="shared" si="0"/>
        <v>121</v>
      </c>
      <c r="F13" s="94">
        <f t="shared" si="1"/>
        <v>97</v>
      </c>
      <c r="G13" s="95">
        <f t="shared" si="4"/>
      </c>
      <c r="H13" s="92">
        <f t="shared" si="2"/>
        <v>24</v>
      </c>
      <c r="I13" s="94">
        <v>97</v>
      </c>
      <c r="J13" s="63"/>
      <c r="K13" s="92">
        <v>24</v>
      </c>
      <c r="L13" s="94" t="s">
        <v>91</v>
      </c>
      <c r="M13" s="94" t="s">
        <v>91</v>
      </c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8"/>
    </row>
    <row r="14" spans="2:31" ht="7.5" customHeight="1">
      <c r="B14" s="115"/>
      <c r="C14" s="116" t="s">
        <v>62</v>
      </c>
      <c r="D14" s="64"/>
      <c r="E14" s="93"/>
      <c r="F14" s="76"/>
      <c r="G14" s="96"/>
      <c r="H14" s="93"/>
      <c r="I14" s="76"/>
      <c r="J14" s="64"/>
      <c r="K14" s="93"/>
      <c r="L14" s="76"/>
      <c r="M14" s="76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6"/>
    </row>
    <row r="15" spans="2:31" ht="12" customHeight="1">
      <c r="B15" s="117" t="s">
        <v>63</v>
      </c>
      <c r="C15" s="30" t="s">
        <v>21</v>
      </c>
      <c r="D15" s="60">
        <f>IF(SUM(G15)=SUM(D16:D19),IF(SUM(G15)&gt;0,SUM(G15),""),"ｴﾗｰ")</f>
        <v>54</v>
      </c>
      <c r="E15" s="56">
        <f>IF(SUM(F15,H15)&gt;0,SUM(F15,H15),"－")</f>
        <v>4215</v>
      </c>
      <c r="F15" s="45">
        <f>IF(SUM(I15,L15)&gt;0,SUM(I15,L15),"－")</f>
        <v>1131</v>
      </c>
      <c r="G15" s="60">
        <f aca="true" t="shared" si="5" ref="G15:G50">IF(SUM(J15)&gt;0,SUM(J15),"")</f>
        <v>54</v>
      </c>
      <c r="H15" s="56">
        <f>IF(SUM(K15,M15)&gt;0,SUM(K15,M15),"－")</f>
        <v>3084</v>
      </c>
      <c r="I15" s="45">
        <f>IF(SUM(I16:I19)&gt;0,SUM(I16:I19),"－")</f>
        <v>1131</v>
      </c>
      <c r="J15" s="60">
        <f>IF(SUM(J16:J19)&gt;0,SUM(J16:J19),"")</f>
        <v>54</v>
      </c>
      <c r="K15" s="56">
        <f>IF(SUM(K16:K19)&gt;0,SUM(K16:K19),"－")</f>
        <v>3084</v>
      </c>
      <c r="L15" s="45" t="str">
        <f>IF(SUM(L16:L19)&gt;0,SUM(L16:L19),"－")</f>
        <v>－</v>
      </c>
      <c r="M15" s="45" t="str">
        <f>IF(SUM(M16:M19)&gt;0,SUM(M16:M19),"－")</f>
        <v>－</v>
      </c>
      <c r="N15" s="45">
        <f>IF(SUM(O15:P15)=SUM(N16:N19),IF(SUM(O15:P15)&gt;0,SUM(O15:P15),"－"),"ｴﾗｰ")</f>
        <v>139</v>
      </c>
      <c r="O15" s="45">
        <f>IF(SUM(Q15,S15,U15,W15,AA15)&gt;0,SUM(Q15,S15,U15,W15,AA15),"－")</f>
        <v>85</v>
      </c>
      <c r="P15" s="45">
        <f>IF(SUM(R15,T15,V15,X15,Y15,Z15,AB15)&gt;0,SUM(R15,T15,V15,X15,Y15,Z15,AB15),"－")</f>
        <v>54</v>
      </c>
      <c r="Q15" s="45">
        <f aca="true" t="shared" si="6" ref="Q15:AE15">IF(SUM(Q16:Q19)&gt;0,SUM(Q16:Q19),"－")</f>
        <v>3</v>
      </c>
      <c r="R15" s="45" t="str">
        <f t="shared" si="6"/>
        <v>－</v>
      </c>
      <c r="S15" s="45">
        <f t="shared" si="6"/>
        <v>3</v>
      </c>
      <c r="T15" s="45" t="str">
        <f t="shared" si="6"/>
        <v>－</v>
      </c>
      <c r="U15" s="45">
        <f t="shared" si="6"/>
        <v>69</v>
      </c>
      <c r="V15" s="45">
        <f t="shared" si="6"/>
        <v>49</v>
      </c>
      <c r="W15" s="45">
        <f t="shared" si="6"/>
        <v>1</v>
      </c>
      <c r="X15" s="45">
        <f t="shared" si="6"/>
        <v>1</v>
      </c>
      <c r="Y15" s="45">
        <f t="shared" si="6"/>
        <v>3</v>
      </c>
      <c r="Z15" s="45" t="str">
        <f t="shared" si="6"/>
        <v>－</v>
      </c>
      <c r="AA15" s="45">
        <f t="shared" si="6"/>
        <v>9</v>
      </c>
      <c r="AB15" s="45">
        <f t="shared" si="6"/>
        <v>1</v>
      </c>
      <c r="AC15" s="45">
        <f t="shared" si="6"/>
        <v>25</v>
      </c>
      <c r="AD15" s="45">
        <f t="shared" si="6"/>
        <v>26</v>
      </c>
      <c r="AE15" s="50">
        <f t="shared" si="6"/>
        <v>13</v>
      </c>
    </row>
    <row r="16" spans="2:31" ht="12" customHeight="1">
      <c r="B16" s="118" t="s">
        <v>64</v>
      </c>
      <c r="C16" s="19" t="s">
        <v>65</v>
      </c>
      <c r="D16" s="59">
        <f aca="true" t="shared" si="7" ref="D16:D50">IF(SUM(G16)&gt;0,SUM(G16),"")</f>
      </c>
      <c r="E16" s="55">
        <f>IF(SUM(F16:H16)&gt;0,SUM(F16:H16),"－")</f>
        <v>919</v>
      </c>
      <c r="F16" s="44" t="str">
        <f aca="true" t="shared" si="8" ref="F16:F25">IF(SUM(I16,L16)&gt;0,SUM(I16,L16),"－")</f>
        <v>－</v>
      </c>
      <c r="G16" s="59">
        <f t="shared" si="5"/>
      </c>
      <c r="H16" s="55">
        <f aca="true" t="shared" si="9" ref="H16:H25">IF(SUM(K16,M16)&gt;0,SUM(K16,M16),"－")</f>
        <v>919</v>
      </c>
      <c r="I16" s="44" t="s">
        <v>91</v>
      </c>
      <c r="J16" s="59"/>
      <c r="K16" s="55">
        <v>919</v>
      </c>
      <c r="L16" s="44" t="s">
        <v>91</v>
      </c>
      <c r="M16" s="44" t="s">
        <v>91</v>
      </c>
      <c r="N16" s="44">
        <f>IF(SUM(O16:P16)&gt;0,SUM(O16:P16),"－")</f>
        <v>39</v>
      </c>
      <c r="O16" s="44">
        <f>IF(SUM(Q16,S16,U16,W16,AA16)&gt;0,SUM(Q16,S16,U16,W16,AA16),"－")</f>
        <v>17</v>
      </c>
      <c r="P16" s="44">
        <f>IF(SUM(R16,T16,V16,X16,Y16,Z16,AB16)&gt;0,SUM(R16,T16,V16,X16,Y16,Z16,AB16),"－")</f>
        <v>22</v>
      </c>
      <c r="Q16" s="44">
        <v>1</v>
      </c>
      <c r="R16" s="44" t="s">
        <v>91</v>
      </c>
      <c r="S16" s="44" t="s">
        <v>91</v>
      </c>
      <c r="T16" s="44" t="s">
        <v>91</v>
      </c>
      <c r="U16" s="44">
        <v>16</v>
      </c>
      <c r="V16" s="44">
        <v>21</v>
      </c>
      <c r="W16" s="44" t="s">
        <v>91</v>
      </c>
      <c r="X16" s="44" t="s">
        <v>91</v>
      </c>
      <c r="Y16" s="44">
        <v>1</v>
      </c>
      <c r="Z16" s="44" t="s">
        <v>91</v>
      </c>
      <c r="AA16" s="44" t="s">
        <v>91</v>
      </c>
      <c r="AB16" s="44" t="s">
        <v>91</v>
      </c>
      <c r="AC16" s="44">
        <v>8</v>
      </c>
      <c r="AD16" s="44" t="s">
        <v>91</v>
      </c>
      <c r="AE16" s="48">
        <v>7</v>
      </c>
    </row>
    <row r="17" spans="2:31" ht="12" customHeight="1">
      <c r="B17" s="118" t="s">
        <v>66</v>
      </c>
      <c r="C17" s="19" t="s">
        <v>67</v>
      </c>
      <c r="D17" s="59">
        <f t="shared" si="7"/>
        <v>54</v>
      </c>
      <c r="E17" s="55">
        <f>IF(SUM(F17:H17)&gt;0,SUM(F17:H17),"－")</f>
        <v>1989</v>
      </c>
      <c r="F17" s="44" t="str">
        <f t="shared" si="8"/>
        <v>－</v>
      </c>
      <c r="G17" s="59">
        <f t="shared" si="5"/>
        <v>54</v>
      </c>
      <c r="H17" s="55">
        <f t="shared" si="9"/>
        <v>1935</v>
      </c>
      <c r="I17" s="44" t="s">
        <v>91</v>
      </c>
      <c r="J17" s="59">
        <v>54</v>
      </c>
      <c r="K17" s="55">
        <v>1935</v>
      </c>
      <c r="L17" s="44" t="s">
        <v>91</v>
      </c>
      <c r="M17" s="44" t="s">
        <v>91</v>
      </c>
      <c r="N17" s="44">
        <f>IF(SUM(O17:P17)&gt;0,SUM(O17:P17),"－")</f>
        <v>47</v>
      </c>
      <c r="O17" s="44">
        <f>IF(SUM(Q17,S17,U17,W17,AA17)&gt;0,SUM(Q17,S17,U17,W17,AA17),"－")</f>
        <v>19</v>
      </c>
      <c r="P17" s="44">
        <f>IF(SUM(R17,T17,V17,X17,Y17,Z17,AB17)&gt;0,SUM(R17,T17,V17,X17,Y17,Z17,AB17),"－")</f>
        <v>28</v>
      </c>
      <c r="Q17" s="44">
        <v>1</v>
      </c>
      <c r="R17" s="44" t="s">
        <v>91</v>
      </c>
      <c r="S17" s="44">
        <v>1</v>
      </c>
      <c r="T17" s="44" t="s">
        <v>91</v>
      </c>
      <c r="U17" s="44">
        <v>17</v>
      </c>
      <c r="V17" s="44">
        <v>26</v>
      </c>
      <c r="W17" s="44" t="s">
        <v>91</v>
      </c>
      <c r="X17" s="44">
        <v>1</v>
      </c>
      <c r="Y17" s="44">
        <v>1</v>
      </c>
      <c r="Z17" s="44" t="s">
        <v>91</v>
      </c>
      <c r="AA17" s="44" t="s">
        <v>91</v>
      </c>
      <c r="AB17" s="44" t="s">
        <v>91</v>
      </c>
      <c r="AC17" s="44">
        <v>11</v>
      </c>
      <c r="AD17" s="44">
        <v>26</v>
      </c>
      <c r="AE17" s="48" t="s">
        <v>91</v>
      </c>
    </row>
    <row r="18" spans="2:31" ht="12" customHeight="1">
      <c r="B18" s="119" t="s">
        <v>68</v>
      </c>
      <c r="C18" s="19" t="s">
        <v>22</v>
      </c>
      <c r="D18" s="59">
        <f t="shared" si="7"/>
      </c>
      <c r="E18" s="55">
        <f>IF(SUM(F18:H18)&gt;0,SUM(F18:H18),"－")</f>
        <v>1245</v>
      </c>
      <c r="F18" s="44">
        <f t="shared" si="8"/>
        <v>1131</v>
      </c>
      <c r="G18" s="59">
        <f t="shared" si="5"/>
      </c>
      <c r="H18" s="55">
        <f t="shared" si="9"/>
        <v>114</v>
      </c>
      <c r="I18" s="44">
        <v>1131</v>
      </c>
      <c r="J18" s="59"/>
      <c r="K18" s="55">
        <v>114</v>
      </c>
      <c r="L18" s="44" t="s">
        <v>91</v>
      </c>
      <c r="M18" s="44" t="s">
        <v>91</v>
      </c>
      <c r="N18" s="44">
        <f>IF(SUM(O18:P18)&gt;0,SUM(O18:P18),"－")</f>
        <v>53</v>
      </c>
      <c r="O18" s="44">
        <f>IF(SUM(Q18,S18,U18,W18,AA18)&gt;0,SUM(Q18,S18,U18,W18,AA18),"－")</f>
        <v>49</v>
      </c>
      <c r="P18" s="44">
        <f>IF(SUM(R18,T18,V18,X18,Y18,Z18,AB18)&gt;0,SUM(R18,T18,V18,X18,Y18,Z18,AB18),"－")</f>
        <v>4</v>
      </c>
      <c r="Q18" s="44">
        <v>1</v>
      </c>
      <c r="R18" s="44" t="s">
        <v>91</v>
      </c>
      <c r="S18" s="44">
        <v>2</v>
      </c>
      <c r="T18" s="44" t="s">
        <v>91</v>
      </c>
      <c r="U18" s="44">
        <v>36</v>
      </c>
      <c r="V18" s="44">
        <v>2</v>
      </c>
      <c r="W18" s="44">
        <v>1</v>
      </c>
      <c r="X18" s="44" t="s">
        <v>91</v>
      </c>
      <c r="Y18" s="44">
        <v>1</v>
      </c>
      <c r="Z18" s="44" t="s">
        <v>91</v>
      </c>
      <c r="AA18" s="44">
        <v>9</v>
      </c>
      <c r="AB18" s="44">
        <v>1</v>
      </c>
      <c r="AC18" s="44">
        <v>6</v>
      </c>
      <c r="AD18" s="44" t="s">
        <v>91</v>
      </c>
      <c r="AE18" s="48">
        <v>6</v>
      </c>
    </row>
    <row r="19" spans="2:31" ht="12" customHeight="1">
      <c r="B19" s="120"/>
      <c r="C19" s="19" t="s">
        <v>49</v>
      </c>
      <c r="D19" s="59">
        <f t="shared" si="7"/>
      </c>
      <c r="E19" s="55">
        <f>IF(SUM(F19:H19)&gt;0,SUM(F19:H19),"－")</f>
        <v>116</v>
      </c>
      <c r="F19" s="44" t="str">
        <f t="shared" si="8"/>
        <v>－</v>
      </c>
      <c r="G19" s="59">
        <f t="shared" si="5"/>
      </c>
      <c r="H19" s="55">
        <f t="shared" si="9"/>
        <v>116</v>
      </c>
      <c r="I19" s="44" t="s">
        <v>91</v>
      </c>
      <c r="J19" s="59"/>
      <c r="K19" s="55">
        <v>116</v>
      </c>
      <c r="L19" s="44" t="s">
        <v>91</v>
      </c>
      <c r="M19" s="44" t="s">
        <v>91</v>
      </c>
      <c r="N19" s="44" t="str">
        <f>IF(SUM(O19:P19)&gt;0,SUM(O19:P19),"－")</f>
        <v>－</v>
      </c>
      <c r="O19" s="44" t="str">
        <f>IF(SUM(Q19,S19,U19,W19,AA19)&gt;0,SUM(Q19,S19,U19,W19,AA19),"－")</f>
        <v>－</v>
      </c>
      <c r="P19" s="44" t="str">
        <f>IF(SUM(R19,T19,V19,X19,Y19,Z19,AB19)&gt;0,SUM(R19,T19,V19,X19,Y19,Z19,AB19),"－")</f>
        <v>－</v>
      </c>
      <c r="Q19" s="44" t="s">
        <v>91</v>
      </c>
      <c r="R19" s="44" t="s">
        <v>91</v>
      </c>
      <c r="S19" s="44" t="s">
        <v>91</v>
      </c>
      <c r="T19" s="44" t="s">
        <v>91</v>
      </c>
      <c r="U19" s="44" t="s">
        <v>91</v>
      </c>
      <c r="V19" s="44" t="s">
        <v>91</v>
      </c>
      <c r="W19" s="44" t="s">
        <v>91</v>
      </c>
      <c r="X19" s="44" t="s">
        <v>91</v>
      </c>
      <c r="Y19" s="44" t="s">
        <v>91</v>
      </c>
      <c r="Z19" s="44" t="s">
        <v>91</v>
      </c>
      <c r="AA19" s="44" t="s">
        <v>91</v>
      </c>
      <c r="AB19" s="44" t="s">
        <v>91</v>
      </c>
      <c r="AC19" s="44" t="s">
        <v>91</v>
      </c>
      <c r="AD19" s="44" t="s">
        <v>91</v>
      </c>
      <c r="AE19" s="48" t="s">
        <v>91</v>
      </c>
    </row>
    <row r="20" spans="2:31" ht="12" customHeight="1">
      <c r="B20" s="118" t="s">
        <v>69</v>
      </c>
      <c r="C20" s="19" t="s">
        <v>24</v>
      </c>
      <c r="D20" s="59">
        <f t="shared" si="7"/>
      </c>
      <c r="E20" s="55">
        <f>IF(SUM(F20,H20)&gt;0,SUM(F20,H20),"－")</f>
        <v>4684</v>
      </c>
      <c r="F20" s="44">
        <f>IF(SUM(I20,L20)&gt;0,SUM(I20,L20),"－")</f>
        <v>1767</v>
      </c>
      <c r="G20" s="59">
        <f t="shared" si="5"/>
      </c>
      <c r="H20" s="55">
        <f>IF(SUM(K20,M20)&gt;0,SUM(K20,M20),"－")</f>
        <v>2917</v>
      </c>
      <c r="I20" s="44">
        <f>IF(SUM(I21:I27)&gt;0,SUM(I21:I27),"－")</f>
        <v>1767</v>
      </c>
      <c r="J20" s="59"/>
      <c r="K20" s="55">
        <f>IF(SUM(K21:K27)&gt;0,SUM(K21:K27),"－")</f>
        <v>2917</v>
      </c>
      <c r="L20" s="44" t="str">
        <f>IF(SUM(L21:L27)&gt;0,SUM(L21:L27),"－")</f>
        <v>－</v>
      </c>
      <c r="M20" s="44" t="str">
        <f>IF(SUM(M21:M27)&gt;0,SUM(M21:M27),"－")</f>
        <v>－</v>
      </c>
      <c r="N20" s="44">
        <f>IF(SUM(O20:P20)=SUM(N21:N27),IF(SUM(O20:P20)&gt;0,SUM(O20:P20),"－"),"ｴﾗｰ")</f>
        <v>144</v>
      </c>
      <c r="O20" s="44">
        <f aca="true" t="shared" si="10" ref="O20:O27">IF(SUM(Q20,S20,U20,W20,AA20)&gt;0,SUM(Q20,S20,U20,W20,AA20),"－")</f>
        <v>89</v>
      </c>
      <c r="P20" s="44">
        <f aca="true" t="shared" si="11" ref="P20:P27">IF(SUM(R20,T20,V20,X20,Y20,Z20,AB20)&gt;0,SUM(R20,T20,V20,X20,Y20,Z20,AB20),"－")</f>
        <v>55</v>
      </c>
      <c r="Q20" s="44">
        <f aca="true" t="shared" si="12" ref="Q20:AE20">IF(SUM(Q21:Q27)&gt;0,SUM(Q21:Q27),"－")</f>
        <v>2</v>
      </c>
      <c r="R20" s="44">
        <f t="shared" si="12"/>
        <v>1</v>
      </c>
      <c r="S20" s="44">
        <f t="shared" si="12"/>
        <v>3</v>
      </c>
      <c r="T20" s="44" t="str">
        <f t="shared" si="12"/>
        <v>－</v>
      </c>
      <c r="U20" s="44">
        <f t="shared" si="12"/>
        <v>69</v>
      </c>
      <c r="V20" s="44">
        <f t="shared" si="12"/>
        <v>42</v>
      </c>
      <c r="W20" s="44" t="str">
        <f t="shared" si="12"/>
        <v>－</v>
      </c>
      <c r="X20" s="44">
        <f t="shared" si="12"/>
        <v>6</v>
      </c>
      <c r="Y20" s="44">
        <f t="shared" si="12"/>
        <v>4</v>
      </c>
      <c r="Z20" s="44" t="str">
        <f t="shared" si="12"/>
        <v>－</v>
      </c>
      <c r="AA20" s="44">
        <f t="shared" si="12"/>
        <v>15</v>
      </c>
      <c r="AB20" s="44">
        <f t="shared" si="12"/>
        <v>2</v>
      </c>
      <c r="AC20" s="44">
        <f t="shared" si="12"/>
        <v>19</v>
      </c>
      <c r="AD20" s="44">
        <f t="shared" si="12"/>
        <v>1</v>
      </c>
      <c r="AE20" s="48">
        <f t="shared" si="12"/>
        <v>9</v>
      </c>
    </row>
    <row r="21" spans="2:31" ht="12" customHeight="1">
      <c r="B21" s="121" t="s">
        <v>70</v>
      </c>
      <c r="C21" s="19" t="s">
        <v>71</v>
      </c>
      <c r="D21" s="59">
        <f t="shared" si="7"/>
      </c>
      <c r="E21" s="55">
        <f>IF(SUM(F21:H21)&gt;0,SUM(F21:H21),"－")</f>
        <v>468</v>
      </c>
      <c r="F21" s="44" t="str">
        <f t="shared" si="8"/>
        <v>－</v>
      </c>
      <c r="G21" s="59">
        <f t="shared" si="5"/>
      </c>
      <c r="H21" s="55">
        <f t="shared" si="9"/>
        <v>468</v>
      </c>
      <c r="I21" s="44" t="s">
        <v>91</v>
      </c>
      <c r="J21" s="59"/>
      <c r="K21" s="55">
        <v>468</v>
      </c>
      <c r="L21" s="44" t="s">
        <v>91</v>
      </c>
      <c r="M21" s="44" t="s">
        <v>91</v>
      </c>
      <c r="N21" s="44">
        <f aca="true" t="shared" si="13" ref="N21:N27">IF(SUM(O21:P21)&gt;0,SUM(O21:P21),"－")</f>
        <v>37</v>
      </c>
      <c r="O21" s="44">
        <f t="shared" si="10"/>
        <v>14</v>
      </c>
      <c r="P21" s="44">
        <f t="shared" si="11"/>
        <v>23</v>
      </c>
      <c r="Q21" s="44">
        <v>1</v>
      </c>
      <c r="R21" s="44" t="s">
        <v>91</v>
      </c>
      <c r="S21" s="44">
        <v>1</v>
      </c>
      <c r="T21" s="44" t="s">
        <v>91</v>
      </c>
      <c r="U21" s="44">
        <v>12</v>
      </c>
      <c r="V21" s="44">
        <v>17</v>
      </c>
      <c r="W21" s="44" t="s">
        <v>91</v>
      </c>
      <c r="X21" s="44">
        <v>5</v>
      </c>
      <c r="Y21" s="44">
        <v>1</v>
      </c>
      <c r="Z21" s="44" t="s">
        <v>91</v>
      </c>
      <c r="AA21" s="44" t="s">
        <v>91</v>
      </c>
      <c r="AB21" s="44" t="s">
        <v>91</v>
      </c>
      <c r="AC21" s="44">
        <v>7</v>
      </c>
      <c r="AD21" s="44" t="s">
        <v>91</v>
      </c>
      <c r="AE21" s="48">
        <v>2</v>
      </c>
    </row>
    <row r="22" spans="2:31" ht="12" customHeight="1">
      <c r="B22" s="121"/>
      <c r="C22" s="19" t="s">
        <v>60</v>
      </c>
      <c r="D22" s="59">
        <f t="shared" si="7"/>
      </c>
      <c r="E22" s="55">
        <f>IF(SUM(F22:H22)&gt;0,SUM(F22:H22),"－")</f>
        <v>298</v>
      </c>
      <c r="F22" s="44" t="str">
        <f t="shared" si="8"/>
        <v>－</v>
      </c>
      <c r="G22" s="59">
        <f t="shared" si="5"/>
      </c>
      <c r="H22" s="55">
        <f t="shared" si="9"/>
        <v>298</v>
      </c>
      <c r="I22" s="44" t="s">
        <v>91</v>
      </c>
      <c r="J22" s="59"/>
      <c r="K22" s="55">
        <v>298</v>
      </c>
      <c r="L22" s="44" t="s">
        <v>91</v>
      </c>
      <c r="M22" s="44" t="s">
        <v>91</v>
      </c>
      <c r="N22" s="44" t="str">
        <f t="shared" si="13"/>
        <v>－</v>
      </c>
      <c r="O22" s="44" t="str">
        <f t="shared" si="10"/>
        <v>－</v>
      </c>
      <c r="P22" s="44" t="str">
        <f t="shared" si="11"/>
        <v>－</v>
      </c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8"/>
    </row>
    <row r="23" spans="2:31" ht="12" customHeight="1">
      <c r="B23" s="120"/>
      <c r="C23" s="19" t="s">
        <v>19</v>
      </c>
      <c r="D23" s="59">
        <f t="shared" si="7"/>
      </c>
      <c r="E23" s="55">
        <f>IF(SUM(F23:H23)&gt;0,SUM(F23:H23),"－")</f>
        <v>509</v>
      </c>
      <c r="F23" s="44" t="str">
        <f t="shared" si="8"/>
        <v>－</v>
      </c>
      <c r="G23" s="59">
        <f t="shared" si="5"/>
      </c>
      <c r="H23" s="55">
        <f t="shared" si="9"/>
        <v>509</v>
      </c>
      <c r="I23" s="44" t="s">
        <v>91</v>
      </c>
      <c r="J23" s="59"/>
      <c r="K23" s="55">
        <v>509</v>
      </c>
      <c r="L23" s="44" t="s">
        <v>91</v>
      </c>
      <c r="M23" s="44" t="s">
        <v>91</v>
      </c>
      <c r="N23" s="44" t="str">
        <f t="shared" si="13"/>
        <v>－</v>
      </c>
      <c r="O23" s="44" t="str">
        <f t="shared" si="10"/>
        <v>－</v>
      </c>
      <c r="P23" s="44" t="str">
        <f t="shared" si="11"/>
        <v>－</v>
      </c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8"/>
    </row>
    <row r="24" spans="2:31" ht="12" customHeight="1">
      <c r="B24" s="121" t="s">
        <v>72</v>
      </c>
      <c r="C24" s="19" t="s">
        <v>73</v>
      </c>
      <c r="D24" s="59">
        <f t="shared" si="7"/>
      </c>
      <c r="E24" s="55">
        <f>IF(SUM(F24:H24)&gt;0,SUM(F24:H24),"－")</f>
        <v>2192</v>
      </c>
      <c r="F24" s="44">
        <f t="shared" si="8"/>
        <v>1670</v>
      </c>
      <c r="G24" s="59">
        <f t="shared" si="5"/>
      </c>
      <c r="H24" s="55">
        <f t="shared" si="9"/>
        <v>522</v>
      </c>
      <c r="I24" s="44">
        <v>1670</v>
      </c>
      <c r="J24" s="59"/>
      <c r="K24" s="55">
        <v>522</v>
      </c>
      <c r="L24" s="44" t="s">
        <v>91</v>
      </c>
      <c r="M24" s="44" t="s">
        <v>91</v>
      </c>
      <c r="N24" s="44">
        <f t="shared" si="13"/>
        <v>77</v>
      </c>
      <c r="O24" s="44">
        <f t="shared" si="10"/>
        <v>63</v>
      </c>
      <c r="P24" s="44">
        <f t="shared" si="11"/>
        <v>14</v>
      </c>
      <c r="Q24" s="44">
        <v>1</v>
      </c>
      <c r="R24" s="44" t="s">
        <v>91</v>
      </c>
      <c r="S24" s="44">
        <v>1</v>
      </c>
      <c r="T24" s="44" t="s">
        <v>91</v>
      </c>
      <c r="U24" s="44">
        <v>47</v>
      </c>
      <c r="V24" s="44">
        <v>10</v>
      </c>
      <c r="W24" s="44" t="s">
        <v>91</v>
      </c>
      <c r="X24" s="44" t="s">
        <v>91</v>
      </c>
      <c r="Y24" s="44">
        <v>2</v>
      </c>
      <c r="Z24" s="44" t="s">
        <v>91</v>
      </c>
      <c r="AA24" s="44">
        <v>14</v>
      </c>
      <c r="AB24" s="44">
        <v>2</v>
      </c>
      <c r="AC24" s="44">
        <v>7</v>
      </c>
      <c r="AD24" s="44" t="s">
        <v>91</v>
      </c>
      <c r="AE24" s="48">
        <v>4</v>
      </c>
    </row>
    <row r="25" spans="2:31" ht="12" customHeight="1">
      <c r="B25" s="121" t="s">
        <v>37</v>
      </c>
      <c r="C25" s="14" t="s">
        <v>27</v>
      </c>
      <c r="D25" s="59">
        <f t="shared" si="7"/>
      </c>
      <c r="E25" s="55">
        <f>IF(SUM(F25:H25)&gt;0,SUM(F25:H25),"－")</f>
        <v>121</v>
      </c>
      <c r="F25" s="44">
        <f t="shared" si="8"/>
        <v>97</v>
      </c>
      <c r="G25" s="59">
        <f t="shared" si="5"/>
      </c>
      <c r="H25" s="55">
        <f t="shared" si="9"/>
        <v>24</v>
      </c>
      <c r="I25" s="44">
        <v>97</v>
      </c>
      <c r="J25" s="59"/>
      <c r="K25" s="55">
        <v>24</v>
      </c>
      <c r="L25" s="44" t="s">
        <v>91</v>
      </c>
      <c r="M25" s="44" t="s">
        <v>91</v>
      </c>
      <c r="N25" s="44" t="str">
        <f t="shared" si="13"/>
        <v>－</v>
      </c>
      <c r="O25" s="44" t="str">
        <f t="shared" si="10"/>
        <v>－</v>
      </c>
      <c r="P25" s="44" t="str">
        <f t="shared" si="11"/>
        <v>－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8"/>
    </row>
    <row r="26" spans="2:31" ht="7.5" customHeight="1">
      <c r="B26" s="122"/>
      <c r="C26" s="116" t="s">
        <v>62</v>
      </c>
      <c r="D26" s="61">
        <f t="shared" si="7"/>
      </c>
      <c r="E26" s="56" t="s">
        <v>91</v>
      </c>
      <c r="F26" s="45" t="s">
        <v>91</v>
      </c>
      <c r="G26" s="61">
        <f t="shared" si="5"/>
      </c>
      <c r="H26" s="56" t="s">
        <v>91</v>
      </c>
      <c r="I26" s="45" t="s">
        <v>91</v>
      </c>
      <c r="J26" s="61"/>
      <c r="K26" s="56" t="s">
        <v>91</v>
      </c>
      <c r="L26" s="45"/>
      <c r="M26" s="45"/>
      <c r="N26" s="45" t="str">
        <f t="shared" si="13"/>
        <v>－</v>
      </c>
      <c r="O26" s="45" t="str">
        <f t="shared" si="10"/>
        <v>－</v>
      </c>
      <c r="P26" s="45" t="str">
        <f t="shared" si="11"/>
        <v>－</v>
      </c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50"/>
    </row>
    <row r="27" spans="2:31" ht="12" customHeight="1">
      <c r="B27" s="121" t="s">
        <v>74</v>
      </c>
      <c r="C27" s="19" t="s">
        <v>36</v>
      </c>
      <c r="D27" s="59">
        <f t="shared" si="7"/>
      </c>
      <c r="E27" s="55">
        <f>IF(SUM(F27:H27)&gt;0,SUM(F27:H27),"－")</f>
        <v>1096</v>
      </c>
      <c r="F27" s="44" t="str">
        <f>IF(SUM(I27,L27)&gt;0,SUM(I27,L27),"－")</f>
        <v>－</v>
      </c>
      <c r="G27" s="59">
        <f t="shared" si="5"/>
      </c>
      <c r="H27" s="55">
        <f>IF(SUM(K27,M27)&gt;0,SUM(K27,M27),"－")</f>
        <v>1096</v>
      </c>
      <c r="I27" s="44" t="s">
        <v>91</v>
      </c>
      <c r="J27" s="59"/>
      <c r="K27" s="55">
        <v>1096</v>
      </c>
      <c r="L27" s="44" t="s">
        <v>91</v>
      </c>
      <c r="M27" s="44" t="s">
        <v>91</v>
      </c>
      <c r="N27" s="44">
        <f t="shared" si="13"/>
        <v>30</v>
      </c>
      <c r="O27" s="44">
        <f t="shared" si="10"/>
        <v>12</v>
      </c>
      <c r="P27" s="44">
        <f t="shared" si="11"/>
        <v>18</v>
      </c>
      <c r="Q27" s="44" t="s">
        <v>91</v>
      </c>
      <c r="R27" s="44">
        <v>1</v>
      </c>
      <c r="S27" s="44">
        <v>1</v>
      </c>
      <c r="T27" s="44" t="s">
        <v>91</v>
      </c>
      <c r="U27" s="44">
        <v>10</v>
      </c>
      <c r="V27" s="44">
        <v>15</v>
      </c>
      <c r="W27" s="44" t="s">
        <v>91</v>
      </c>
      <c r="X27" s="44">
        <v>1</v>
      </c>
      <c r="Y27" s="44">
        <v>1</v>
      </c>
      <c r="Z27" s="44" t="s">
        <v>91</v>
      </c>
      <c r="AA27" s="44">
        <v>1</v>
      </c>
      <c r="AB27" s="44" t="s">
        <v>91</v>
      </c>
      <c r="AC27" s="44">
        <v>5</v>
      </c>
      <c r="AD27" s="44">
        <v>1</v>
      </c>
      <c r="AE27" s="48">
        <v>3</v>
      </c>
    </row>
    <row r="28" spans="2:31" ht="12" customHeight="1">
      <c r="B28" s="118" t="s">
        <v>28</v>
      </c>
      <c r="C28" s="19" t="s">
        <v>29</v>
      </c>
      <c r="D28" s="59">
        <f t="shared" si="7"/>
      </c>
      <c r="E28" s="55">
        <f>IF(SUM(F28,H28)&gt;0,SUM(F28,H28),"－")</f>
        <v>3021</v>
      </c>
      <c r="F28" s="44">
        <f>IF(SUM(I28,L28)&gt;0,SUM(I28,L28),"－")</f>
        <v>1382</v>
      </c>
      <c r="G28" s="59">
        <f t="shared" si="5"/>
      </c>
      <c r="H28" s="55">
        <f>IF(SUM(K28,M28)&gt;0,SUM(K28,M28),"－")</f>
        <v>1639</v>
      </c>
      <c r="I28" s="44">
        <f>IF(SUM(I29:I34)&gt;0,SUM(I29:I34),"－")</f>
        <v>1382</v>
      </c>
      <c r="J28" s="59"/>
      <c r="K28" s="55">
        <f>IF(SUM(K29:K34)&gt;0,SUM(K29:K34),"－")</f>
        <v>1639</v>
      </c>
      <c r="L28" s="44" t="str">
        <f>IF(SUM(L29:L34)&gt;0,SUM(L29:L34),"－")</f>
        <v>－</v>
      </c>
      <c r="M28" s="44" t="str">
        <f>IF(SUM(M29:M34)&gt;0,SUM(M29:M34),"－")</f>
        <v>－</v>
      </c>
      <c r="N28" s="44">
        <f>IF(SUM(O28:P28)=SUM(N29:N34),IF(SUM(O28:P28)&gt;0,SUM(O28:P28),"－"),"ｴﾗｰ")</f>
        <v>111</v>
      </c>
      <c r="O28" s="44">
        <f aca="true" t="shared" si="14" ref="O28:O34">IF(SUM(Q28,S28,U28,W28,AA28)&gt;0,SUM(Q28,S28,U28,W28,AA28),"－")</f>
        <v>83</v>
      </c>
      <c r="P28" s="44">
        <f aca="true" t="shared" si="15" ref="P28:P34">IF(SUM(R28,T28,V28,X28,Y28,Z28,AB28)&gt;0,SUM(R28,T28,V28,X28,Y28,Z28,AB28),"－")</f>
        <v>28</v>
      </c>
      <c r="Q28" s="44">
        <f aca="true" t="shared" si="16" ref="Q28:AE28">IF(SUM(Q29:Q34)&gt;0,SUM(Q29:Q34),"－")</f>
        <v>1</v>
      </c>
      <c r="R28" s="44" t="str">
        <f t="shared" si="16"/>
        <v>－</v>
      </c>
      <c r="S28" s="44">
        <f t="shared" si="16"/>
        <v>2</v>
      </c>
      <c r="T28" s="44" t="str">
        <f t="shared" si="16"/>
        <v>－</v>
      </c>
      <c r="U28" s="44">
        <f t="shared" si="16"/>
        <v>75</v>
      </c>
      <c r="V28" s="44">
        <f t="shared" si="16"/>
        <v>26</v>
      </c>
      <c r="W28" s="44">
        <f t="shared" si="16"/>
        <v>3</v>
      </c>
      <c r="X28" s="44">
        <f t="shared" si="16"/>
        <v>1</v>
      </c>
      <c r="Y28" s="44" t="str">
        <f t="shared" si="16"/>
        <v>－</v>
      </c>
      <c r="Z28" s="44" t="str">
        <f t="shared" si="16"/>
        <v>－</v>
      </c>
      <c r="AA28" s="44">
        <f t="shared" si="16"/>
        <v>2</v>
      </c>
      <c r="AB28" s="44">
        <f t="shared" si="16"/>
        <v>1</v>
      </c>
      <c r="AC28" s="44">
        <f t="shared" si="16"/>
        <v>16</v>
      </c>
      <c r="AD28" s="44">
        <f t="shared" si="16"/>
        <v>11</v>
      </c>
      <c r="AE28" s="48">
        <f t="shared" si="16"/>
        <v>9</v>
      </c>
    </row>
    <row r="29" spans="2:31" ht="12" customHeight="1">
      <c r="B29" s="121" t="s">
        <v>75</v>
      </c>
      <c r="C29" s="19" t="s">
        <v>41</v>
      </c>
      <c r="D29" s="59">
        <f t="shared" si="7"/>
      </c>
      <c r="E29" s="55">
        <f aca="true" t="shared" si="17" ref="E29:E34">IF(SUM(F29:H29)&gt;0,SUM(F29:H29),"－")</f>
        <v>750</v>
      </c>
      <c r="F29" s="44">
        <f>IF(SUM(I29,L29)&gt;0,SUM(I29,L29),"－")</f>
        <v>292</v>
      </c>
      <c r="G29" s="59">
        <f t="shared" si="5"/>
      </c>
      <c r="H29" s="55">
        <f>IF(SUM(K29,M29)&gt;0,SUM(K29,M29),"－")</f>
        <v>458</v>
      </c>
      <c r="I29" s="44">
        <v>292</v>
      </c>
      <c r="J29" s="59"/>
      <c r="K29" s="55">
        <v>458</v>
      </c>
      <c r="L29" s="44" t="s">
        <v>91</v>
      </c>
      <c r="M29" s="44" t="s">
        <v>91</v>
      </c>
      <c r="N29" s="44">
        <f aca="true" t="shared" si="18" ref="N29:N34">IF(SUM(O29:P29)&gt;0,SUM(O29:P29),"－")</f>
        <v>53</v>
      </c>
      <c r="O29" s="44">
        <f t="shared" si="14"/>
        <v>34</v>
      </c>
      <c r="P29" s="44">
        <f t="shared" si="15"/>
        <v>19</v>
      </c>
      <c r="Q29" s="44" t="s">
        <v>91</v>
      </c>
      <c r="R29" s="44" t="s">
        <v>91</v>
      </c>
      <c r="S29" s="44">
        <v>1</v>
      </c>
      <c r="T29" s="44" t="s">
        <v>91</v>
      </c>
      <c r="U29" s="44">
        <v>32</v>
      </c>
      <c r="V29" s="44">
        <v>18</v>
      </c>
      <c r="W29" s="44">
        <v>1</v>
      </c>
      <c r="X29" s="44">
        <v>1</v>
      </c>
      <c r="Y29" s="44" t="s">
        <v>91</v>
      </c>
      <c r="Z29" s="44" t="s">
        <v>91</v>
      </c>
      <c r="AA29" s="44" t="s">
        <v>91</v>
      </c>
      <c r="AB29" s="44" t="s">
        <v>91</v>
      </c>
      <c r="AC29" s="44">
        <v>9</v>
      </c>
      <c r="AD29" s="44">
        <v>2</v>
      </c>
      <c r="AE29" s="48">
        <v>3</v>
      </c>
    </row>
    <row r="30" spans="2:31" ht="12" customHeight="1">
      <c r="B30" s="121"/>
      <c r="C30" s="19" t="s">
        <v>60</v>
      </c>
      <c r="D30" s="59">
        <f t="shared" si="7"/>
      </c>
      <c r="E30" s="55">
        <f t="shared" si="17"/>
        <v>167</v>
      </c>
      <c r="F30" s="44" t="str">
        <f aca="true" t="shared" si="19" ref="F30:F36">IF(SUM(I30,L30)&gt;0,SUM(I30,L30),"－")</f>
        <v>－</v>
      </c>
      <c r="G30" s="59">
        <f t="shared" si="5"/>
      </c>
      <c r="H30" s="55">
        <f aca="true" t="shared" si="20" ref="H30:H36">IF(SUM(K30,M30)&gt;0,SUM(K30,M30),"－")</f>
        <v>167</v>
      </c>
      <c r="I30" s="44" t="s">
        <v>91</v>
      </c>
      <c r="J30" s="59"/>
      <c r="K30" s="55">
        <v>167</v>
      </c>
      <c r="L30" s="44" t="s">
        <v>91</v>
      </c>
      <c r="M30" s="44" t="s">
        <v>91</v>
      </c>
      <c r="N30" s="44" t="str">
        <f t="shared" si="18"/>
        <v>－</v>
      </c>
      <c r="O30" s="44" t="str">
        <f t="shared" si="14"/>
        <v>－</v>
      </c>
      <c r="P30" s="44" t="str">
        <f t="shared" si="15"/>
        <v>－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8"/>
    </row>
    <row r="31" spans="2:31" ht="12" customHeight="1">
      <c r="B31" s="120"/>
      <c r="C31" s="19" t="s">
        <v>19</v>
      </c>
      <c r="D31" s="59">
        <f t="shared" si="7"/>
      </c>
      <c r="E31" s="55">
        <f t="shared" si="17"/>
        <v>456</v>
      </c>
      <c r="F31" s="44">
        <f t="shared" si="19"/>
        <v>168</v>
      </c>
      <c r="G31" s="59">
        <f t="shared" si="5"/>
      </c>
      <c r="H31" s="55">
        <f t="shared" si="20"/>
        <v>288</v>
      </c>
      <c r="I31" s="44">
        <v>168</v>
      </c>
      <c r="J31" s="59"/>
      <c r="K31" s="55">
        <v>288</v>
      </c>
      <c r="L31" s="44" t="s">
        <v>91</v>
      </c>
      <c r="M31" s="44" t="s">
        <v>91</v>
      </c>
      <c r="N31" s="44" t="str">
        <f t="shared" si="18"/>
        <v>－</v>
      </c>
      <c r="O31" s="44" t="str">
        <f t="shared" si="14"/>
        <v>－</v>
      </c>
      <c r="P31" s="44" t="str">
        <f t="shared" si="15"/>
        <v>－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8"/>
    </row>
    <row r="32" spans="2:31" ht="12" customHeight="1">
      <c r="B32" s="123" t="s">
        <v>76</v>
      </c>
      <c r="C32" s="19" t="s">
        <v>48</v>
      </c>
      <c r="D32" s="59">
        <f t="shared" si="7"/>
      </c>
      <c r="E32" s="55">
        <f t="shared" si="17"/>
        <v>629</v>
      </c>
      <c r="F32" s="44">
        <f t="shared" si="19"/>
        <v>464</v>
      </c>
      <c r="G32" s="59">
        <f t="shared" si="5"/>
      </c>
      <c r="H32" s="55">
        <f t="shared" si="20"/>
        <v>165</v>
      </c>
      <c r="I32" s="44">
        <v>464</v>
      </c>
      <c r="J32" s="59"/>
      <c r="K32" s="55">
        <v>165</v>
      </c>
      <c r="L32" s="44" t="s">
        <v>91</v>
      </c>
      <c r="M32" s="44" t="s">
        <v>91</v>
      </c>
      <c r="N32" s="44">
        <f t="shared" si="18"/>
        <v>58</v>
      </c>
      <c r="O32" s="44">
        <f t="shared" si="14"/>
        <v>49</v>
      </c>
      <c r="P32" s="44">
        <f t="shared" si="15"/>
        <v>9</v>
      </c>
      <c r="Q32" s="44">
        <v>1</v>
      </c>
      <c r="R32" s="44" t="s">
        <v>91</v>
      </c>
      <c r="S32" s="44">
        <v>1</v>
      </c>
      <c r="T32" s="44" t="s">
        <v>91</v>
      </c>
      <c r="U32" s="44">
        <v>43</v>
      </c>
      <c r="V32" s="44">
        <v>8</v>
      </c>
      <c r="W32" s="44">
        <v>2</v>
      </c>
      <c r="X32" s="44" t="s">
        <v>91</v>
      </c>
      <c r="Y32" s="44" t="s">
        <v>91</v>
      </c>
      <c r="Z32" s="44" t="s">
        <v>91</v>
      </c>
      <c r="AA32" s="44">
        <v>2</v>
      </c>
      <c r="AB32" s="44">
        <v>1</v>
      </c>
      <c r="AC32" s="44">
        <v>7</v>
      </c>
      <c r="AD32" s="44">
        <v>9</v>
      </c>
      <c r="AE32" s="48">
        <v>6</v>
      </c>
    </row>
    <row r="33" spans="2:31" ht="12" customHeight="1">
      <c r="B33" s="121"/>
      <c r="C33" s="19" t="s">
        <v>60</v>
      </c>
      <c r="D33" s="59">
        <f t="shared" si="7"/>
      </c>
      <c r="E33" s="55">
        <f t="shared" si="17"/>
        <v>858</v>
      </c>
      <c r="F33" s="44">
        <f t="shared" si="19"/>
        <v>458</v>
      </c>
      <c r="G33" s="59">
        <f t="shared" si="5"/>
      </c>
      <c r="H33" s="55">
        <f t="shared" si="20"/>
        <v>400</v>
      </c>
      <c r="I33" s="44">
        <v>458</v>
      </c>
      <c r="J33" s="59"/>
      <c r="K33" s="55">
        <v>400</v>
      </c>
      <c r="L33" s="44" t="s">
        <v>91</v>
      </c>
      <c r="M33" s="44" t="s">
        <v>91</v>
      </c>
      <c r="N33" s="44" t="str">
        <f t="shared" si="18"/>
        <v>－</v>
      </c>
      <c r="O33" s="44" t="str">
        <f t="shared" si="14"/>
        <v>－</v>
      </c>
      <c r="P33" s="44" t="str">
        <f t="shared" si="15"/>
        <v>－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8"/>
    </row>
    <row r="34" spans="2:31" ht="12" customHeight="1">
      <c r="B34" s="121"/>
      <c r="C34" s="19" t="s">
        <v>19</v>
      </c>
      <c r="D34" s="59">
        <f t="shared" si="7"/>
      </c>
      <c r="E34" s="55">
        <f t="shared" si="17"/>
        <v>161</v>
      </c>
      <c r="F34" s="44" t="str">
        <f t="shared" si="19"/>
        <v>－</v>
      </c>
      <c r="G34" s="59">
        <f t="shared" si="5"/>
      </c>
      <c r="H34" s="55">
        <f t="shared" si="20"/>
        <v>161</v>
      </c>
      <c r="I34" s="44" t="s">
        <v>91</v>
      </c>
      <c r="J34" s="59"/>
      <c r="K34" s="55">
        <v>161</v>
      </c>
      <c r="L34" s="44" t="s">
        <v>91</v>
      </c>
      <c r="M34" s="44" t="s">
        <v>91</v>
      </c>
      <c r="N34" s="44" t="str">
        <f t="shared" si="18"/>
        <v>－</v>
      </c>
      <c r="O34" s="44" t="str">
        <f t="shared" si="14"/>
        <v>－</v>
      </c>
      <c r="P34" s="44" t="str">
        <f t="shared" si="15"/>
        <v>－</v>
      </c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8"/>
    </row>
    <row r="35" spans="2:31" ht="12" customHeight="1">
      <c r="B35" s="120" t="s">
        <v>77</v>
      </c>
      <c r="C35" s="19" t="s">
        <v>29</v>
      </c>
      <c r="D35" s="59">
        <f t="shared" si="7"/>
      </c>
      <c r="E35" s="55">
        <f>IF(SUM(F35,H35)&gt;0,SUM(F35,H35),"－")</f>
        <v>686</v>
      </c>
      <c r="F35" s="44" t="str">
        <f>IF(SUM(I35,L35)&gt;0,SUM(I35,L35),"－")</f>
        <v>－</v>
      </c>
      <c r="G35" s="59">
        <f t="shared" si="5"/>
      </c>
      <c r="H35" s="55">
        <f>IF(SUM(K35,M35)&gt;0,SUM(K35,M35),"－")</f>
        <v>686</v>
      </c>
      <c r="I35" s="44" t="str">
        <f>IF(SUM(I36:I38)&gt;0,SUM(I36:I38),"－")</f>
        <v>－</v>
      </c>
      <c r="J35" s="59"/>
      <c r="K35" s="55">
        <v>686</v>
      </c>
      <c r="L35" s="44" t="str">
        <f>IF(SUM(L36:L48)&gt;0,SUM(L36:L48),"－")</f>
        <v>－</v>
      </c>
      <c r="M35" s="44" t="str">
        <f>IF(SUM(M36:M48)&gt;0,SUM(M36:M48),"－")</f>
        <v>－</v>
      </c>
      <c r="N35" s="44">
        <f>IF(SUM(O35:P35)=SUM(N36:N38),IF(SUM(O35:P35)&gt;0,SUM(O35:P35),"－"),"ｴﾗｰ")</f>
        <v>22</v>
      </c>
      <c r="O35" s="44">
        <f>IF(SUM(Q35,S35,U35,W35,AA35)&gt;0,SUM(Q35,S35,U35,W35,AA35),"－")</f>
        <v>11</v>
      </c>
      <c r="P35" s="44">
        <f aca="true" t="shared" si="21" ref="P35:P44">IF(SUM(R35,T35,V35,X35,Y35,Z35,AB35)&gt;0,SUM(R35,T35,V35,X35,Y35,Z35,AB35),"－")</f>
        <v>11</v>
      </c>
      <c r="Q35" s="44">
        <v>1</v>
      </c>
      <c r="R35" s="44" t="str">
        <f>IF(SUM(R36:R48)&gt;0,SUM(R36:R48),"－")</f>
        <v>－</v>
      </c>
      <c r="S35" s="44">
        <v>1</v>
      </c>
      <c r="T35" s="44" t="str">
        <f>IF(SUM(T36:T48)&gt;0,SUM(T36:T48),"－")</f>
        <v>－</v>
      </c>
      <c r="U35" s="44">
        <v>9</v>
      </c>
      <c r="V35" s="44">
        <v>6</v>
      </c>
      <c r="W35" s="44" t="s">
        <v>91</v>
      </c>
      <c r="X35" s="44">
        <v>3</v>
      </c>
      <c r="Y35" s="44" t="str">
        <f>IF(SUM(Y36:Y48)&gt;0,SUM(Y36:Y48),"－")</f>
        <v>－</v>
      </c>
      <c r="Z35" s="44" t="s">
        <v>91</v>
      </c>
      <c r="AA35" s="44" t="s">
        <v>91</v>
      </c>
      <c r="AB35" s="44">
        <v>2</v>
      </c>
      <c r="AC35" s="44">
        <v>3</v>
      </c>
      <c r="AD35" s="44">
        <v>1</v>
      </c>
      <c r="AE35" s="48" t="s">
        <v>91</v>
      </c>
    </row>
    <row r="36" spans="2:31" ht="12" customHeight="1">
      <c r="B36" s="121" t="s">
        <v>78</v>
      </c>
      <c r="C36" s="19" t="s">
        <v>33</v>
      </c>
      <c r="D36" s="59">
        <f t="shared" si="7"/>
      </c>
      <c r="E36" s="55">
        <f>IF(SUM(F36:H36)&gt;0,SUM(F36:H36),"－")</f>
        <v>95</v>
      </c>
      <c r="F36" s="44" t="str">
        <f t="shared" si="19"/>
        <v>－</v>
      </c>
      <c r="G36" s="59">
        <f t="shared" si="5"/>
      </c>
      <c r="H36" s="55">
        <f t="shared" si="20"/>
        <v>95</v>
      </c>
      <c r="I36" s="44" t="s">
        <v>91</v>
      </c>
      <c r="J36" s="59"/>
      <c r="K36" s="55">
        <v>95</v>
      </c>
      <c r="L36" s="44" t="s">
        <v>91</v>
      </c>
      <c r="M36" s="44" t="s">
        <v>91</v>
      </c>
      <c r="N36" s="44">
        <f>IF(SUM(O36:P36)&gt;0,SUM(O36:P36),"－")</f>
        <v>22</v>
      </c>
      <c r="O36" s="44">
        <f aca="true" t="shared" si="22" ref="O36:O44">IF(SUM(Q36,S36,U36,W36,AA36)&gt;0,SUM(Q36,S36,U36,W36,AA36),"－")</f>
        <v>11</v>
      </c>
      <c r="P36" s="44">
        <f t="shared" si="21"/>
        <v>11</v>
      </c>
      <c r="Q36" s="44">
        <v>1</v>
      </c>
      <c r="R36" s="44" t="s">
        <v>92</v>
      </c>
      <c r="S36" s="44">
        <v>1</v>
      </c>
      <c r="T36" s="44" t="s">
        <v>91</v>
      </c>
      <c r="U36" s="44">
        <v>9</v>
      </c>
      <c r="V36" s="44">
        <v>6</v>
      </c>
      <c r="W36" s="44" t="s">
        <v>91</v>
      </c>
      <c r="X36" s="44">
        <v>3</v>
      </c>
      <c r="Y36" s="44" t="s">
        <v>91</v>
      </c>
      <c r="Z36" s="44" t="s">
        <v>91</v>
      </c>
      <c r="AA36" s="44" t="s">
        <v>91</v>
      </c>
      <c r="AB36" s="44">
        <v>2</v>
      </c>
      <c r="AC36" s="44">
        <v>3</v>
      </c>
      <c r="AD36" s="44">
        <v>1</v>
      </c>
      <c r="AE36" s="48" t="s">
        <v>91</v>
      </c>
    </row>
    <row r="37" spans="2:31" ht="12" customHeight="1">
      <c r="B37" s="121" t="s">
        <v>37</v>
      </c>
      <c r="C37" s="19" t="s">
        <v>60</v>
      </c>
      <c r="D37" s="59">
        <f t="shared" si="7"/>
      </c>
      <c r="E37" s="55">
        <f>IF(SUM(F37:H37)&gt;0,SUM(F37:H37),"－")</f>
        <v>362</v>
      </c>
      <c r="F37" s="44" t="str">
        <f aca="true" t="shared" si="23" ref="F37:F49">IF(SUM(I37,L37)&gt;0,SUM(I37,L37),"－")</f>
        <v>－</v>
      </c>
      <c r="G37" s="59">
        <f t="shared" si="5"/>
      </c>
      <c r="H37" s="55">
        <f aca="true" t="shared" si="24" ref="H37:H49">IF(SUM(K37,M37)&gt;0,SUM(K37,M37),"－")</f>
        <v>362</v>
      </c>
      <c r="I37" s="44" t="s">
        <v>91</v>
      </c>
      <c r="J37" s="59"/>
      <c r="K37" s="55">
        <v>362</v>
      </c>
      <c r="L37" s="44" t="s">
        <v>91</v>
      </c>
      <c r="M37" s="44" t="s">
        <v>91</v>
      </c>
      <c r="N37" s="44" t="str">
        <f>IF(SUM(O37:P37)&gt;0,SUM(O37:P37),"－")</f>
        <v>－</v>
      </c>
      <c r="O37" s="44" t="str">
        <f t="shared" si="22"/>
        <v>－</v>
      </c>
      <c r="P37" s="44" t="str">
        <f t="shared" si="21"/>
        <v>－</v>
      </c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8"/>
    </row>
    <row r="38" spans="2:31" ht="12" customHeight="1">
      <c r="B38" s="121" t="s">
        <v>79</v>
      </c>
      <c r="C38" s="19" t="s">
        <v>19</v>
      </c>
      <c r="D38" s="59">
        <f t="shared" si="7"/>
      </c>
      <c r="E38" s="55">
        <f>IF(SUM(F38:H38)&gt;0,SUM(F38:H38),"－")</f>
        <v>229</v>
      </c>
      <c r="F38" s="44" t="str">
        <f t="shared" si="23"/>
        <v>－</v>
      </c>
      <c r="G38" s="59">
        <f t="shared" si="5"/>
      </c>
      <c r="H38" s="55">
        <f t="shared" si="24"/>
        <v>229</v>
      </c>
      <c r="I38" s="44" t="s">
        <v>91</v>
      </c>
      <c r="J38" s="59"/>
      <c r="K38" s="55">
        <v>229</v>
      </c>
      <c r="L38" s="44" t="s">
        <v>91</v>
      </c>
      <c r="M38" s="44" t="s">
        <v>91</v>
      </c>
      <c r="N38" s="44" t="str">
        <f>IF(SUM(O38:P38)&gt;0,SUM(O38:P38),"－")</f>
        <v>－</v>
      </c>
      <c r="O38" s="44" t="str">
        <f t="shared" si="22"/>
        <v>－</v>
      </c>
      <c r="P38" s="44" t="str">
        <f t="shared" si="21"/>
        <v>－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8"/>
    </row>
    <row r="39" spans="2:31" ht="12" customHeight="1">
      <c r="B39" s="120" t="s">
        <v>39</v>
      </c>
      <c r="C39" s="19" t="s">
        <v>21</v>
      </c>
      <c r="D39" s="59">
        <f t="shared" si="7"/>
      </c>
      <c r="E39" s="55">
        <f>IF(SUM(F39,H39)&gt;0,SUM(F39,H39),"－")</f>
        <v>1840</v>
      </c>
      <c r="F39" s="44">
        <f>IF(SUM(I39,L39)&gt;0,SUM(I39,L39),"－")</f>
        <v>1197</v>
      </c>
      <c r="G39" s="59">
        <f t="shared" si="5"/>
      </c>
      <c r="H39" s="55">
        <f>IF(SUM(K39,M39)&gt;0,SUM(K39,M39),"－")</f>
        <v>643</v>
      </c>
      <c r="I39" s="44">
        <f>IF(SUM(I40:I42)&gt;0,SUM(I40:I42),"－")</f>
        <v>1197</v>
      </c>
      <c r="J39" s="59"/>
      <c r="K39" s="55">
        <f>IF(SUM(K40:K42)&gt;0,SUM(K40:K42),"－")</f>
        <v>643</v>
      </c>
      <c r="L39" s="44" t="str">
        <f>IF(SUM(L40:L42)&gt;0,SUM(L40:L42),"－")</f>
        <v>－</v>
      </c>
      <c r="M39" s="44" t="str">
        <f>IF(SUM(M40:M42)&gt;0,SUM(M40:M42),"－")</f>
        <v>－</v>
      </c>
      <c r="N39" s="44">
        <f>IF(SUM(O39:P39)=SUM(N40:N42),IF(SUM(O39:P39)&gt;0,SUM(O39:P39),"－"),"ｴﾗｰ")</f>
        <v>50</v>
      </c>
      <c r="O39" s="44">
        <f t="shared" si="22"/>
        <v>44</v>
      </c>
      <c r="P39" s="44">
        <f t="shared" si="21"/>
        <v>6</v>
      </c>
      <c r="Q39" s="44">
        <f aca="true" t="shared" si="25" ref="Q39:AE39">IF(SUM(Q40:Q42)&gt;0,SUM(Q40:Q42),"－")</f>
        <v>1</v>
      </c>
      <c r="R39" s="44" t="str">
        <f t="shared" si="25"/>
        <v>－</v>
      </c>
      <c r="S39" s="44">
        <f t="shared" si="25"/>
        <v>2</v>
      </c>
      <c r="T39" s="44" t="str">
        <f t="shared" si="25"/>
        <v>－</v>
      </c>
      <c r="U39" s="44">
        <f t="shared" si="25"/>
        <v>39</v>
      </c>
      <c r="V39" s="44">
        <f t="shared" si="25"/>
        <v>4</v>
      </c>
      <c r="W39" s="44">
        <f t="shared" si="25"/>
        <v>2</v>
      </c>
      <c r="X39" s="44">
        <f t="shared" si="25"/>
        <v>1</v>
      </c>
      <c r="Y39" s="44" t="str">
        <f t="shared" si="25"/>
        <v>－</v>
      </c>
      <c r="Z39" s="44">
        <f t="shared" si="25"/>
        <v>1</v>
      </c>
      <c r="AA39" s="44" t="str">
        <f t="shared" si="25"/>
        <v>－</v>
      </c>
      <c r="AB39" s="44" t="str">
        <f t="shared" si="25"/>
        <v>－</v>
      </c>
      <c r="AC39" s="44">
        <f t="shared" si="25"/>
        <v>6</v>
      </c>
      <c r="AD39" s="44">
        <f t="shared" si="25"/>
        <v>3</v>
      </c>
      <c r="AE39" s="48">
        <f t="shared" si="25"/>
        <v>2</v>
      </c>
    </row>
    <row r="40" spans="2:31" ht="12" customHeight="1">
      <c r="B40" s="121" t="s">
        <v>80</v>
      </c>
      <c r="C40" s="19" t="s">
        <v>30</v>
      </c>
      <c r="D40" s="59">
        <f t="shared" si="7"/>
      </c>
      <c r="E40" s="55">
        <f>IF(SUM(F40:H40)&gt;0,SUM(F40:H40),"－")</f>
        <v>1014</v>
      </c>
      <c r="F40" s="44">
        <f t="shared" si="23"/>
        <v>510</v>
      </c>
      <c r="G40" s="59">
        <f t="shared" si="5"/>
      </c>
      <c r="H40" s="55">
        <f t="shared" si="24"/>
        <v>504</v>
      </c>
      <c r="I40" s="44">
        <v>510</v>
      </c>
      <c r="J40" s="59"/>
      <c r="K40" s="55">
        <v>504</v>
      </c>
      <c r="L40" s="44" t="s">
        <v>91</v>
      </c>
      <c r="M40" s="44" t="s">
        <v>91</v>
      </c>
      <c r="N40" s="44">
        <f>IF(SUM(O40:P40)&gt;0,SUM(O40:P40),"－")</f>
        <v>50</v>
      </c>
      <c r="O40" s="44">
        <f t="shared" si="22"/>
        <v>44</v>
      </c>
      <c r="P40" s="44">
        <f t="shared" si="21"/>
        <v>6</v>
      </c>
      <c r="Q40" s="44">
        <v>1</v>
      </c>
      <c r="R40" s="44" t="s">
        <v>91</v>
      </c>
      <c r="S40" s="44">
        <v>2</v>
      </c>
      <c r="T40" s="44" t="s">
        <v>91</v>
      </c>
      <c r="U40" s="44">
        <v>39</v>
      </c>
      <c r="V40" s="44">
        <v>4</v>
      </c>
      <c r="W40" s="44">
        <v>2</v>
      </c>
      <c r="X40" s="44">
        <v>1</v>
      </c>
      <c r="Y40" s="44" t="s">
        <v>91</v>
      </c>
      <c r="Z40" s="44">
        <v>1</v>
      </c>
      <c r="AA40" s="44" t="s">
        <v>91</v>
      </c>
      <c r="AB40" s="44" t="s">
        <v>91</v>
      </c>
      <c r="AC40" s="44">
        <v>6</v>
      </c>
      <c r="AD40" s="44">
        <v>3</v>
      </c>
      <c r="AE40" s="48">
        <v>2</v>
      </c>
    </row>
    <row r="41" spans="2:31" ht="12" customHeight="1">
      <c r="B41" s="121" t="s">
        <v>37</v>
      </c>
      <c r="C41" s="19" t="s">
        <v>59</v>
      </c>
      <c r="D41" s="59">
        <f t="shared" si="7"/>
      </c>
      <c r="E41" s="55">
        <f>IF(SUM(F41:H41)&gt;0,SUM(F41:H41),"－")</f>
        <v>532</v>
      </c>
      <c r="F41" s="44">
        <f t="shared" si="23"/>
        <v>532</v>
      </c>
      <c r="G41" s="59">
        <f t="shared" si="5"/>
      </c>
      <c r="H41" s="55" t="str">
        <f t="shared" si="24"/>
        <v>－</v>
      </c>
      <c r="I41" s="44">
        <v>532</v>
      </c>
      <c r="J41" s="59"/>
      <c r="K41" s="55" t="s">
        <v>91</v>
      </c>
      <c r="L41" s="44" t="s">
        <v>91</v>
      </c>
      <c r="M41" s="44" t="s">
        <v>91</v>
      </c>
      <c r="N41" s="44" t="str">
        <f>IF(SUM(O41:P41)&gt;0,SUM(O41:P41),"－")</f>
        <v>－</v>
      </c>
      <c r="O41" s="44" t="str">
        <f t="shared" si="22"/>
        <v>－</v>
      </c>
      <c r="P41" s="44" t="str">
        <f t="shared" si="21"/>
        <v>－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8"/>
    </row>
    <row r="42" spans="2:31" ht="12" customHeight="1">
      <c r="B42" s="121"/>
      <c r="C42" s="19" t="s">
        <v>60</v>
      </c>
      <c r="D42" s="59">
        <f t="shared" si="7"/>
      </c>
      <c r="E42" s="55">
        <f>IF(SUM(F42:H42)&gt;0,SUM(F42:H42),"－")</f>
        <v>294</v>
      </c>
      <c r="F42" s="44">
        <f t="shared" si="23"/>
        <v>155</v>
      </c>
      <c r="G42" s="59">
        <f t="shared" si="5"/>
      </c>
      <c r="H42" s="55">
        <f t="shared" si="24"/>
        <v>139</v>
      </c>
      <c r="I42" s="44">
        <v>155</v>
      </c>
      <c r="J42" s="59"/>
      <c r="K42" s="55">
        <v>139</v>
      </c>
      <c r="L42" s="44" t="s">
        <v>91</v>
      </c>
      <c r="M42" s="44" t="s">
        <v>91</v>
      </c>
      <c r="N42" s="44" t="str">
        <f>IF(SUM(O42:P42)&gt;0,SUM(O42:P42),"－")</f>
        <v>－</v>
      </c>
      <c r="O42" s="44" t="str">
        <f t="shared" si="22"/>
        <v>－</v>
      </c>
      <c r="P42" s="44" t="str">
        <f t="shared" si="21"/>
        <v>－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8"/>
    </row>
    <row r="43" spans="2:31" ht="12" customHeight="1">
      <c r="B43" s="120" t="s">
        <v>81</v>
      </c>
      <c r="C43" s="19" t="s">
        <v>43</v>
      </c>
      <c r="D43" s="59">
        <f t="shared" si="7"/>
      </c>
      <c r="E43" s="55">
        <f>IF(SUM(F43,H43)&gt;0,SUM(F43,H43),"－")</f>
        <v>754</v>
      </c>
      <c r="F43" s="44">
        <f>IF(SUM(I43,L43)&gt;0,SUM(I43,L43),"－")</f>
        <v>504</v>
      </c>
      <c r="G43" s="59">
        <f t="shared" si="5"/>
      </c>
      <c r="H43" s="55">
        <f>IF(SUM(K43,M43)&gt;0,SUM(K43,M43),"－")</f>
        <v>250</v>
      </c>
      <c r="I43" s="44">
        <f>IF(SUM(I44)&gt;0,SUM(I44),"－")</f>
        <v>504</v>
      </c>
      <c r="J43" s="59"/>
      <c r="K43" s="55">
        <f>IF(SUM(K44)&gt;0,SUM(K44),"－")</f>
        <v>250</v>
      </c>
      <c r="L43" s="44" t="str">
        <f>IF(SUM(L44)&gt;0,SUM(L44),"－")</f>
        <v>－</v>
      </c>
      <c r="M43" s="44" t="str">
        <f>IF(SUM(M44)&gt;0,SUM(M44),"－")</f>
        <v>－</v>
      </c>
      <c r="N43" s="44">
        <f>IF(SUM(O43:P43)=SUM(N44),IF(SUM(O43:P43)&gt;0,SUM(O43:P43),"－"),"ｴﾗｰ")</f>
        <v>27</v>
      </c>
      <c r="O43" s="44">
        <f t="shared" si="22"/>
        <v>22</v>
      </c>
      <c r="P43" s="44">
        <f t="shared" si="21"/>
        <v>5</v>
      </c>
      <c r="Q43" s="44">
        <f aca="true" t="shared" si="26" ref="Q43:AE43">IF(SUM(Q44)&gt;0,SUM(Q44),"－")</f>
        <v>1</v>
      </c>
      <c r="R43" s="44" t="str">
        <f t="shared" si="26"/>
        <v>－</v>
      </c>
      <c r="S43" s="44">
        <f t="shared" si="26"/>
        <v>1</v>
      </c>
      <c r="T43" s="44" t="str">
        <f t="shared" si="26"/>
        <v>－</v>
      </c>
      <c r="U43" s="44">
        <f t="shared" si="26"/>
        <v>19</v>
      </c>
      <c r="V43" s="44" t="str">
        <f t="shared" si="26"/>
        <v>－</v>
      </c>
      <c r="W43" s="44" t="str">
        <f t="shared" si="26"/>
        <v>－</v>
      </c>
      <c r="X43" s="44" t="str">
        <f t="shared" si="26"/>
        <v>－</v>
      </c>
      <c r="Y43" s="44" t="str">
        <f t="shared" si="26"/>
        <v>－</v>
      </c>
      <c r="Z43" s="44" t="str">
        <f t="shared" si="26"/>
        <v>－</v>
      </c>
      <c r="AA43" s="44">
        <f t="shared" si="26"/>
        <v>1</v>
      </c>
      <c r="AB43" s="44">
        <f t="shared" si="26"/>
        <v>5</v>
      </c>
      <c r="AC43" s="44">
        <f t="shared" si="26"/>
        <v>4</v>
      </c>
      <c r="AD43" s="44" t="str">
        <f t="shared" si="26"/>
        <v>－</v>
      </c>
      <c r="AE43" s="48" t="str">
        <f t="shared" si="26"/>
        <v>－</v>
      </c>
    </row>
    <row r="44" spans="2:31" ht="12" customHeight="1">
      <c r="B44" s="121" t="s">
        <v>82</v>
      </c>
      <c r="C44" s="19" t="s">
        <v>45</v>
      </c>
      <c r="D44" s="59">
        <f t="shared" si="7"/>
      </c>
      <c r="E44" s="55">
        <f>IF(SUM(F44:H44)&gt;0,SUM(F44:H44),"－")</f>
        <v>754</v>
      </c>
      <c r="F44" s="44">
        <f t="shared" si="23"/>
        <v>504</v>
      </c>
      <c r="G44" s="59">
        <f t="shared" si="5"/>
      </c>
      <c r="H44" s="55">
        <f t="shared" si="24"/>
        <v>250</v>
      </c>
      <c r="I44" s="44">
        <v>504</v>
      </c>
      <c r="J44" s="59"/>
      <c r="K44" s="55">
        <v>250</v>
      </c>
      <c r="L44" s="44" t="s">
        <v>91</v>
      </c>
      <c r="M44" s="44" t="s">
        <v>91</v>
      </c>
      <c r="N44" s="44">
        <f>IF(SUM(O44:P44)&gt;0,SUM(O44:P44),"－")</f>
        <v>27</v>
      </c>
      <c r="O44" s="44">
        <f t="shared" si="22"/>
        <v>22</v>
      </c>
      <c r="P44" s="44">
        <f t="shared" si="21"/>
        <v>5</v>
      </c>
      <c r="Q44" s="44">
        <v>1</v>
      </c>
      <c r="R44" s="44" t="s">
        <v>91</v>
      </c>
      <c r="S44" s="44">
        <v>1</v>
      </c>
      <c r="T44" s="44" t="s">
        <v>91</v>
      </c>
      <c r="U44" s="44">
        <v>19</v>
      </c>
      <c r="V44" s="44" t="s">
        <v>91</v>
      </c>
      <c r="W44" s="44" t="s">
        <v>91</v>
      </c>
      <c r="X44" s="44" t="s">
        <v>91</v>
      </c>
      <c r="Y44" s="44" t="s">
        <v>91</v>
      </c>
      <c r="Z44" s="44" t="s">
        <v>91</v>
      </c>
      <c r="AA44" s="44">
        <v>1</v>
      </c>
      <c r="AB44" s="44">
        <v>5</v>
      </c>
      <c r="AC44" s="44">
        <v>4</v>
      </c>
      <c r="AD44" s="44" t="s">
        <v>91</v>
      </c>
      <c r="AE44" s="48" t="s">
        <v>91</v>
      </c>
    </row>
    <row r="45" spans="2:31" ht="12" customHeight="1">
      <c r="B45" s="120" t="s">
        <v>83</v>
      </c>
      <c r="C45" s="19" t="s">
        <v>47</v>
      </c>
      <c r="D45" s="59">
        <f t="shared" si="7"/>
      </c>
      <c r="E45" s="55">
        <f>IF(SUM(F45,H45)&gt;0,SUM(F45,H45),"－")</f>
        <v>388</v>
      </c>
      <c r="F45" s="44">
        <f>IF(SUM(I45,L45)&gt;0,SUM(I45,L45),"－")</f>
        <v>354</v>
      </c>
      <c r="G45" s="59">
        <f t="shared" si="5"/>
      </c>
      <c r="H45" s="55">
        <f>IF(SUM(K45,M45)&gt;0,SUM(K45,M45),"－")</f>
        <v>34</v>
      </c>
      <c r="I45" s="44">
        <f>IF(SUM(I46:I50)&gt;0,SUM(I46:I50),"－")</f>
        <v>354</v>
      </c>
      <c r="J45" s="59"/>
      <c r="K45" s="55">
        <f>IF(SUM(K46:K50)&gt;0,SUM(K46:K50),"－")</f>
        <v>34</v>
      </c>
      <c r="L45" s="44" t="str">
        <f>IF(SUM(L46:L50)&gt;0,SUM(L46:L50),"－")</f>
        <v>－</v>
      </c>
      <c r="M45" s="44" t="str">
        <f>IF(SUM(M46:M50)&gt;0,SUM(M46:M50),"－")</f>
        <v>－</v>
      </c>
      <c r="N45" s="44">
        <f>IF(SUM(O45:P45)=SUM(N46:N50),IF(SUM(O45:P45)&gt;0,SUM(O45:P45),"－"),"ｴﾗｰ")</f>
        <v>24</v>
      </c>
      <c r="O45" s="44">
        <f>IF(SUM(Q45,S45,U45,W45,AA45)&gt;0,SUM(Q45,S45,U45,W45,AA45),"－")</f>
        <v>24</v>
      </c>
      <c r="P45" s="44" t="str">
        <f>IF(SUM(R45,T45,V45,X45,Y45,Z45,AB45)&gt;0,SUM(R45,T45,V45,X45,Y45,Z45,AB45),"－")</f>
        <v>－</v>
      </c>
      <c r="Q45" s="44">
        <f aca="true" t="shared" si="27" ref="Q45:AE45">IF(SUM(Q46:Q50)&gt;0,SUM(Q46:Q50),"－")</f>
        <v>1</v>
      </c>
      <c r="R45" s="44" t="str">
        <f t="shared" si="27"/>
        <v>－</v>
      </c>
      <c r="S45" s="44">
        <f t="shared" si="27"/>
        <v>1</v>
      </c>
      <c r="T45" s="44" t="str">
        <f t="shared" si="27"/>
        <v>－</v>
      </c>
      <c r="U45" s="44">
        <f t="shared" si="27"/>
        <v>22</v>
      </c>
      <c r="V45" s="44" t="str">
        <f t="shared" si="27"/>
        <v>－</v>
      </c>
      <c r="W45" s="44" t="str">
        <f t="shared" si="27"/>
        <v>－</v>
      </c>
      <c r="X45" s="44" t="str">
        <f t="shared" si="27"/>
        <v>－</v>
      </c>
      <c r="Y45" s="44" t="str">
        <f t="shared" si="27"/>
        <v>－</v>
      </c>
      <c r="Z45" s="44" t="str">
        <f t="shared" si="27"/>
        <v>－</v>
      </c>
      <c r="AA45" s="44" t="str">
        <f t="shared" si="27"/>
        <v>－</v>
      </c>
      <c r="AB45" s="44" t="str">
        <f t="shared" si="27"/>
        <v>－</v>
      </c>
      <c r="AC45" s="44">
        <f t="shared" si="27"/>
        <v>3</v>
      </c>
      <c r="AD45" s="44" t="str">
        <f t="shared" si="27"/>
        <v>－</v>
      </c>
      <c r="AE45" s="48">
        <f t="shared" si="27"/>
        <v>2</v>
      </c>
    </row>
    <row r="46" spans="2:31" ht="12" customHeight="1">
      <c r="B46" s="121" t="s">
        <v>84</v>
      </c>
      <c r="C46" s="19" t="s">
        <v>85</v>
      </c>
      <c r="D46" s="59">
        <f t="shared" si="7"/>
      </c>
      <c r="E46" s="55">
        <f>IF(SUM(F46:H46)&gt;0,SUM(F46:H46),"－")</f>
        <v>226</v>
      </c>
      <c r="F46" s="44">
        <f t="shared" si="23"/>
        <v>210</v>
      </c>
      <c r="G46" s="59">
        <f t="shared" si="5"/>
      </c>
      <c r="H46" s="55">
        <f t="shared" si="24"/>
        <v>16</v>
      </c>
      <c r="I46" s="44">
        <v>210</v>
      </c>
      <c r="J46" s="59"/>
      <c r="K46" s="55">
        <v>16</v>
      </c>
      <c r="L46" s="44" t="s">
        <v>91</v>
      </c>
      <c r="M46" s="44" t="s">
        <v>91</v>
      </c>
      <c r="N46" s="44">
        <f>IF(SUM(O46:P46)&gt;0,SUM(O46:P46),"－")</f>
        <v>24</v>
      </c>
      <c r="O46" s="44">
        <f>IF(SUM(Q46,S46,U46,W46,AA46)&gt;0,SUM(Q46,S46,U46,W46,AA46),"－")</f>
        <v>24</v>
      </c>
      <c r="P46" s="44" t="str">
        <f>IF(SUM(R46,T46,V46,X46,Y46,Z46,AB46)&gt;0,SUM(R46,T46,V46,X46,Y46,Z46,AB46),"－")</f>
        <v>－</v>
      </c>
      <c r="Q46" s="44">
        <v>1</v>
      </c>
      <c r="R46" s="44" t="s">
        <v>91</v>
      </c>
      <c r="S46" s="44">
        <v>1</v>
      </c>
      <c r="T46" s="44" t="s">
        <v>91</v>
      </c>
      <c r="U46" s="44">
        <v>22</v>
      </c>
      <c r="V46" s="44" t="s">
        <v>91</v>
      </c>
      <c r="W46" s="44" t="s">
        <v>91</v>
      </c>
      <c r="X46" s="44" t="s">
        <v>91</v>
      </c>
      <c r="Y46" s="44" t="s">
        <v>91</v>
      </c>
      <c r="Z46" s="44" t="s">
        <v>91</v>
      </c>
      <c r="AA46" s="44" t="s">
        <v>91</v>
      </c>
      <c r="AB46" s="44" t="s">
        <v>91</v>
      </c>
      <c r="AC46" s="44">
        <v>3</v>
      </c>
      <c r="AD46" s="44" t="s">
        <v>91</v>
      </c>
      <c r="AE46" s="48">
        <v>2</v>
      </c>
    </row>
    <row r="47" spans="2:31" ht="12" customHeight="1">
      <c r="B47" s="121" t="s">
        <v>86</v>
      </c>
      <c r="C47" s="19" t="s">
        <v>87</v>
      </c>
      <c r="D47" s="59">
        <f t="shared" si="7"/>
      </c>
      <c r="E47" s="55">
        <f>IF(SUM(F47:H47)&gt;0,SUM(F47:H47),"－")</f>
        <v>78</v>
      </c>
      <c r="F47" s="44">
        <f t="shared" si="23"/>
        <v>78</v>
      </c>
      <c r="G47" s="59">
        <f t="shared" si="5"/>
      </c>
      <c r="H47" s="55" t="str">
        <f t="shared" si="24"/>
        <v>－</v>
      </c>
      <c r="I47" s="44">
        <v>78</v>
      </c>
      <c r="J47" s="59"/>
      <c r="K47" s="55" t="s">
        <v>91</v>
      </c>
      <c r="L47" s="44" t="s">
        <v>91</v>
      </c>
      <c r="M47" s="44" t="s">
        <v>91</v>
      </c>
      <c r="N47" s="44" t="str">
        <f>IF(SUM(O47:P47)&gt;0,SUM(O47:P47),"－")</f>
        <v>－</v>
      </c>
      <c r="O47" s="44" t="str">
        <f>IF(SUM(Q47,S47,U47,W47,AA47)&gt;0,SUM(Q47,S47,U47,W47,AA47),"－")</f>
        <v>－</v>
      </c>
      <c r="P47" s="44" t="str">
        <f>IF(SUM(R47,T47,V47,X47,Y47,Z47,AB47)&gt;0,SUM(R47,T47,V47,X47,Y47,Z47,AB47),"－")</f>
        <v>－</v>
      </c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8"/>
    </row>
    <row r="48" spans="2:31" ht="12" customHeight="1">
      <c r="B48" s="121"/>
      <c r="C48" s="19" t="s">
        <v>88</v>
      </c>
      <c r="D48" s="59">
        <f t="shared" si="7"/>
      </c>
      <c r="E48" s="55">
        <f>IF(SUM(F48:H48)&gt;0,SUM(F48:H48),"－")</f>
        <v>66</v>
      </c>
      <c r="F48" s="44">
        <f t="shared" si="23"/>
        <v>66</v>
      </c>
      <c r="G48" s="59">
        <f t="shared" si="5"/>
      </c>
      <c r="H48" s="55" t="str">
        <f t="shared" si="24"/>
        <v>－</v>
      </c>
      <c r="I48" s="44">
        <v>66</v>
      </c>
      <c r="J48" s="59"/>
      <c r="K48" s="55" t="s">
        <v>91</v>
      </c>
      <c r="L48" s="44" t="s">
        <v>91</v>
      </c>
      <c r="M48" s="44" t="s">
        <v>91</v>
      </c>
      <c r="N48" s="44" t="str">
        <f>IF(SUM(O48:P48)&gt;0,SUM(O48:P48),"－")</f>
        <v>－</v>
      </c>
      <c r="O48" s="44" t="str">
        <f>IF(SUM(Q48,S48,U48,W48,AA48)&gt;0,SUM(Q48,S48,U48,W48,AA48),"－")</f>
        <v>－</v>
      </c>
      <c r="P48" s="44" t="str">
        <f>IF(SUM(R48,T48,V48,X48,Y48,Z48,AB48)&gt;0,SUM(R48,T48,V48,X48,Y48,Z48,AB48),"－")</f>
        <v>－</v>
      </c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8"/>
    </row>
    <row r="49" spans="2:31" ht="12" customHeight="1">
      <c r="B49" s="121"/>
      <c r="C49" s="14" t="s">
        <v>61</v>
      </c>
      <c r="D49" s="59">
        <f t="shared" si="7"/>
      </c>
      <c r="E49" s="55">
        <f>IF(SUM(F49:H49)&gt;0,SUM(F49:H49),"－")</f>
        <v>18</v>
      </c>
      <c r="F49" s="44" t="str">
        <f t="shared" si="23"/>
        <v>－</v>
      </c>
      <c r="G49" s="59">
        <f t="shared" si="5"/>
      </c>
      <c r="H49" s="55">
        <f t="shared" si="24"/>
        <v>18</v>
      </c>
      <c r="I49" s="44" t="s">
        <v>91</v>
      </c>
      <c r="J49" s="59"/>
      <c r="K49" s="55">
        <v>18</v>
      </c>
      <c r="L49" s="44" t="s">
        <v>91</v>
      </c>
      <c r="M49" s="44" t="s">
        <v>91</v>
      </c>
      <c r="N49" s="44" t="str">
        <f>IF(SUM(O49:P49)&gt;0,SUM(O49:P49),"－")</f>
        <v>－</v>
      </c>
      <c r="O49" s="44" t="str">
        <f>IF(SUM(Q49,S49,U49,W49,AA49)&gt;0,SUM(Q49,S49,U49,W49,AA49),"－")</f>
        <v>－</v>
      </c>
      <c r="P49" s="44" t="str">
        <f>IF(SUM(R49,T49,V49,X49,Y49,Z49,AB49)&gt;0,SUM(R49,T49,V49,X49,Y49,Z49,AB49),"－")</f>
        <v>－</v>
      </c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8"/>
    </row>
    <row r="50" spans="2:31" ht="12" customHeight="1" thickBot="1">
      <c r="B50" s="124"/>
      <c r="C50" s="125" t="s">
        <v>89</v>
      </c>
      <c r="D50" s="62">
        <f t="shared" si="7"/>
      </c>
      <c r="E50" s="58"/>
      <c r="F50" s="53"/>
      <c r="G50" s="62">
        <f t="shared" si="5"/>
      </c>
      <c r="H50" s="58"/>
      <c r="I50" s="53"/>
      <c r="J50" s="62"/>
      <c r="K50" s="58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4"/>
    </row>
    <row r="51" ht="13.5">
      <c r="D51" s="22" t="s">
        <v>93</v>
      </c>
    </row>
  </sheetData>
  <mergeCells count="28">
    <mergeCell ref="M13:M14"/>
    <mergeCell ref="I13:I14"/>
    <mergeCell ref="K13:K14"/>
    <mergeCell ref="L13:L14"/>
    <mergeCell ref="E13:E14"/>
    <mergeCell ref="F13:F14"/>
    <mergeCell ref="H13:H14"/>
    <mergeCell ref="G13:G14"/>
    <mergeCell ref="B3:B5"/>
    <mergeCell ref="N4:P4"/>
    <mergeCell ref="AC4:AC5"/>
    <mergeCell ref="D3:M3"/>
    <mergeCell ref="I4:K4"/>
    <mergeCell ref="D4:H4"/>
    <mergeCell ref="G5:H5"/>
    <mergeCell ref="J5:K5"/>
    <mergeCell ref="D5:E5"/>
    <mergeCell ref="C4:C5"/>
    <mergeCell ref="L4:M4"/>
    <mergeCell ref="AE4:AE5"/>
    <mergeCell ref="AC3:AE3"/>
    <mergeCell ref="AA4:AB4"/>
    <mergeCell ref="Q3:AB3"/>
    <mergeCell ref="U4:V4"/>
    <mergeCell ref="Q4:R4"/>
    <mergeCell ref="S4:T4"/>
    <mergeCell ref="W4:X4"/>
    <mergeCell ref="AD4:AD5"/>
  </mergeCells>
  <printOptions/>
  <pageMargins left="0.2755905511811024" right="0.2755905511811024" top="0.5905511811023623" bottom="0.7874015748031497" header="0.3937007874015748" footer="0.3937007874015748"/>
  <pageSetup firstPageNumber="26" useFirstPageNumber="1" horizontalDpi="300" verticalDpi="300" orientation="landscape" pageOrder="overThenDown" paperSize="9" scale="77" r:id="rId1"/>
  <colBreaks count="2" manualBreakCount="2">
    <brk id="16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2004-02-10T08:56:37Z</cp:lastPrinted>
  <dcterms:created xsi:type="dcterms:W3CDTF">2001-08-22T05:24:47Z</dcterms:created>
  <dcterms:modified xsi:type="dcterms:W3CDTF">2004-02-10T08:56:40Z</dcterms:modified>
  <cp:category/>
  <cp:version/>
  <cp:contentType/>
  <cp:contentStatus/>
</cp:coreProperties>
</file>