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120" windowHeight="6375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<sst xmlns="http://schemas.openxmlformats.org/spreadsheetml/2006/main" count="346" uniqueCount="59">
  <si>
    <t>計</t>
  </si>
  <si>
    <t>全日制</t>
  </si>
  <si>
    <t>定時制</t>
  </si>
  <si>
    <t>高等学校</t>
  </si>
  <si>
    <t>町村立</t>
  </si>
  <si>
    <t>中学校</t>
  </si>
  <si>
    <t>小学校</t>
  </si>
  <si>
    <t>養護学校</t>
  </si>
  <si>
    <t>第１表　　学　校　総　覧（１）</t>
  </si>
  <si>
    <t>－</t>
  </si>
  <si>
    <t>　－教員数・職員数－</t>
  </si>
  <si>
    <t>全 日 制</t>
  </si>
  <si>
    <t>定 時 制</t>
  </si>
  <si>
    <t>区分</t>
  </si>
  <si>
    <t>教員数　　　（本務者）</t>
  </si>
  <si>
    <t>教　 　員
兼務者</t>
  </si>
  <si>
    <t>休　職　　　　教員等
（再掲）</t>
  </si>
  <si>
    <t>職員数</t>
  </si>
  <si>
    <t>学校数</t>
  </si>
  <si>
    <t>学級数</t>
  </si>
  <si>
    <t>総数</t>
  </si>
  <si>
    <t>校長</t>
  </si>
  <si>
    <t>教　　　頭</t>
  </si>
  <si>
    <t>教諭</t>
  </si>
  <si>
    <t>助教諭</t>
  </si>
  <si>
    <t>養護教諭</t>
  </si>
  <si>
    <t>養護助教諭</t>
  </si>
  <si>
    <t>講師</t>
  </si>
  <si>
    <t>負担法による者</t>
  </si>
  <si>
    <t>その他</t>
  </si>
  <si>
    <t>総　数</t>
  </si>
  <si>
    <t>男</t>
  </si>
  <si>
    <t>女</t>
  </si>
  <si>
    <t>昭和５０年度</t>
  </si>
  <si>
    <t>昭和５１年度</t>
  </si>
  <si>
    <t>総　　　　数</t>
  </si>
  <si>
    <t>公　立</t>
  </si>
  <si>
    <t>市　　立</t>
  </si>
  <si>
    <t>私　　　　立</t>
  </si>
  <si>
    <t>…</t>
  </si>
  <si>
    <t>公立</t>
  </si>
  <si>
    <t>県　立</t>
  </si>
  <si>
    <t>…</t>
  </si>
  <si>
    <t>…</t>
  </si>
  <si>
    <t>…</t>
  </si>
  <si>
    <t>市　立</t>
  </si>
  <si>
    <t>…</t>
  </si>
  <si>
    <t>組合立全日制</t>
  </si>
  <si>
    <t>私立全日制</t>
  </si>
  <si>
    <t>特殊教育諸学校</t>
  </si>
  <si>
    <t>盲   　学   　校</t>
  </si>
  <si>
    <t>聾 　  学　   校</t>
  </si>
  <si>
    <t>幼稚園</t>
  </si>
  <si>
    <t>各種学校</t>
  </si>
  <si>
    <t>公　　　　立</t>
  </si>
  <si>
    <t>…</t>
  </si>
  <si>
    <t>…</t>
  </si>
  <si>
    <t>専修学校</t>
  </si>
  <si>
    <t>注：職員総数欄（　）内は私費職員を示し、外書である。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</si>
</sst>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#,##0;[Red]#,##0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2" fillId="0" borderId="2" xfId="0" applyNumberFormat="1" applyFont="1" applyBorder="1" applyAlignment="1">
      <alignment horizontal="right" vertical="center"/>
    </xf>
    <xf numFmtId="184" fontId="2" fillId="0" borderId="3" xfId="17" applyNumberFormat="1" applyFont="1" applyBorder="1" applyAlignment="1">
      <alignment horizontal="right" vertical="center"/>
    </xf>
    <xf numFmtId="184" fontId="0" fillId="0" borderId="0" xfId="0" applyNumberFormat="1" applyAlignment="1">
      <alignment horizontal="right"/>
    </xf>
    <xf numFmtId="184" fontId="2" fillId="2" borderId="4" xfId="0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 applyAlignment="1">
      <alignment horizontal="right" vertical="center"/>
    </xf>
    <xf numFmtId="184" fontId="2" fillId="0" borderId="6" xfId="0" applyNumberFormat="1" applyFont="1" applyBorder="1" applyAlignment="1">
      <alignment horizontal="right" vertical="center"/>
    </xf>
    <xf numFmtId="184" fontId="2" fillId="0" borderId="0" xfId="17" applyNumberFormat="1" applyFont="1" applyBorder="1" applyAlignment="1">
      <alignment horizontal="right" vertical="center"/>
    </xf>
    <xf numFmtId="184" fontId="2" fillId="0" borderId="7" xfId="17" applyNumberFormat="1" applyFont="1" applyBorder="1" applyAlignment="1">
      <alignment horizontal="right" vertical="center"/>
    </xf>
    <xf numFmtId="184" fontId="2" fillId="0" borderId="2" xfId="17" applyNumberFormat="1" applyFont="1" applyBorder="1" applyAlignment="1">
      <alignment horizontal="right" vertical="center"/>
    </xf>
    <xf numFmtId="184" fontId="2" fillId="0" borderId="3" xfId="17" applyNumberFormat="1" applyFont="1" applyBorder="1" applyAlignment="1">
      <alignment horizontal="right"/>
    </xf>
    <xf numFmtId="184" fontId="2" fillId="2" borderId="7" xfId="0" applyNumberFormat="1" applyFont="1" applyFill="1" applyBorder="1" applyAlignment="1">
      <alignment horizontal="right" vertical="center"/>
    </xf>
    <xf numFmtId="184" fontId="2" fillId="2" borderId="3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center" vertical="center"/>
    </xf>
    <xf numFmtId="184" fontId="2" fillId="0" borderId="2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7" xfId="0" applyNumberFormat="1" applyFont="1" applyBorder="1" applyAlignment="1">
      <alignment horizontal="right"/>
    </xf>
    <xf numFmtId="184" fontId="2" fillId="0" borderId="2" xfId="17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5" fontId="2" fillId="0" borderId="8" xfId="17" applyNumberFormat="1" applyFont="1" applyBorder="1" applyAlignment="1">
      <alignment horizontal="right" vertical="center"/>
    </xf>
    <xf numFmtId="184" fontId="2" fillId="0" borderId="2" xfId="17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distributed" textRotation="255"/>
    </xf>
    <xf numFmtId="49" fontId="0" fillId="0" borderId="0" xfId="0" applyNumberFormat="1" applyAlignment="1">
      <alignment/>
    </xf>
    <xf numFmtId="185" fontId="2" fillId="0" borderId="3" xfId="17" applyNumberFormat="1" applyFont="1" applyBorder="1" applyAlignment="1">
      <alignment horizontal="right" vertical="center"/>
    </xf>
    <xf numFmtId="185" fontId="2" fillId="0" borderId="1" xfId="17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distributed" textRotation="255" shrinkToFit="1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distributed"/>
    </xf>
    <xf numFmtId="0" fontId="2" fillId="3" borderId="11" xfId="0" applyFont="1" applyFill="1" applyBorder="1" applyAlignment="1">
      <alignment horizontal="center" vertical="distributed"/>
    </xf>
    <xf numFmtId="0" fontId="2" fillId="3" borderId="8" xfId="0" applyFont="1" applyFill="1" applyBorder="1" applyAlignment="1">
      <alignment horizontal="center" vertical="distributed"/>
    </xf>
    <xf numFmtId="185" fontId="2" fillId="0" borderId="12" xfId="17" applyNumberFormat="1" applyFont="1" applyBorder="1" applyAlignment="1">
      <alignment horizontal="right" vertical="center"/>
    </xf>
    <xf numFmtId="184" fontId="2" fillId="0" borderId="13" xfId="17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/>
    </xf>
    <xf numFmtId="0" fontId="2" fillId="3" borderId="7" xfId="0" applyFont="1" applyFill="1" applyBorder="1" applyAlignment="1">
      <alignment horizontal="center" vertical="distributed" textRotation="255"/>
    </xf>
    <xf numFmtId="184" fontId="2" fillId="0" borderId="2" xfId="0" applyNumberFormat="1" applyFont="1" applyBorder="1" applyAlignment="1">
      <alignment horizontal="right"/>
    </xf>
    <xf numFmtId="184" fontId="2" fillId="0" borderId="7" xfId="17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distributed" textRotation="255"/>
    </xf>
    <xf numFmtId="184" fontId="2" fillId="0" borderId="3" xfId="17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/>
    </xf>
    <xf numFmtId="184" fontId="2" fillId="0" borderId="11" xfId="17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13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3" xfId="0" applyFont="1" applyFill="1" applyBorder="1" applyAlignment="1">
      <alignment horizontal="distributed" vertical="distributed"/>
    </xf>
    <xf numFmtId="0" fontId="2" fillId="3" borderId="15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18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185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distributed" textRotation="255" shrinkToFit="1"/>
    </xf>
    <xf numFmtId="0" fontId="2" fillId="0" borderId="3" xfId="0" applyFont="1" applyBorder="1" applyAlignment="1">
      <alignment horizontal="center" vertical="distributed" textRotation="255" shrinkToFit="1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184" fontId="2" fillId="0" borderId="0" xfId="0" applyNumberFormat="1" applyFont="1" applyAlignment="1">
      <alignment horizontal="right"/>
    </xf>
    <xf numFmtId="0" fontId="2" fillId="3" borderId="2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center" vertical="distributed" textRotation="255"/>
    </xf>
    <xf numFmtId="0" fontId="2" fillId="0" borderId="9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4" width="4.59765625" style="0" customWidth="1"/>
    <col min="5" max="5" width="8.59765625" style="0" customWidth="1"/>
    <col min="6" max="7" width="7.59765625" style="6" hidden="1" customWidth="1"/>
    <col min="8" max="20" width="7.59765625" style="0" customWidth="1"/>
    <col min="26" max="26" width="4.69921875" style="22" bestFit="1" customWidth="1"/>
    <col min="27" max="27" width="6" style="0" customWidth="1"/>
  </cols>
  <sheetData>
    <row r="1" spans="4:11" ht="14.25">
      <c r="D1" s="1" t="s">
        <v>8</v>
      </c>
      <c r="K1" s="26" t="s">
        <v>10</v>
      </c>
    </row>
    <row r="2" spans="2:33" ht="12" customHeight="1">
      <c r="B2" s="97"/>
      <c r="C2" s="97"/>
      <c r="D2" s="97"/>
      <c r="E2" s="97"/>
      <c r="F2" s="98"/>
      <c r="G2" s="98"/>
      <c r="H2" s="97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22"/>
      <c r="V2" s="22"/>
      <c r="W2" s="22"/>
      <c r="X2" s="22"/>
      <c r="Y2" s="22"/>
      <c r="AA2" s="22"/>
      <c r="AB2" s="22"/>
      <c r="AC2" s="22"/>
      <c r="AD2" s="22"/>
      <c r="AE2" s="22"/>
      <c r="AF2" s="22"/>
      <c r="AG2" s="22"/>
    </row>
    <row r="3" spans="2:33" ht="12" customHeight="1">
      <c r="B3" s="67" t="s">
        <v>13</v>
      </c>
      <c r="C3" s="68"/>
      <c r="D3" s="68"/>
      <c r="E3" s="39"/>
      <c r="F3" s="7"/>
      <c r="G3" s="14"/>
      <c r="H3" s="59" t="s">
        <v>14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38" t="s">
        <v>15</v>
      </c>
      <c r="X3" s="39"/>
      <c r="Y3" s="42" t="s">
        <v>16</v>
      </c>
      <c r="Z3" s="67" t="s">
        <v>17</v>
      </c>
      <c r="AA3" s="68"/>
      <c r="AB3" s="68"/>
      <c r="AC3" s="68"/>
      <c r="AD3" s="68"/>
      <c r="AE3" s="68"/>
      <c r="AF3" s="68"/>
      <c r="AG3" s="39"/>
    </row>
    <row r="4" spans="2:33" ht="12" customHeight="1">
      <c r="B4" s="87"/>
      <c r="C4" s="88"/>
      <c r="D4" s="88"/>
      <c r="E4" s="89"/>
      <c r="F4" s="3" t="s">
        <v>18</v>
      </c>
      <c r="G4" s="16" t="s">
        <v>19</v>
      </c>
      <c r="H4" s="59" t="s">
        <v>20</v>
      </c>
      <c r="I4" s="65"/>
      <c r="J4" s="60"/>
      <c r="K4" s="59" t="s">
        <v>21</v>
      </c>
      <c r="L4" s="60"/>
      <c r="M4" s="63" t="s">
        <v>22</v>
      </c>
      <c r="N4" s="64"/>
      <c r="O4" s="59" t="s">
        <v>23</v>
      </c>
      <c r="P4" s="60"/>
      <c r="Q4" s="59" t="s">
        <v>24</v>
      </c>
      <c r="R4" s="60"/>
      <c r="S4" s="61" t="s">
        <v>25</v>
      </c>
      <c r="T4" s="61" t="s">
        <v>26</v>
      </c>
      <c r="U4" s="59" t="s">
        <v>27</v>
      </c>
      <c r="V4" s="60"/>
      <c r="W4" s="40"/>
      <c r="X4" s="41"/>
      <c r="Y4" s="43"/>
      <c r="Z4" s="69" t="s">
        <v>20</v>
      </c>
      <c r="AA4" s="70"/>
      <c r="AB4" s="70"/>
      <c r="AC4" s="70"/>
      <c r="AD4" s="45" t="s">
        <v>28</v>
      </c>
      <c r="AE4" s="46"/>
      <c r="AF4" s="45" t="s">
        <v>29</v>
      </c>
      <c r="AG4" s="46"/>
    </row>
    <row r="5" spans="2:33" ht="12" customHeight="1">
      <c r="B5" s="40"/>
      <c r="C5" s="90"/>
      <c r="D5" s="90"/>
      <c r="E5" s="41"/>
      <c r="F5" s="8"/>
      <c r="G5" s="15"/>
      <c r="H5" s="2" t="s">
        <v>30</v>
      </c>
      <c r="I5" s="2" t="s">
        <v>31</v>
      </c>
      <c r="J5" s="2" t="s">
        <v>32</v>
      </c>
      <c r="K5" s="2" t="s">
        <v>31</v>
      </c>
      <c r="L5" s="2" t="s">
        <v>32</v>
      </c>
      <c r="M5" s="2" t="s">
        <v>31</v>
      </c>
      <c r="N5" s="2" t="s">
        <v>32</v>
      </c>
      <c r="O5" s="2" t="s">
        <v>31</v>
      </c>
      <c r="P5" s="2" t="s">
        <v>32</v>
      </c>
      <c r="Q5" s="2" t="s">
        <v>31</v>
      </c>
      <c r="R5" s="2" t="s">
        <v>32</v>
      </c>
      <c r="S5" s="62"/>
      <c r="T5" s="62"/>
      <c r="U5" s="2" t="s">
        <v>31</v>
      </c>
      <c r="V5" s="2" t="s">
        <v>32</v>
      </c>
      <c r="W5" s="2" t="s">
        <v>31</v>
      </c>
      <c r="X5" s="2" t="s">
        <v>32</v>
      </c>
      <c r="Y5" s="44"/>
      <c r="Z5" s="69" t="s">
        <v>0</v>
      </c>
      <c r="AA5" s="70"/>
      <c r="AB5" s="21" t="s">
        <v>31</v>
      </c>
      <c r="AC5" s="21" t="s">
        <v>32</v>
      </c>
      <c r="AD5" s="2" t="s">
        <v>31</v>
      </c>
      <c r="AE5" s="2" t="s">
        <v>32</v>
      </c>
      <c r="AF5" s="2" t="s">
        <v>31</v>
      </c>
      <c r="AG5" s="2" t="s">
        <v>32</v>
      </c>
    </row>
    <row r="6" spans="2:33" ht="12" customHeight="1">
      <c r="B6" s="91" t="s">
        <v>33</v>
      </c>
      <c r="C6" s="92"/>
      <c r="D6" s="92"/>
      <c r="E6" s="93"/>
      <c r="F6" s="9"/>
      <c r="G6" s="4"/>
      <c r="H6" s="28">
        <f>IF(SUM(I6:J7)&gt;0,SUM(I6:J7),"－")</f>
        <v>15990</v>
      </c>
      <c r="I6" s="28">
        <v>8979</v>
      </c>
      <c r="J6" s="28">
        <v>7011</v>
      </c>
      <c r="K6" s="28">
        <v>636</v>
      </c>
      <c r="L6" s="28">
        <v>54</v>
      </c>
      <c r="M6" s="28">
        <v>602</v>
      </c>
      <c r="N6" s="28">
        <v>64</v>
      </c>
      <c r="O6" s="28">
        <v>7485</v>
      </c>
      <c r="P6" s="28">
        <v>5781</v>
      </c>
      <c r="Q6" s="28">
        <v>16</v>
      </c>
      <c r="R6" s="28">
        <v>144</v>
      </c>
      <c r="S6" s="28">
        <v>374</v>
      </c>
      <c r="T6" s="28">
        <v>25</v>
      </c>
      <c r="U6" s="28">
        <v>77</v>
      </c>
      <c r="V6" s="28">
        <v>68</v>
      </c>
      <c r="W6" s="28">
        <v>1905</v>
      </c>
      <c r="X6" s="28">
        <v>552</v>
      </c>
      <c r="Y6" s="28">
        <v>39</v>
      </c>
      <c r="Z6" s="37">
        <v>-49</v>
      </c>
      <c r="AA6" s="36">
        <f>IF(SUM(AB6:AC7)&gt;0,SUM(AB6:AC7),"－")</f>
        <v>3468</v>
      </c>
      <c r="AB6" s="28">
        <v>1594</v>
      </c>
      <c r="AC6" s="28">
        <v>1874</v>
      </c>
      <c r="AD6" s="28">
        <v>394</v>
      </c>
      <c r="AE6" s="28">
        <v>522</v>
      </c>
      <c r="AF6" s="28">
        <v>1200</v>
      </c>
      <c r="AG6" s="28">
        <v>1352</v>
      </c>
    </row>
    <row r="7" spans="2:33" ht="12" customHeight="1">
      <c r="B7" s="94"/>
      <c r="C7" s="95"/>
      <c r="D7" s="95"/>
      <c r="E7" s="96"/>
      <c r="F7" s="10"/>
      <c r="G7" s="1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37"/>
      <c r="AA7" s="36"/>
      <c r="AB7" s="28"/>
      <c r="AC7" s="28"/>
      <c r="AD7" s="28"/>
      <c r="AE7" s="28"/>
      <c r="AF7" s="28"/>
      <c r="AG7" s="28"/>
    </row>
    <row r="8" spans="2:33" ht="12" customHeight="1">
      <c r="B8" s="91" t="s">
        <v>34</v>
      </c>
      <c r="C8" s="102"/>
      <c r="D8" s="102"/>
      <c r="E8" s="103"/>
      <c r="F8" s="11" t="e">
        <f>IF(SUM(F28,F18,F10,#REF!,F48,F70)&lt;0,SUM(F28,F18,F10,#REF!,F48,F70),"")</f>
        <v>#REF!</v>
      </c>
      <c r="G8" s="11" t="e">
        <f>IF(SUM(G28,G18,G10,#REF!,G48,G70)&lt;0,SUM(G28,G18,G10,#REF!,G48,G70),"")</f>
        <v>#REF!</v>
      </c>
      <c r="H8" s="28">
        <f>IF(SUM(I8:J9)=SUM(H10,H18,H28,H48,H56,H66,H72),IF(SUM(I8:J9)&gt;0,SUM(I8:J9),"－"),"ｴﾗｰ")</f>
        <v>16292</v>
      </c>
      <c r="I8" s="28">
        <f>IF(SUM(K8,M8,O8,Q8,U8)+167=SUM(I10,I18,I28,I48,I56,I66,I72),IF(SUM(K8,O8,Q8,U8,M8)&gt;0,SUM(K8,O8,Q8,U8,M8)+167,"－"),"ｴﾗｰ")</f>
        <v>9049</v>
      </c>
      <c r="J8" s="28">
        <f>IF(SUM(L8,N8,P8,R8,S8,T8,V8)+501=SUM(J10,J18,J28,J48,J56,J66,J72),IF(SUM(L8,N8,P8,R8,S8,T8,V8)&gt;0,SUM(L8,N8,P8,R8,S8,T8,V8)+501,"－"),"ｴﾗｰ")</f>
        <v>7243</v>
      </c>
      <c r="K8" s="28">
        <f aca="true" t="shared" si="0" ref="K8:Y8">IF(SUM(K10,K18,K28,K48,K56,K66,K72)&gt;0,SUM(K10,K18,K28,K48,K56,K66,K72),"－")</f>
        <v>646</v>
      </c>
      <c r="L8" s="28">
        <f t="shared" si="0"/>
        <v>55</v>
      </c>
      <c r="M8" s="28">
        <f t="shared" si="0"/>
        <v>600</v>
      </c>
      <c r="N8" s="28">
        <f t="shared" si="0"/>
        <v>74</v>
      </c>
      <c r="O8" s="28">
        <f t="shared" si="0"/>
        <v>7543</v>
      </c>
      <c r="P8" s="28">
        <f t="shared" si="0"/>
        <v>6011</v>
      </c>
      <c r="Q8" s="28">
        <f t="shared" si="0"/>
        <v>9</v>
      </c>
      <c r="R8" s="28">
        <f t="shared" si="0"/>
        <v>115</v>
      </c>
      <c r="S8" s="28">
        <f t="shared" si="0"/>
        <v>376</v>
      </c>
      <c r="T8" s="28">
        <f t="shared" si="0"/>
        <v>35</v>
      </c>
      <c r="U8" s="28">
        <f t="shared" si="0"/>
        <v>84</v>
      </c>
      <c r="V8" s="28">
        <f t="shared" si="0"/>
        <v>76</v>
      </c>
      <c r="W8" s="28">
        <f t="shared" si="0"/>
        <v>1952</v>
      </c>
      <c r="X8" s="28">
        <f t="shared" si="0"/>
        <v>562</v>
      </c>
      <c r="Y8" s="28">
        <f t="shared" si="0"/>
        <v>82</v>
      </c>
      <c r="Z8" s="37">
        <f>IF(SUM(Z10,Z18,Z28,Z48,Z56,Z66,Z72)&lt;0,SUM(Z10,Z18,Z28,Z48,Z56,Z66,Z72),"－")</f>
        <v>-44</v>
      </c>
      <c r="AA8" s="36">
        <f>IF(SUM(AB8:AC9)=SUM(AA10,AA18,AA28,AA48,AA56,AA66,AA72),IF(SUM(AB8:AC9)&gt;0,SUM(AB8:AC9),"－"),"ｴﾗｰ")</f>
        <v>3433</v>
      </c>
      <c r="AB8" s="28">
        <f aca="true" t="shared" si="1" ref="AB8:AG8">IF(SUM(AB10,AB18,AB28,AB48,AB56,AB66,AB72)&gt;0,SUM(AB10,AB18,AB28,AB48,AB56,AB66,AB72),"－")</f>
        <v>1566</v>
      </c>
      <c r="AC8" s="28">
        <f t="shared" si="1"/>
        <v>1867</v>
      </c>
      <c r="AD8" s="28">
        <f t="shared" si="1"/>
        <v>404</v>
      </c>
      <c r="AE8" s="28">
        <f t="shared" si="1"/>
        <v>536</v>
      </c>
      <c r="AF8" s="28">
        <f t="shared" si="1"/>
        <v>1162</v>
      </c>
      <c r="AG8" s="28">
        <f t="shared" si="1"/>
        <v>1331</v>
      </c>
    </row>
    <row r="9" spans="2:33" ht="12" customHeight="1">
      <c r="B9" s="104"/>
      <c r="C9" s="105"/>
      <c r="D9" s="105"/>
      <c r="E9" s="106"/>
      <c r="F9" s="5" t="e">
        <f>IF(SUM(F29,F19,F11,#REF!,F49,F67)&gt;0,SUM(F29,F19,F11,#REF!,F49,F67),"－")</f>
        <v>#REF!</v>
      </c>
      <c r="G9" s="5" t="e">
        <f>IF(SUM(G29,G19,G11,#REF!,G49,G67)&gt;0,SUM(G29,G19,G11,#REF!,G49,G67),"－")</f>
        <v>#REF!</v>
      </c>
      <c r="H9" s="107"/>
      <c r="I9" s="107"/>
      <c r="J9" s="107"/>
      <c r="K9" s="107"/>
      <c r="L9" s="107"/>
      <c r="M9" s="28"/>
      <c r="N9" s="28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37"/>
      <c r="AA9" s="36"/>
      <c r="AB9" s="107"/>
      <c r="AC9" s="107"/>
      <c r="AD9" s="107"/>
      <c r="AE9" s="107"/>
      <c r="AF9" s="107"/>
      <c r="AG9" s="107"/>
    </row>
    <row r="10" spans="2:33" ht="12" customHeight="1">
      <c r="B10" s="29" t="s">
        <v>6</v>
      </c>
      <c r="C10" s="31" t="s">
        <v>35</v>
      </c>
      <c r="D10" s="31"/>
      <c r="E10" s="31"/>
      <c r="F10" s="11">
        <f>IF(SUM(F14,F16)&lt;0,SUM(F14,F16),"")</f>
      </c>
      <c r="G10" s="11">
        <f>IF(SUM(G14,G16)&lt;0,SUM(G14,G16),"")</f>
      </c>
      <c r="H10" s="28">
        <f>IF(SUM(I10:J11)=SUM(H14:H17),IF(SUM(I10:J11)&gt;0,SUM(I10:J11),"－"),"ｴﾗｰ")</f>
        <v>6370</v>
      </c>
      <c r="I10" s="28">
        <v>2910</v>
      </c>
      <c r="J10" s="28">
        <v>3460</v>
      </c>
      <c r="K10" s="28">
        <v>315</v>
      </c>
      <c r="L10" s="28">
        <v>3</v>
      </c>
      <c r="M10" s="28">
        <v>300</v>
      </c>
      <c r="N10" s="28">
        <v>19</v>
      </c>
      <c r="O10" s="28">
        <v>2248</v>
      </c>
      <c r="P10" s="28">
        <v>3168</v>
      </c>
      <c r="Q10" s="28" t="s">
        <v>9</v>
      </c>
      <c r="R10" s="28" t="s">
        <v>9</v>
      </c>
      <c r="S10" s="28">
        <v>207</v>
      </c>
      <c r="T10" s="28">
        <v>15</v>
      </c>
      <c r="U10" s="28">
        <v>47</v>
      </c>
      <c r="V10" s="28">
        <v>48</v>
      </c>
      <c r="W10" s="28">
        <v>3</v>
      </c>
      <c r="X10" s="28">
        <v>5</v>
      </c>
      <c r="Y10" s="28">
        <v>40</v>
      </c>
      <c r="Z10" s="37">
        <v>-28</v>
      </c>
      <c r="AA10" s="36">
        <f>IF(SUM(AB10:AC11)=SUM(AA12),IF(SUM(AB10:AC11)&gt;0,SUM(AB10:AC11),"－"),"ｴﾗｰ")</f>
        <v>1264</v>
      </c>
      <c r="AB10" s="28">
        <f>IF(SUM(AD10,AF10)&gt;0,SUM(AD10,AF10),"－")</f>
        <v>422</v>
      </c>
      <c r="AC10" s="28">
        <f>IF(SUM(AE10,AG10)&gt;0,SUM(AE10,AG10),"－")</f>
        <v>842</v>
      </c>
      <c r="AD10" s="28">
        <v>98</v>
      </c>
      <c r="AE10" s="28">
        <v>180</v>
      </c>
      <c r="AF10" s="28">
        <v>324</v>
      </c>
      <c r="AG10" s="28">
        <v>662</v>
      </c>
    </row>
    <row r="11" spans="2:33" ht="12" customHeight="1">
      <c r="B11" s="108"/>
      <c r="C11" s="31"/>
      <c r="D11" s="31"/>
      <c r="E11" s="31"/>
      <c r="F11" s="12" t="str">
        <f>IF(SUM(F15,F17)&gt;0,SUM(F15,F17),"－")</f>
        <v>－</v>
      </c>
      <c r="G11" s="12" t="str">
        <f>IF(SUM(G15,G17)&gt;0,SUM(G15,G17),"－")</f>
        <v>－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7"/>
      <c r="AA11" s="36"/>
      <c r="AB11" s="28"/>
      <c r="AC11" s="28"/>
      <c r="AD11" s="28"/>
      <c r="AE11" s="28"/>
      <c r="AF11" s="28"/>
      <c r="AG11" s="28"/>
    </row>
    <row r="12" spans="2:33" ht="12" customHeight="1">
      <c r="B12" s="108"/>
      <c r="C12" s="32" t="s">
        <v>36</v>
      </c>
      <c r="D12" s="33"/>
      <c r="E12" s="30" t="s">
        <v>0</v>
      </c>
      <c r="F12" s="12">
        <f>IF(SUM(F16,F14)&lt;0,SUM(F16,F14),"")</f>
      </c>
      <c r="G12" s="12">
        <f>IF(SUM(G16,G14)&lt;0,SUM(G16,G14),"")</f>
      </c>
      <c r="H12" s="28">
        <f>IF(SUM(I12:J13)=SUM(H14:H17),IF(SUM(I12:J13)&gt;0,SUM(I12:J13),"－"),"ｴﾗｰ")</f>
        <v>6370</v>
      </c>
      <c r="I12" s="28">
        <v>2910</v>
      </c>
      <c r="J12" s="28">
        <v>3460</v>
      </c>
      <c r="K12" s="28">
        <v>315</v>
      </c>
      <c r="L12" s="28">
        <v>3</v>
      </c>
      <c r="M12" s="28">
        <v>300</v>
      </c>
      <c r="N12" s="28">
        <v>19</v>
      </c>
      <c r="O12" s="28">
        <v>2248</v>
      </c>
      <c r="P12" s="28">
        <v>3168</v>
      </c>
      <c r="Q12" s="28" t="s">
        <v>9</v>
      </c>
      <c r="R12" s="28" t="s">
        <v>9</v>
      </c>
      <c r="S12" s="28">
        <v>207</v>
      </c>
      <c r="T12" s="28">
        <v>15</v>
      </c>
      <c r="U12" s="28">
        <v>47</v>
      </c>
      <c r="V12" s="28">
        <v>48</v>
      </c>
      <c r="W12" s="28">
        <v>3</v>
      </c>
      <c r="X12" s="28">
        <v>5</v>
      </c>
      <c r="Y12" s="28">
        <v>40</v>
      </c>
      <c r="Z12" s="37">
        <v>-28</v>
      </c>
      <c r="AA12" s="36">
        <f>IF(SUM(AB12:AC13)=SUM(AA14:AA17),IF(SUM(AB12:AC13)&gt;0,SUM(AB12:AC13),"－"),"ｴﾗｰ")</f>
        <v>1264</v>
      </c>
      <c r="AB12" s="28">
        <f>IF(SUM(AD12,AF12)&gt;0,SUM(AD12,AF12),"－")</f>
        <v>422</v>
      </c>
      <c r="AC12" s="28">
        <f>IF(SUM(AE12,AG12)&gt;0,SUM(AE12,AG12),"－")</f>
        <v>842</v>
      </c>
      <c r="AD12" s="28">
        <v>98</v>
      </c>
      <c r="AE12" s="28">
        <v>180</v>
      </c>
      <c r="AF12" s="28">
        <v>324</v>
      </c>
      <c r="AG12" s="28">
        <v>662</v>
      </c>
    </row>
    <row r="13" spans="2:33" ht="12" customHeight="1">
      <c r="B13" s="108"/>
      <c r="C13" s="32"/>
      <c r="D13" s="33"/>
      <c r="E13" s="30"/>
      <c r="F13" s="12" t="str">
        <f>IF(SUM(F17,F15)&gt;0,SUM(F17,F15),"－")</f>
        <v>－</v>
      </c>
      <c r="G13" s="12" t="str">
        <f>IF(SUM(G17,G15)&gt;0,SUM(G17,G15),"－")</f>
        <v>－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37"/>
      <c r="AA13" s="36"/>
      <c r="AB13" s="28"/>
      <c r="AC13" s="28"/>
      <c r="AD13" s="28"/>
      <c r="AE13" s="28"/>
      <c r="AF13" s="28"/>
      <c r="AG13" s="28"/>
    </row>
    <row r="14" spans="2:33" ht="12" customHeight="1">
      <c r="B14" s="108"/>
      <c r="C14" s="32"/>
      <c r="D14" s="33"/>
      <c r="E14" s="30" t="s">
        <v>37</v>
      </c>
      <c r="F14" s="12"/>
      <c r="G14" s="12"/>
      <c r="H14" s="28">
        <f>IF(SUM(I14:J15)&gt;0,SUM(I14:J15),"－")</f>
        <v>3645</v>
      </c>
      <c r="I14" s="28">
        <v>1547</v>
      </c>
      <c r="J14" s="28">
        <v>2098</v>
      </c>
      <c r="K14" s="28">
        <v>141</v>
      </c>
      <c r="L14" s="28">
        <v>2</v>
      </c>
      <c r="M14" s="28">
        <v>135</v>
      </c>
      <c r="N14" s="28">
        <v>8</v>
      </c>
      <c r="O14" s="28">
        <v>1250</v>
      </c>
      <c r="P14" s="28">
        <v>1935</v>
      </c>
      <c r="Q14" s="28" t="s">
        <v>9</v>
      </c>
      <c r="R14" s="28" t="s">
        <v>9</v>
      </c>
      <c r="S14" s="28">
        <v>119</v>
      </c>
      <c r="T14" s="28">
        <v>9</v>
      </c>
      <c r="U14" s="28">
        <v>21</v>
      </c>
      <c r="V14" s="28">
        <v>25</v>
      </c>
      <c r="W14" s="28" t="s">
        <v>9</v>
      </c>
      <c r="X14" s="28" t="s">
        <v>9</v>
      </c>
      <c r="Y14" s="28">
        <v>21</v>
      </c>
      <c r="Z14" s="37">
        <v>-27</v>
      </c>
      <c r="AA14" s="36">
        <f>IF(SUM(AB14:AC15)&gt;0,SUM(AB14:AC15),"－")</f>
        <v>738</v>
      </c>
      <c r="AB14" s="28">
        <f>IF(SUM(AD14,AF14)&gt;0,SUM(AD14,AF14),"－")</f>
        <v>284</v>
      </c>
      <c r="AC14" s="28">
        <f>IF(SUM(AE14,AG14)&gt;0,SUM(AE14,AG14),"－")</f>
        <v>454</v>
      </c>
      <c r="AD14" s="28">
        <v>59</v>
      </c>
      <c r="AE14" s="28">
        <v>104</v>
      </c>
      <c r="AF14" s="28">
        <v>225</v>
      </c>
      <c r="AG14" s="28">
        <v>350</v>
      </c>
    </row>
    <row r="15" spans="2:33" ht="12" customHeight="1">
      <c r="B15" s="108"/>
      <c r="C15" s="32"/>
      <c r="D15" s="33"/>
      <c r="E15" s="30"/>
      <c r="F15" s="12"/>
      <c r="G15" s="1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7"/>
      <c r="AA15" s="36"/>
      <c r="AB15" s="28"/>
      <c r="AC15" s="28"/>
      <c r="AD15" s="28"/>
      <c r="AE15" s="28"/>
      <c r="AF15" s="28"/>
      <c r="AG15" s="28"/>
    </row>
    <row r="16" spans="2:33" ht="12" customHeight="1">
      <c r="B16" s="108"/>
      <c r="C16" s="32"/>
      <c r="D16" s="33"/>
      <c r="E16" s="30" t="s">
        <v>4</v>
      </c>
      <c r="F16" s="12"/>
      <c r="G16" s="12"/>
      <c r="H16" s="28">
        <f>IF(SUM(I16:J17)&gt;0,SUM(I16:J17),"－")</f>
        <v>2725</v>
      </c>
      <c r="I16" s="28">
        <v>1363</v>
      </c>
      <c r="J16" s="28">
        <v>1362</v>
      </c>
      <c r="K16" s="28">
        <v>174</v>
      </c>
      <c r="L16" s="28">
        <v>1</v>
      </c>
      <c r="M16" s="28">
        <v>165</v>
      </c>
      <c r="N16" s="28">
        <v>11</v>
      </c>
      <c r="O16" s="28">
        <v>998</v>
      </c>
      <c r="P16" s="28">
        <v>1233</v>
      </c>
      <c r="Q16" s="28" t="s">
        <v>9</v>
      </c>
      <c r="R16" s="28" t="s">
        <v>9</v>
      </c>
      <c r="S16" s="28">
        <v>88</v>
      </c>
      <c r="T16" s="28">
        <v>6</v>
      </c>
      <c r="U16" s="28">
        <v>26</v>
      </c>
      <c r="V16" s="28">
        <v>35</v>
      </c>
      <c r="W16" s="28">
        <v>3</v>
      </c>
      <c r="X16" s="28">
        <v>5</v>
      </c>
      <c r="Y16" s="28">
        <v>19</v>
      </c>
      <c r="Z16" s="37">
        <v>-1</v>
      </c>
      <c r="AA16" s="36">
        <f>IF(SUM(AB16:AC17)&gt;0,SUM(AB16:AC17),"－")</f>
        <v>526</v>
      </c>
      <c r="AB16" s="28">
        <f>IF(SUM(AD16,AF16)&gt;0,SUM(AD16,AF16),"－")</f>
        <v>138</v>
      </c>
      <c r="AC16" s="28">
        <f>IF(SUM(AE16,AG16)&gt;0,SUM(AE16,AG16),"－")</f>
        <v>388</v>
      </c>
      <c r="AD16" s="28">
        <v>39</v>
      </c>
      <c r="AE16" s="28">
        <v>76</v>
      </c>
      <c r="AF16" s="28">
        <v>99</v>
      </c>
      <c r="AG16" s="28">
        <v>312</v>
      </c>
    </row>
    <row r="17" spans="2:33" ht="12" customHeight="1">
      <c r="B17" s="109"/>
      <c r="C17" s="34"/>
      <c r="D17" s="35"/>
      <c r="E17" s="30"/>
      <c r="F17" s="5"/>
      <c r="G17" s="5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7"/>
      <c r="AA17" s="36"/>
      <c r="AB17" s="28"/>
      <c r="AC17" s="28"/>
      <c r="AD17" s="28"/>
      <c r="AE17" s="28"/>
      <c r="AF17" s="28"/>
      <c r="AG17" s="28"/>
    </row>
    <row r="18" spans="2:33" ht="12" customHeight="1">
      <c r="B18" s="47" t="s">
        <v>5</v>
      </c>
      <c r="C18" s="71" t="s">
        <v>35</v>
      </c>
      <c r="D18" s="72"/>
      <c r="E18" s="73"/>
      <c r="F18" s="11">
        <f>IF(SUM(F20)&lt;0,SUM(F20),"")</f>
      </c>
      <c r="G18" s="11">
        <f>IF(SUM(G20)&lt;0,SUM(G20),"")</f>
      </c>
      <c r="H18" s="28">
        <f>IF(SUM(I18:J19)=SUM(H20,H26),IF(SUM(I18:J19)&gt;0,SUM(I18:J19),"－"),"ｴﾗｰ")</f>
        <v>3614</v>
      </c>
      <c r="I18" s="28">
        <v>2500</v>
      </c>
      <c r="J18" s="28">
        <v>1114</v>
      </c>
      <c r="K18" s="28">
        <v>171</v>
      </c>
      <c r="L18" s="28" t="s">
        <v>9</v>
      </c>
      <c r="M18" s="28">
        <v>171</v>
      </c>
      <c r="N18" s="28">
        <v>2</v>
      </c>
      <c r="O18" s="28">
        <v>2158</v>
      </c>
      <c r="P18" s="28">
        <v>1009</v>
      </c>
      <c r="Q18" s="28" t="s">
        <v>9</v>
      </c>
      <c r="R18" s="28" t="s">
        <v>9</v>
      </c>
      <c r="S18" s="28">
        <v>89</v>
      </c>
      <c r="T18" s="28">
        <v>10</v>
      </c>
      <c r="U18" s="28" t="s">
        <v>9</v>
      </c>
      <c r="V18" s="28">
        <v>4</v>
      </c>
      <c r="W18" s="28">
        <v>35</v>
      </c>
      <c r="X18" s="28">
        <v>9</v>
      </c>
      <c r="Y18" s="28">
        <v>21</v>
      </c>
      <c r="Z18" s="37">
        <v>-16</v>
      </c>
      <c r="AA18" s="36">
        <f>IF(SUM(AB18:AC19)=SUM(AA20,AA26),IF(SUM(AB18:AC19)&gt;0,SUM(AB18:AC19),"－"),"ｴﾗｰ")</f>
        <v>618</v>
      </c>
      <c r="AB18" s="28">
        <f>IF(SUM(AD18,AF18)&gt;0,SUM(AD18,AF18),"－")</f>
        <v>256</v>
      </c>
      <c r="AC18" s="28">
        <f>IF(SUM(AE18,AG18)&gt;0,SUM(AE18,AG18),"－")</f>
        <v>362</v>
      </c>
      <c r="AD18" s="28">
        <v>67</v>
      </c>
      <c r="AE18" s="28">
        <v>98</v>
      </c>
      <c r="AF18" s="28">
        <v>189</v>
      </c>
      <c r="AG18" s="28">
        <v>264</v>
      </c>
    </row>
    <row r="19" spans="2:33" ht="12" customHeight="1">
      <c r="B19" s="110"/>
      <c r="C19" s="74"/>
      <c r="D19" s="75"/>
      <c r="E19" s="76"/>
      <c r="F19" s="12" t="str">
        <f>IF(SUM(F21,F26)&gt;0,SUM(F21,F26),"－")</f>
        <v>－</v>
      </c>
      <c r="G19" s="12" t="str">
        <f>IF(SUM(G21,G26)&gt;0,SUM(G21,G26),"－")</f>
        <v>－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7"/>
      <c r="AA19" s="36"/>
      <c r="AB19" s="28"/>
      <c r="AC19" s="28"/>
      <c r="AD19" s="28"/>
      <c r="AE19" s="28"/>
      <c r="AF19" s="28"/>
      <c r="AG19" s="28"/>
    </row>
    <row r="20" spans="2:33" ht="12" customHeight="1">
      <c r="B20" s="110"/>
      <c r="C20" s="77" t="s">
        <v>36</v>
      </c>
      <c r="D20" s="78"/>
      <c r="E20" s="30" t="s">
        <v>0</v>
      </c>
      <c r="F20" s="12">
        <f>IF(SUM(F22,F24)&lt;0,SUM(F22,F24),"")</f>
      </c>
      <c r="G20" s="18">
        <f>IF(SUM(G22,G24)&lt;0,SUM(G22,G24),"")</f>
      </c>
      <c r="H20" s="28">
        <f>IF(SUM(I20:J21)=SUM(H22:H25),IF(SUM(I20:J21)&gt;0,SUM(I20:J21),"－"),"ｴﾗｰ")</f>
        <v>3596</v>
      </c>
      <c r="I20" s="28">
        <v>2493</v>
      </c>
      <c r="J20" s="28">
        <v>1103</v>
      </c>
      <c r="K20" s="28">
        <v>171</v>
      </c>
      <c r="L20" s="28" t="s">
        <v>9</v>
      </c>
      <c r="M20" s="28">
        <v>171</v>
      </c>
      <c r="N20" s="28">
        <v>2</v>
      </c>
      <c r="O20" s="28">
        <v>2151</v>
      </c>
      <c r="P20" s="28">
        <v>1002</v>
      </c>
      <c r="Q20" s="28" t="s">
        <v>9</v>
      </c>
      <c r="R20" s="28" t="s">
        <v>9</v>
      </c>
      <c r="S20" s="28">
        <v>89</v>
      </c>
      <c r="T20" s="28">
        <v>10</v>
      </c>
      <c r="U20" s="28" t="s">
        <v>9</v>
      </c>
      <c r="V20" s="28" t="s">
        <v>9</v>
      </c>
      <c r="W20" s="28">
        <v>5</v>
      </c>
      <c r="X20" s="28">
        <v>4</v>
      </c>
      <c r="Y20" s="28">
        <v>21</v>
      </c>
      <c r="Z20" s="37">
        <v>-16</v>
      </c>
      <c r="AA20" s="36">
        <f>IF(SUM(AB20:AC21)=SUM(AA22:AA25),IF(SUM(AB20:AC21)&gt;0,SUM(AB20:AC21),"－"),"ｴﾗｰ")</f>
        <v>618</v>
      </c>
      <c r="AB20" s="28">
        <f>IF(SUM(AD20,AF20)&gt;0,SUM(AD20,AF20),"－")</f>
        <v>256</v>
      </c>
      <c r="AC20" s="28">
        <f>IF(SUM(AE20,AG20)&gt;0,SUM(AE20,AG20),"－")</f>
        <v>362</v>
      </c>
      <c r="AD20" s="28">
        <v>67</v>
      </c>
      <c r="AE20" s="28">
        <v>98</v>
      </c>
      <c r="AF20" s="28">
        <v>189</v>
      </c>
      <c r="AG20" s="28">
        <v>264</v>
      </c>
    </row>
    <row r="21" spans="2:33" ht="12" customHeight="1">
      <c r="B21" s="110"/>
      <c r="C21" s="32"/>
      <c r="D21" s="33"/>
      <c r="E21" s="30"/>
      <c r="F21" s="12" t="str">
        <f>IF(SUM(F23,F25)&gt;0,SUM(F23,F25),"－")</f>
        <v>－</v>
      </c>
      <c r="G21" s="12">
        <f>IF(SUM(G23,G25)&gt;0,SUM(G23,G25),"")</f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7"/>
      <c r="AA21" s="36"/>
      <c r="AB21" s="28"/>
      <c r="AC21" s="28"/>
      <c r="AD21" s="28"/>
      <c r="AE21" s="28"/>
      <c r="AF21" s="28"/>
      <c r="AG21" s="28"/>
    </row>
    <row r="22" spans="2:33" ht="12" customHeight="1">
      <c r="B22" s="110"/>
      <c r="C22" s="32"/>
      <c r="D22" s="33"/>
      <c r="E22" s="30" t="s">
        <v>37</v>
      </c>
      <c r="F22" s="12"/>
      <c r="G22" s="18"/>
      <c r="H22" s="28">
        <f>IF(SUM(I22:J23)&gt;0,SUM(I22:J23),"－")</f>
        <v>1969</v>
      </c>
      <c r="I22" s="28">
        <v>1313</v>
      </c>
      <c r="J22" s="28">
        <v>656</v>
      </c>
      <c r="K22" s="28">
        <v>77</v>
      </c>
      <c r="L22" s="28" t="s">
        <v>9</v>
      </c>
      <c r="M22" s="28">
        <v>75</v>
      </c>
      <c r="N22" s="28">
        <v>2</v>
      </c>
      <c r="O22" s="28">
        <v>1161</v>
      </c>
      <c r="P22" s="28">
        <v>595</v>
      </c>
      <c r="Q22" s="28" t="s">
        <v>9</v>
      </c>
      <c r="R22" s="28" t="s">
        <v>9</v>
      </c>
      <c r="S22" s="28">
        <v>52</v>
      </c>
      <c r="T22" s="28">
        <v>7</v>
      </c>
      <c r="U22" s="28" t="s">
        <v>9</v>
      </c>
      <c r="V22" s="28" t="s">
        <v>9</v>
      </c>
      <c r="W22" s="28" t="s">
        <v>9</v>
      </c>
      <c r="X22" s="28" t="s">
        <v>9</v>
      </c>
      <c r="Y22" s="28">
        <v>14</v>
      </c>
      <c r="Z22" s="37">
        <v>-16</v>
      </c>
      <c r="AA22" s="36">
        <f>IF(SUM(AB22:AC23)&gt;0,SUM(AB22:AC23),"－")</f>
        <v>322</v>
      </c>
      <c r="AB22" s="28">
        <f>IF(SUM(AD22,AF22)&gt;0,SUM(AD22,AF22),"－")</f>
        <v>168</v>
      </c>
      <c r="AC22" s="28">
        <f>IF(SUM(AE22,AG22)&gt;0,SUM(AE22,AG22),"－")</f>
        <v>154</v>
      </c>
      <c r="AD22" s="28">
        <v>34</v>
      </c>
      <c r="AE22" s="28">
        <v>53</v>
      </c>
      <c r="AF22" s="28">
        <v>134</v>
      </c>
      <c r="AG22" s="28">
        <v>101</v>
      </c>
    </row>
    <row r="23" spans="2:33" ht="12" customHeight="1">
      <c r="B23" s="110"/>
      <c r="C23" s="32"/>
      <c r="D23" s="33"/>
      <c r="E23" s="30"/>
      <c r="F23" s="12"/>
      <c r="G23" s="1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7"/>
      <c r="AA23" s="36"/>
      <c r="AB23" s="28"/>
      <c r="AC23" s="28"/>
      <c r="AD23" s="28"/>
      <c r="AE23" s="28"/>
      <c r="AF23" s="28"/>
      <c r="AG23" s="28"/>
    </row>
    <row r="24" spans="2:33" ht="12" customHeight="1">
      <c r="B24" s="110"/>
      <c r="C24" s="32"/>
      <c r="D24" s="33"/>
      <c r="E24" s="30" t="s">
        <v>4</v>
      </c>
      <c r="F24" s="12"/>
      <c r="G24" s="12"/>
      <c r="H24" s="28">
        <f>IF(SUM(I24:J25)&gt;0,SUM(I24:J25),"－")</f>
        <v>1627</v>
      </c>
      <c r="I24" s="28">
        <v>1180</v>
      </c>
      <c r="J24" s="28">
        <v>447</v>
      </c>
      <c r="K24" s="28">
        <v>94</v>
      </c>
      <c r="L24" s="28" t="s">
        <v>9</v>
      </c>
      <c r="M24" s="28">
        <v>96</v>
      </c>
      <c r="N24" s="28" t="s">
        <v>9</v>
      </c>
      <c r="O24" s="28">
        <v>990</v>
      </c>
      <c r="P24" s="28">
        <v>407</v>
      </c>
      <c r="Q24" s="28" t="s">
        <v>9</v>
      </c>
      <c r="R24" s="28" t="s">
        <v>9</v>
      </c>
      <c r="S24" s="28">
        <v>37</v>
      </c>
      <c r="T24" s="28">
        <v>3</v>
      </c>
      <c r="U24" s="28" t="s">
        <v>9</v>
      </c>
      <c r="V24" s="28" t="s">
        <v>9</v>
      </c>
      <c r="W24" s="28">
        <v>5</v>
      </c>
      <c r="X24" s="28">
        <v>4</v>
      </c>
      <c r="Y24" s="28">
        <v>7</v>
      </c>
      <c r="Z24" s="37"/>
      <c r="AA24" s="36">
        <f>IF(SUM(AB24:AC25)&gt;0,SUM(AB24:AC25),"－")</f>
        <v>296</v>
      </c>
      <c r="AB24" s="28">
        <f>IF(SUM(AD24,AF24)&gt;0,SUM(AD24,AF24),"－")</f>
        <v>88</v>
      </c>
      <c r="AC24" s="28">
        <f>IF(SUM(AE24,AG24)&gt;0,SUM(AE24,AG24),"－")</f>
        <v>208</v>
      </c>
      <c r="AD24" s="28">
        <v>33</v>
      </c>
      <c r="AE24" s="28">
        <v>45</v>
      </c>
      <c r="AF24" s="28">
        <v>55</v>
      </c>
      <c r="AG24" s="28">
        <v>163</v>
      </c>
    </row>
    <row r="25" spans="2:33" ht="12" customHeight="1">
      <c r="B25" s="110"/>
      <c r="C25" s="32"/>
      <c r="D25" s="33"/>
      <c r="E25" s="30"/>
      <c r="F25" s="12"/>
      <c r="G25" s="12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7"/>
      <c r="AA25" s="36"/>
      <c r="AB25" s="28"/>
      <c r="AC25" s="28"/>
      <c r="AD25" s="28"/>
      <c r="AE25" s="28"/>
      <c r="AF25" s="28"/>
      <c r="AG25" s="28"/>
    </row>
    <row r="26" spans="2:33" ht="12" customHeight="1">
      <c r="B26" s="110"/>
      <c r="C26" s="31" t="s">
        <v>38</v>
      </c>
      <c r="D26" s="31"/>
      <c r="E26" s="31"/>
      <c r="F26" s="24"/>
      <c r="G26" s="24"/>
      <c r="H26" s="28">
        <f>IF(SUM(I26:J27)&gt;0,SUM(I26:J27),"－")</f>
        <v>18</v>
      </c>
      <c r="I26" s="28">
        <v>7</v>
      </c>
      <c r="J26" s="28">
        <v>11</v>
      </c>
      <c r="K26" s="28" t="s">
        <v>9</v>
      </c>
      <c r="L26" s="28" t="s">
        <v>9</v>
      </c>
      <c r="M26" s="28" t="s">
        <v>9</v>
      </c>
      <c r="N26" s="28" t="s">
        <v>9</v>
      </c>
      <c r="O26" s="28">
        <v>7</v>
      </c>
      <c r="P26" s="28">
        <v>7</v>
      </c>
      <c r="Q26" s="28" t="s">
        <v>9</v>
      </c>
      <c r="R26" s="28" t="s">
        <v>9</v>
      </c>
      <c r="S26" s="28" t="s">
        <v>9</v>
      </c>
      <c r="T26" s="28" t="s">
        <v>9</v>
      </c>
      <c r="U26" s="28" t="s">
        <v>9</v>
      </c>
      <c r="V26" s="28">
        <v>4</v>
      </c>
      <c r="W26" s="28">
        <v>30</v>
      </c>
      <c r="X26" s="28">
        <v>5</v>
      </c>
      <c r="Y26" s="28" t="s">
        <v>9</v>
      </c>
      <c r="Z26" s="37"/>
      <c r="AA26" s="36" t="str">
        <f>IF(SUM(AB26:AC27)&gt;0,SUM(AB26:AC27),"－")</f>
        <v>－</v>
      </c>
      <c r="AB26" s="28" t="str">
        <f>IF(SUM(AD26,AF26)&gt;0,SUM(AD26,AF26),"－")</f>
        <v>－</v>
      </c>
      <c r="AC26" s="28" t="str">
        <f>IF(SUM(AE26,AG26)&gt;0,SUM(AE26,AG26),"－")</f>
        <v>－</v>
      </c>
      <c r="AD26" s="28" t="s">
        <v>9</v>
      </c>
      <c r="AE26" s="28" t="s">
        <v>9</v>
      </c>
      <c r="AF26" s="28" t="s">
        <v>9</v>
      </c>
      <c r="AG26" s="28" t="s">
        <v>9</v>
      </c>
    </row>
    <row r="27" spans="2:33" ht="12" customHeight="1">
      <c r="B27" s="111"/>
      <c r="C27" s="31"/>
      <c r="D27" s="31"/>
      <c r="E27" s="31"/>
      <c r="F27" s="48"/>
      <c r="G27" s="2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7"/>
      <c r="AA27" s="36"/>
      <c r="AB27" s="28"/>
      <c r="AC27" s="28"/>
      <c r="AD27" s="28"/>
      <c r="AE27" s="28"/>
      <c r="AF27" s="28"/>
      <c r="AG27" s="28"/>
    </row>
    <row r="28" spans="2:33" ht="12" customHeight="1">
      <c r="B28" s="25" t="s">
        <v>3</v>
      </c>
      <c r="C28" s="71" t="s">
        <v>35</v>
      </c>
      <c r="D28" s="72"/>
      <c r="E28" s="73"/>
      <c r="F28" s="11">
        <f>IF(SUM(F32,F38)&lt;0,SUM(F32,F38),"")</f>
      </c>
      <c r="G28" s="49" t="s">
        <v>39</v>
      </c>
      <c r="H28" s="28">
        <f>IF(SUM(I28:J29)=SUM(H32,H38,H44,H46),IF(SUM(I28:J29)&gt;0,SUM(I28:J29),"－"),"ｴﾗｰ")</f>
        <v>3788</v>
      </c>
      <c r="I28" s="28">
        <v>3165</v>
      </c>
      <c r="J28" s="28">
        <v>623</v>
      </c>
      <c r="K28" s="28">
        <v>75</v>
      </c>
      <c r="L28" s="28">
        <v>1</v>
      </c>
      <c r="M28" s="28">
        <v>111</v>
      </c>
      <c r="N28" s="28">
        <v>2</v>
      </c>
      <c r="O28" s="28">
        <v>2941</v>
      </c>
      <c r="P28" s="28">
        <v>520</v>
      </c>
      <c r="Q28" s="28">
        <v>7</v>
      </c>
      <c r="R28" s="28">
        <v>14</v>
      </c>
      <c r="S28" s="28">
        <v>67</v>
      </c>
      <c r="T28" s="28">
        <v>8</v>
      </c>
      <c r="U28" s="28">
        <v>31</v>
      </c>
      <c r="V28" s="28">
        <v>11</v>
      </c>
      <c r="W28" s="28">
        <v>387</v>
      </c>
      <c r="X28" s="28">
        <v>142</v>
      </c>
      <c r="Y28" s="28">
        <v>13</v>
      </c>
      <c r="Z28" s="37"/>
      <c r="AA28" s="36">
        <f>IF(SUM(AB28:AC29)=SUM(AA32,AA38,AA44:AA47),IF(SUM(AB28:AC29)&gt;0,SUM(AB28:AC29),"－"),"ｴﾗｰ")</f>
        <v>994</v>
      </c>
      <c r="AB28" s="28">
        <f>IF(SUM(AD28,AF28)&gt;0,SUM(AD28,AF28),"－")</f>
        <v>644</v>
      </c>
      <c r="AC28" s="28">
        <f>IF(SUM(AE28,AG28)&gt;0,SUM(AE28,AG28),"－")</f>
        <v>350</v>
      </c>
      <c r="AD28" s="28">
        <v>218</v>
      </c>
      <c r="AE28" s="28">
        <v>175</v>
      </c>
      <c r="AF28" s="28">
        <v>426</v>
      </c>
      <c r="AG28" s="28">
        <v>175</v>
      </c>
    </row>
    <row r="29" spans="2:33" ht="12" customHeight="1">
      <c r="B29" s="25"/>
      <c r="C29" s="74"/>
      <c r="D29" s="75"/>
      <c r="E29" s="76"/>
      <c r="F29" s="12" t="str">
        <f>IF(SUM(F33,F39,F45,F47)&gt;0,SUM(F33,F39,F45,F47),"－")</f>
        <v>－</v>
      </c>
      <c r="G29" s="4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7"/>
      <c r="AA29" s="36"/>
      <c r="AB29" s="28"/>
      <c r="AC29" s="28"/>
      <c r="AD29" s="28"/>
      <c r="AE29" s="28"/>
      <c r="AF29" s="28"/>
      <c r="AG29" s="28"/>
    </row>
    <row r="30" spans="2:33" ht="12" customHeight="1">
      <c r="B30" s="25"/>
      <c r="C30" s="71" t="s">
        <v>0</v>
      </c>
      <c r="D30" s="72"/>
      <c r="E30" s="73"/>
      <c r="F30" s="112"/>
      <c r="G30" s="112"/>
      <c r="H30" s="28">
        <f>IF(SUM(H32,H38,H44)&gt;0,SUM(H32,H38,H44),"－")</f>
        <v>3271</v>
      </c>
      <c r="I30" s="28">
        <v>2807</v>
      </c>
      <c r="J30" s="28">
        <v>464</v>
      </c>
      <c r="K30" s="28">
        <v>65</v>
      </c>
      <c r="L30" s="28" t="s">
        <v>9</v>
      </c>
      <c r="M30" s="28">
        <v>98</v>
      </c>
      <c r="N30" s="28">
        <v>2</v>
      </c>
      <c r="O30" s="28">
        <v>2639</v>
      </c>
      <c r="P30" s="28">
        <v>393</v>
      </c>
      <c r="Q30" s="28">
        <v>1</v>
      </c>
      <c r="R30" s="28">
        <v>2</v>
      </c>
      <c r="S30" s="28">
        <v>60</v>
      </c>
      <c r="T30" s="28">
        <v>7</v>
      </c>
      <c r="U30" s="28">
        <v>4</v>
      </c>
      <c r="V30" s="28" t="s">
        <v>9</v>
      </c>
      <c r="W30" s="28">
        <v>249</v>
      </c>
      <c r="X30" s="28">
        <v>93</v>
      </c>
      <c r="Y30" s="28">
        <v>12</v>
      </c>
      <c r="Z30" s="37"/>
      <c r="AA30" s="36" t="s">
        <v>9</v>
      </c>
      <c r="AB30" s="28" t="s">
        <v>9</v>
      </c>
      <c r="AC30" s="28" t="s">
        <v>9</v>
      </c>
      <c r="AD30" s="28">
        <v>218</v>
      </c>
      <c r="AE30" s="28">
        <v>175</v>
      </c>
      <c r="AF30" s="28">
        <v>373</v>
      </c>
      <c r="AG30" s="28">
        <v>75</v>
      </c>
    </row>
    <row r="31" spans="2:33" ht="12" customHeight="1">
      <c r="B31" s="25"/>
      <c r="C31" s="74"/>
      <c r="D31" s="75"/>
      <c r="E31" s="76"/>
      <c r="F31" s="112"/>
      <c r="G31" s="112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37"/>
      <c r="AA31" s="36"/>
      <c r="AB31" s="28"/>
      <c r="AC31" s="28"/>
      <c r="AD31" s="28"/>
      <c r="AE31" s="28"/>
      <c r="AF31" s="28"/>
      <c r="AG31" s="28"/>
    </row>
    <row r="32" spans="2:33" ht="12" customHeight="1">
      <c r="B32" s="25"/>
      <c r="C32" s="47" t="s">
        <v>40</v>
      </c>
      <c r="D32" s="47" t="s">
        <v>41</v>
      </c>
      <c r="E32" s="85" t="s">
        <v>0</v>
      </c>
      <c r="F32" s="12">
        <f>IF(SUM(F34,F36)&lt;0,SUM(F34,F36),"")</f>
      </c>
      <c r="G32" s="24" t="s">
        <v>42</v>
      </c>
      <c r="H32" s="28">
        <f>IF(SUM(I32:J33)=SUM(H34:H37),IF(SUM(I32:J33)&gt;0,SUM(I32:J33),"－"),"ｴﾗｰ")</f>
        <v>2898</v>
      </c>
      <c r="I32" s="28">
        <v>2508</v>
      </c>
      <c r="J32" s="28">
        <v>390</v>
      </c>
      <c r="K32" s="28">
        <v>58</v>
      </c>
      <c r="L32" s="28" t="s">
        <v>9</v>
      </c>
      <c r="M32" s="28">
        <v>90</v>
      </c>
      <c r="N32" s="28">
        <v>1</v>
      </c>
      <c r="O32" s="28">
        <v>2355</v>
      </c>
      <c r="P32" s="28">
        <v>328</v>
      </c>
      <c r="Q32" s="28">
        <v>1</v>
      </c>
      <c r="R32" s="28">
        <v>1</v>
      </c>
      <c r="S32" s="28">
        <v>55</v>
      </c>
      <c r="T32" s="28">
        <v>5</v>
      </c>
      <c r="U32" s="28">
        <v>4</v>
      </c>
      <c r="V32" s="28" t="s">
        <v>9</v>
      </c>
      <c r="W32" s="28">
        <v>227</v>
      </c>
      <c r="X32" s="28">
        <v>82</v>
      </c>
      <c r="Y32" s="28">
        <v>10</v>
      </c>
      <c r="Z32" s="37"/>
      <c r="AA32" s="36">
        <f>IF(SUM(AB32:AC33)=SUM(AA34:AA37),IF(SUM(AB32:AC33)&gt;0,SUM(AB32:AC33),"－"),"ｴﾗｰ")</f>
        <v>750</v>
      </c>
      <c r="AB32" s="28">
        <f>IF(SUM(AD32,AF32)&gt;0,SUM(AD32,AF32),"－")</f>
        <v>540</v>
      </c>
      <c r="AC32" s="28">
        <f>IF(SUM(AE32,AG32)&gt;0,SUM(AE32,AG32),"－")</f>
        <v>210</v>
      </c>
      <c r="AD32" s="28">
        <v>200</v>
      </c>
      <c r="AE32" s="28">
        <v>151</v>
      </c>
      <c r="AF32" s="28">
        <v>340</v>
      </c>
      <c r="AG32" s="28">
        <v>59</v>
      </c>
    </row>
    <row r="33" spans="2:33" ht="12" customHeight="1">
      <c r="B33" s="25"/>
      <c r="C33" s="113"/>
      <c r="D33" s="110"/>
      <c r="E33" s="86"/>
      <c r="F33" s="12" t="str">
        <f>IF(SUM(F35,F37)&gt;0,SUM(F35,F37),"－")</f>
        <v>－</v>
      </c>
      <c r="G33" s="4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7"/>
      <c r="AA33" s="36"/>
      <c r="AB33" s="28"/>
      <c r="AC33" s="28"/>
      <c r="AD33" s="28"/>
      <c r="AE33" s="28"/>
      <c r="AF33" s="28"/>
      <c r="AG33" s="28"/>
    </row>
    <row r="34" spans="2:33" ht="12" customHeight="1">
      <c r="B34" s="25"/>
      <c r="C34" s="113"/>
      <c r="D34" s="110"/>
      <c r="E34" s="85" t="s">
        <v>11</v>
      </c>
      <c r="F34" s="12"/>
      <c r="G34" s="24" t="s">
        <v>43</v>
      </c>
      <c r="H34" s="28">
        <f>IF(SUM(I34:J35)&gt;0,SUM(I34:J35),"")</f>
        <v>2544</v>
      </c>
      <c r="I34" s="28">
        <v>2191</v>
      </c>
      <c r="J34" s="28">
        <v>353</v>
      </c>
      <c r="K34" s="28">
        <v>57</v>
      </c>
      <c r="L34" s="28" t="s">
        <v>9</v>
      </c>
      <c r="M34" s="28">
        <v>57</v>
      </c>
      <c r="N34" s="28">
        <v>1</v>
      </c>
      <c r="O34" s="28">
        <v>2072</v>
      </c>
      <c r="P34" s="28">
        <v>293</v>
      </c>
      <c r="Q34" s="28">
        <v>1</v>
      </c>
      <c r="R34" s="28">
        <v>1</v>
      </c>
      <c r="S34" s="28">
        <v>53</v>
      </c>
      <c r="T34" s="28">
        <v>5</v>
      </c>
      <c r="U34" s="28">
        <v>4</v>
      </c>
      <c r="V34" s="28" t="s">
        <v>9</v>
      </c>
      <c r="W34" s="28">
        <v>151</v>
      </c>
      <c r="X34" s="28">
        <v>62</v>
      </c>
      <c r="Y34" s="28">
        <v>8</v>
      </c>
      <c r="Z34" s="37"/>
      <c r="AA34" s="36">
        <f>IF(SUM(AB34:AC35)&gt;0,SUM(AB34:AC35),"－")</f>
        <v>692</v>
      </c>
      <c r="AB34" s="28">
        <f>IF(SUM(AD34,AF34)&gt;0,SUM(AD34,AF34),"－")</f>
        <v>504</v>
      </c>
      <c r="AC34" s="28">
        <f>IF(SUM(AE34,AG34)&gt;0,SUM(AE34,AG34),"－")</f>
        <v>188</v>
      </c>
      <c r="AD34" s="28">
        <v>183</v>
      </c>
      <c r="AE34" s="28">
        <v>146</v>
      </c>
      <c r="AF34" s="28">
        <v>321</v>
      </c>
      <c r="AG34" s="28">
        <v>42</v>
      </c>
    </row>
    <row r="35" spans="2:33" ht="12" customHeight="1">
      <c r="B35" s="25"/>
      <c r="C35" s="113"/>
      <c r="D35" s="110"/>
      <c r="E35" s="86"/>
      <c r="F35" s="12"/>
      <c r="G35" s="4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37"/>
      <c r="AA35" s="36"/>
      <c r="AB35" s="28"/>
      <c r="AC35" s="28"/>
      <c r="AD35" s="28"/>
      <c r="AE35" s="28"/>
      <c r="AF35" s="28"/>
      <c r="AG35" s="28"/>
    </row>
    <row r="36" spans="2:33" ht="12" customHeight="1">
      <c r="B36" s="25"/>
      <c r="C36" s="113"/>
      <c r="D36" s="110"/>
      <c r="E36" s="85" t="s">
        <v>12</v>
      </c>
      <c r="F36" s="12"/>
      <c r="G36" s="24" t="s">
        <v>44</v>
      </c>
      <c r="H36" s="28">
        <f>IF(SUM(I36:J37)&gt;0,SUM(I36:J37),"")</f>
        <v>354</v>
      </c>
      <c r="I36" s="28">
        <v>317</v>
      </c>
      <c r="J36" s="28">
        <v>37</v>
      </c>
      <c r="K36" s="28">
        <v>1</v>
      </c>
      <c r="L36" s="28" t="s">
        <v>9</v>
      </c>
      <c r="M36" s="28">
        <v>33</v>
      </c>
      <c r="N36" s="28" t="s">
        <v>9</v>
      </c>
      <c r="O36" s="28">
        <v>283</v>
      </c>
      <c r="P36" s="28">
        <v>35</v>
      </c>
      <c r="Q36" s="28" t="s">
        <v>9</v>
      </c>
      <c r="R36" s="28" t="s">
        <v>9</v>
      </c>
      <c r="S36" s="28">
        <v>2</v>
      </c>
      <c r="T36" s="28" t="s">
        <v>9</v>
      </c>
      <c r="U36" s="28" t="s">
        <v>9</v>
      </c>
      <c r="V36" s="28" t="s">
        <v>9</v>
      </c>
      <c r="W36" s="28">
        <v>76</v>
      </c>
      <c r="X36" s="28">
        <v>20</v>
      </c>
      <c r="Y36" s="28">
        <v>2</v>
      </c>
      <c r="Z36" s="37"/>
      <c r="AA36" s="36">
        <f>IF(SUM(AB36:AC37)&gt;0,SUM(AB36:AC37),"－")</f>
        <v>58</v>
      </c>
      <c r="AB36" s="28">
        <f>IF(SUM(AD36,AF36)&gt;0,SUM(AD36,AF36),"－")</f>
        <v>36</v>
      </c>
      <c r="AC36" s="28">
        <f>IF(SUM(AE36,AG36)&gt;0,SUM(AE36,AG36),"－")</f>
        <v>22</v>
      </c>
      <c r="AD36" s="28">
        <v>17</v>
      </c>
      <c r="AE36" s="28">
        <v>5</v>
      </c>
      <c r="AF36" s="28">
        <v>19</v>
      </c>
      <c r="AG36" s="28">
        <v>17</v>
      </c>
    </row>
    <row r="37" spans="2:33" ht="12" customHeight="1">
      <c r="B37" s="25"/>
      <c r="C37" s="113"/>
      <c r="D37" s="111"/>
      <c r="E37" s="86"/>
      <c r="F37" s="12"/>
      <c r="G37" s="4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37"/>
      <c r="AA37" s="36"/>
      <c r="AB37" s="28"/>
      <c r="AC37" s="28"/>
      <c r="AD37" s="28"/>
      <c r="AE37" s="28"/>
      <c r="AF37" s="28"/>
      <c r="AG37" s="28"/>
    </row>
    <row r="38" spans="2:33" ht="12" customHeight="1">
      <c r="B38" s="25"/>
      <c r="C38" s="113"/>
      <c r="D38" s="47" t="s">
        <v>45</v>
      </c>
      <c r="E38" s="30" t="s">
        <v>0</v>
      </c>
      <c r="F38" s="12">
        <f>IF(SUM(F40,F42)&lt;0,SUM(F40,F42),"")</f>
      </c>
      <c r="G38" s="24" t="s">
        <v>42</v>
      </c>
      <c r="H38" s="28">
        <f>IF(SUM(I38:J39)=SUM(H40:H43),IF(SUM(I38:J39)&gt;0,SUM(I38:J39),"－"),"ｴﾗｰ")</f>
        <v>320</v>
      </c>
      <c r="I38" s="28">
        <v>254</v>
      </c>
      <c r="J38" s="28">
        <v>66</v>
      </c>
      <c r="K38" s="28">
        <v>6</v>
      </c>
      <c r="L38" s="28" t="s">
        <v>9</v>
      </c>
      <c r="M38" s="28">
        <v>7</v>
      </c>
      <c r="N38" s="28">
        <v>1</v>
      </c>
      <c r="O38" s="28">
        <v>241</v>
      </c>
      <c r="P38" s="28">
        <v>59</v>
      </c>
      <c r="Q38" s="28" t="s">
        <v>9</v>
      </c>
      <c r="R38" s="28" t="s">
        <v>9</v>
      </c>
      <c r="S38" s="28">
        <v>5</v>
      </c>
      <c r="T38" s="28">
        <v>1</v>
      </c>
      <c r="U38" s="28" t="s">
        <v>9</v>
      </c>
      <c r="V38" s="28" t="s">
        <v>9</v>
      </c>
      <c r="W38" s="28">
        <v>17</v>
      </c>
      <c r="X38" s="28">
        <v>8</v>
      </c>
      <c r="Y38" s="28">
        <v>2</v>
      </c>
      <c r="Z38" s="37"/>
      <c r="AA38" s="36">
        <f>IF(SUM(AB38:AC39)=SUM(AA40:AA43),IF(SUM(AB38:AC39)&gt;0,SUM(AB38:AC39),"－"),"ｴﾗｰ")</f>
        <v>80</v>
      </c>
      <c r="AB38" s="28">
        <f>IF(SUM(AD38,AF38)&gt;0,SUM(AD38,AF38),"－")</f>
        <v>46</v>
      </c>
      <c r="AC38" s="28">
        <f>IF(SUM(AE38,AG38)&gt;0,SUM(AE38,AG38),"－")</f>
        <v>34</v>
      </c>
      <c r="AD38" s="28">
        <v>15</v>
      </c>
      <c r="AE38" s="28">
        <v>21</v>
      </c>
      <c r="AF38" s="28">
        <v>31</v>
      </c>
      <c r="AG38" s="28">
        <v>13</v>
      </c>
    </row>
    <row r="39" spans="2:33" ht="12" customHeight="1">
      <c r="B39" s="25"/>
      <c r="C39" s="113"/>
      <c r="D39" s="110"/>
      <c r="E39" s="30"/>
      <c r="F39" s="12" t="str">
        <f>IF(SUM(F41,F42)&gt;0,SUM(F41,F42),"－")</f>
        <v>－</v>
      </c>
      <c r="G39" s="4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37"/>
      <c r="AA39" s="36"/>
      <c r="AB39" s="28"/>
      <c r="AC39" s="28"/>
      <c r="AD39" s="28"/>
      <c r="AE39" s="28"/>
      <c r="AF39" s="28"/>
      <c r="AG39" s="28"/>
    </row>
    <row r="40" spans="2:33" ht="12" customHeight="1">
      <c r="B40" s="25"/>
      <c r="C40" s="113"/>
      <c r="D40" s="110"/>
      <c r="E40" s="30" t="s">
        <v>1</v>
      </c>
      <c r="F40" s="12"/>
      <c r="G40" s="24" t="s">
        <v>43</v>
      </c>
      <c r="H40" s="28">
        <f>IF(SUM(I40:J41)&gt;0,SUM(I40:J41),"－")</f>
        <v>298</v>
      </c>
      <c r="I40" s="28">
        <v>232</v>
      </c>
      <c r="J40" s="28">
        <v>66</v>
      </c>
      <c r="K40" s="28">
        <v>6</v>
      </c>
      <c r="L40" s="28" t="s">
        <v>9</v>
      </c>
      <c r="M40" s="28">
        <v>5</v>
      </c>
      <c r="N40" s="28">
        <v>1</v>
      </c>
      <c r="O40" s="28">
        <v>221</v>
      </c>
      <c r="P40" s="28">
        <v>59</v>
      </c>
      <c r="Q40" s="28" t="s">
        <v>9</v>
      </c>
      <c r="R40" s="28" t="s">
        <v>9</v>
      </c>
      <c r="S40" s="28">
        <v>5</v>
      </c>
      <c r="T40" s="28">
        <v>1</v>
      </c>
      <c r="U40" s="28" t="s">
        <v>9</v>
      </c>
      <c r="V40" s="28" t="s">
        <v>9</v>
      </c>
      <c r="W40" s="28">
        <v>16</v>
      </c>
      <c r="X40" s="28">
        <v>6</v>
      </c>
      <c r="Y40" s="28">
        <v>2</v>
      </c>
      <c r="Z40" s="37"/>
      <c r="AA40" s="36">
        <f>IF(SUM(AB40:AC41)&gt;0,SUM(AB40:AC41),"－")</f>
        <v>80</v>
      </c>
      <c r="AB40" s="28">
        <f>IF(SUM(AD40,AF40)&gt;0,SUM(AD40,AF40),"－")</f>
        <v>46</v>
      </c>
      <c r="AC40" s="28">
        <f>IF(SUM(AE40,AG40)&gt;0,SUM(AE40,AG40),"－")</f>
        <v>34</v>
      </c>
      <c r="AD40" s="28">
        <v>15</v>
      </c>
      <c r="AE40" s="28">
        <v>21</v>
      </c>
      <c r="AF40" s="28">
        <v>31</v>
      </c>
      <c r="AG40" s="28">
        <v>13</v>
      </c>
    </row>
    <row r="41" spans="2:33" ht="12" customHeight="1">
      <c r="B41" s="25"/>
      <c r="C41" s="113"/>
      <c r="D41" s="110"/>
      <c r="E41" s="30"/>
      <c r="F41" s="12"/>
      <c r="G41" s="4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37"/>
      <c r="AA41" s="36"/>
      <c r="AB41" s="28"/>
      <c r="AC41" s="28"/>
      <c r="AD41" s="28"/>
      <c r="AE41" s="28"/>
      <c r="AF41" s="28"/>
      <c r="AG41" s="28"/>
    </row>
    <row r="42" spans="2:33" ht="12" customHeight="1">
      <c r="B42" s="25"/>
      <c r="C42" s="113"/>
      <c r="D42" s="110"/>
      <c r="E42" s="30" t="s">
        <v>2</v>
      </c>
      <c r="F42" s="24"/>
      <c r="G42" s="24" t="s">
        <v>46</v>
      </c>
      <c r="H42" s="28">
        <f>IF(SUM(I42:J43)&gt;0,SUM(I42:J43),"－")</f>
        <v>22</v>
      </c>
      <c r="I42" s="28">
        <v>22</v>
      </c>
      <c r="J42" s="28" t="s">
        <v>9</v>
      </c>
      <c r="K42" s="28" t="s">
        <v>9</v>
      </c>
      <c r="L42" s="28" t="s">
        <v>9</v>
      </c>
      <c r="M42" s="28">
        <v>2</v>
      </c>
      <c r="N42" s="28" t="s">
        <v>9</v>
      </c>
      <c r="O42" s="28">
        <v>20</v>
      </c>
      <c r="P42" s="28" t="s">
        <v>9</v>
      </c>
      <c r="Q42" s="28" t="s">
        <v>9</v>
      </c>
      <c r="R42" s="28" t="s">
        <v>9</v>
      </c>
      <c r="S42" s="28" t="s">
        <v>9</v>
      </c>
      <c r="T42" s="28" t="s">
        <v>9</v>
      </c>
      <c r="U42" s="28" t="s">
        <v>9</v>
      </c>
      <c r="V42" s="28" t="s">
        <v>9</v>
      </c>
      <c r="W42" s="28">
        <v>1</v>
      </c>
      <c r="X42" s="28">
        <v>2</v>
      </c>
      <c r="Y42" s="28" t="s">
        <v>9</v>
      </c>
      <c r="Z42" s="37"/>
      <c r="AA42" s="36" t="str">
        <f>IF(SUM(AB42:AC43)&gt;0,SUM(AB42:AC43),"－")</f>
        <v>－</v>
      </c>
      <c r="AB42" s="28" t="str">
        <f>IF(SUM(AD42,AF42)&gt;0,SUM(AD42,AF42),"－")</f>
        <v>－</v>
      </c>
      <c r="AC42" s="28" t="str">
        <f>IF(SUM(AE42,AG42)&gt;0,SUM(AE42,AG42),"－")</f>
        <v>－</v>
      </c>
      <c r="AD42" s="28" t="s">
        <v>9</v>
      </c>
      <c r="AE42" s="28" t="s">
        <v>9</v>
      </c>
      <c r="AF42" s="28" t="s">
        <v>9</v>
      </c>
      <c r="AG42" s="28" t="s">
        <v>9</v>
      </c>
    </row>
    <row r="43" spans="2:33" ht="12" customHeight="1">
      <c r="B43" s="25"/>
      <c r="C43" s="113"/>
      <c r="D43" s="111"/>
      <c r="E43" s="30"/>
      <c r="F43" s="24"/>
      <c r="G43" s="4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37"/>
      <c r="AA43" s="36"/>
      <c r="AB43" s="28"/>
      <c r="AC43" s="28"/>
      <c r="AD43" s="28"/>
      <c r="AE43" s="28"/>
      <c r="AF43" s="28"/>
      <c r="AG43" s="28"/>
    </row>
    <row r="44" spans="2:33" ht="12" customHeight="1">
      <c r="B44" s="25"/>
      <c r="C44" s="113"/>
      <c r="D44" s="52" t="s">
        <v>47</v>
      </c>
      <c r="E44" s="52"/>
      <c r="F44" s="12">
        <f>IF(SUM(F46)&lt;0,SUM(F46),"")</f>
      </c>
      <c r="G44" s="24"/>
      <c r="H44" s="28">
        <f>IF(SUM(I44:J45)&gt;0,SUM(I44:J45),"－")</f>
        <v>53</v>
      </c>
      <c r="I44" s="28">
        <v>45</v>
      </c>
      <c r="J44" s="28">
        <v>8</v>
      </c>
      <c r="K44" s="28">
        <v>1</v>
      </c>
      <c r="L44" s="28" t="s">
        <v>9</v>
      </c>
      <c r="M44" s="28">
        <v>1</v>
      </c>
      <c r="N44" s="28" t="s">
        <v>9</v>
      </c>
      <c r="O44" s="28">
        <v>43</v>
      </c>
      <c r="P44" s="28">
        <v>6</v>
      </c>
      <c r="Q44" s="28" t="s">
        <v>9</v>
      </c>
      <c r="R44" s="28">
        <v>1</v>
      </c>
      <c r="S44" s="28" t="s">
        <v>9</v>
      </c>
      <c r="T44" s="28">
        <v>1</v>
      </c>
      <c r="U44" s="28" t="s">
        <v>9</v>
      </c>
      <c r="V44" s="28" t="s">
        <v>9</v>
      </c>
      <c r="W44" s="28">
        <v>5</v>
      </c>
      <c r="X44" s="28">
        <v>3</v>
      </c>
      <c r="Y44" s="28" t="s">
        <v>9</v>
      </c>
      <c r="Z44" s="37"/>
      <c r="AA44" s="36">
        <f>IF(SUM(AB44:AC45)&gt;0,SUM(AB44:AC45),"－")</f>
        <v>11</v>
      </c>
      <c r="AB44" s="28">
        <f>IF(SUM(AD44,AF44)&gt;0,SUM(AD44,AF44),"－")</f>
        <v>5</v>
      </c>
      <c r="AC44" s="28">
        <f>IF(SUM(AE44,AG44)&gt;0,SUM(AE44,AG44),"－")</f>
        <v>6</v>
      </c>
      <c r="AD44" s="28">
        <v>3</v>
      </c>
      <c r="AE44" s="28">
        <v>3</v>
      </c>
      <c r="AF44" s="28">
        <v>2</v>
      </c>
      <c r="AG44" s="28">
        <v>3</v>
      </c>
    </row>
    <row r="45" spans="2:33" ht="12" customHeight="1">
      <c r="B45" s="25"/>
      <c r="C45" s="114"/>
      <c r="D45" s="52"/>
      <c r="E45" s="52"/>
      <c r="F45" s="12" t="str">
        <f>IF(SUM(F47)&gt;0,SUM(F47),"－")</f>
        <v>－</v>
      </c>
      <c r="G45" s="2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37"/>
      <c r="AA45" s="36"/>
      <c r="AB45" s="28"/>
      <c r="AC45" s="28"/>
      <c r="AD45" s="28"/>
      <c r="AE45" s="28"/>
      <c r="AF45" s="28"/>
      <c r="AG45" s="28"/>
    </row>
    <row r="46" spans="2:33" ht="12" customHeight="1">
      <c r="B46" s="25"/>
      <c r="C46" s="53" t="s">
        <v>48</v>
      </c>
      <c r="D46" s="54"/>
      <c r="E46" s="55"/>
      <c r="F46" s="12"/>
      <c r="G46" s="24"/>
      <c r="H46" s="28">
        <f>IF(SUM(I46:J47)&gt;0,SUM(I46:J47),"－")</f>
        <v>517</v>
      </c>
      <c r="I46" s="28">
        <v>358</v>
      </c>
      <c r="J46" s="28">
        <v>159</v>
      </c>
      <c r="K46" s="28">
        <v>10</v>
      </c>
      <c r="L46" s="28">
        <v>1</v>
      </c>
      <c r="M46" s="28">
        <v>13</v>
      </c>
      <c r="N46" s="28" t="s">
        <v>9</v>
      </c>
      <c r="O46" s="28">
        <v>302</v>
      </c>
      <c r="P46" s="28">
        <v>127</v>
      </c>
      <c r="Q46" s="28">
        <v>6</v>
      </c>
      <c r="R46" s="28">
        <v>12</v>
      </c>
      <c r="S46" s="28">
        <v>7</v>
      </c>
      <c r="T46" s="28">
        <v>1</v>
      </c>
      <c r="U46" s="28">
        <v>27</v>
      </c>
      <c r="V46" s="28">
        <v>11</v>
      </c>
      <c r="W46" s="28">
        <v>138</v>
      </c>
      <c r="X46" s="28">
        <v>49</v>
      </c>
      <c r="Y46" s="28">
        <v>1</v>
      </c>
      <c r="Z46" s="37"/>
      <c r="AA46" s="36">
        <f>IF(SUM(AB46:AC47)&gt;0,SUM(AB46:AC47),"－")</f>
        <v>153</v>
      </c>
      <c r="AB46" s="28">
        <f>IF(SUM(AD46,AF46)&gt;0,SUM(AD46,AF46),"－")</f>
        <v>53</v>
      </c>
      <c r="AC46" s="28">
        <f>IF(SUM(AE46,AG46)&gt;0,SUM(AE46,AG46),"－")</f>
        <v>100</v>
      </c>
      <c r="AD46" s="28" t="s">
        <v>9</v>
      </c>
      <c r="AE46" s="28" t="s">
        <v>9</v>
      </c>
      <c r="AF46" s="28">
        <v>53</v>
      </c>
      <c r="AG46" s="28">
        <v>100</v>
      </c>
    </row>
    <row r="47" spans="2:33" ht="12" customHeight="1">
      <c r="B47" s="25"/>
      <c r="C47" s="56"/>
      <c r="D47" s="57"/>
      <c r="E47" s="58"/>
      <c r="F47" s="12"/>
      <c r="G47" s="24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37"/>
      <c r="AA47" s="36"/>
      <c r="AB47" s="28"/>
      <c r="AC47" s="28"/>
      <c r="AD47" s="28"/>
      <c r="AE47" s="28"/>
      <c r="AF47" s="28"/>
      <c r="AG47" s="28"/>
    </row>
    <row r="48" spans="2:33" ht="12" customHeight="1">
      <c r="B48" s="25" t="s">
        <v>49</v>
      </c>
      <c r="C48" s="71" t="s">
        <v>35</v>
      </c>
      <c r="D48" s="72"/>
      <c r="E48" s="73"/>
      <c r="F48" s="19">
        <f>IF(SUM(F50,F52,F54)&lt;0,SUM(F50,F52,F54),"")</f>
      </c>
      <c r="G48" s="49">
        <f>IF(SUM(G50:G55)&gt;0,SUM(G50:G55),"")</f>
      </c>
      <c r="H48" s="28">
        <f>IF(SUM(H50:H55)&gt;0,SUM(H50:H55),"－")</f>
        <v>396</v>
      </c>
      <c r="I48" s="28">
        <v>214</v>
      </c>
      <c r="J48" s="28">
        <v>182</v>
      </c>
      <c r="K48" s="28">
        <v>11</v>
      </c>
      <c r="L48" s="28">
        <v>1</v>
      </c>
      <c r="M48" s="28">
        <v>13</v>
      </c>
      <c r="N48" s="28">
        <v>1</v>
      </c>
      <c r="O48" s="28">
        <v>188</v>
      </c>
      <c r="P48" s="28">
        <v>168</v>
      </c>
      <c r="Q48" s="28">
        <v>2</v>
      </c>
      <c r="R48" s="28" t="s">
        <v>9</v>
      </c>
      <c r="S48" s="28">
        <v>11</v>
      </c>
      <c r="T48" s="28" t="s">
        <v>9</v>
      </c>
      <c r="U48" s="28" t="s">
        <v>9</v>
      </c>
      <c r="V48" s="28">
        <v>1</v>
      </c>
      <c r="W48" s="28">
        <v>12</v>
      </c>
      <c r="X48" s="28">
        <v>5</v>
      </c>
      <c r="Y48" s="28">
        <v>1</v>
      </c>
      <c r="Z48" s="37"/>
      <c r="AA48" s="36">
        <f>IF(SUM(AB48:AC49)=SUM(AA50:AA55),IF(SUM(AB48:AC49)&gt;0,SUM(AB48:AC49),"－"),"ｴﾗｰ")</f>
        <v>176</v>
      </c>
      <c r="AB48" s="28">
        <f>IF(SUM(AD48,AF48)&gt;0,SUM(AD48,AF48),"－")</f>
        <v>63</v>
      </c>
      <c r="AC48" s="28">
        <f>IF(SUM(AE48,AG48)&gt;0,SUM(AE48,AG48),"－")</f>
        <v>113</v>
      </c>
      <c r="AD48" s="28">
        <v>21</v>
      </c>
      <c r="AE48" s="28">
        <v>83</v>
      </c>
      <c r="AF48" s="28">
        <v>42</v>
      </c>
      <c r="AG48" s="28">
        <v>30</v>
      </c>
    </row>
    <row r="49" spans="2:33" ht="12" customHeight="1">
      <c r="B49" s="25"/>
      <c r="C49" s="74"/>
      <c r="D49" s="75"/>
      <c r="E49" s="76"/>
      <c r="F49" s="12" t="str">
        <f>IF(SUM(F51,F53,F55)&gt;0,SUM(F51,F53,F55),"－")</f>
        <v>－</v>
      </c>
      <c r="G49" s="24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37"/>
      <c r="AA49" s="36"/>
      <c r="AB49" s="28"/>
      <c r="AC49" s="28"/>
      <c r="AD49" s="28"/>
      <c r="AE49" s="28"/>
      <c r="AF49" s="28"/>
      <c r="AG49" s="28"/>
    </row>
    <row r="50" spans="2:33" ht="12" customHeight="1">
      <c r="B50" s="25"/>
      <c r="C50" s="79" t="s">
        <v>50</v>
      </c>
      <c r="D50" s="80"/>
      <c r="E50" s="81"/>
      <c r="F50" s="12"/>
      <c r="G50" s="24"/>
      <c r="H50" s="28">
        <f>IF(SUM(I50:J51)&gt;0,SUM(I50:J51),"－")</f>
        <v>48</v>
      </c>
      <c r="I50" s="28">
        <v>32</v>
      </c>
      <c r="J50" s="28">
        <v>16</v>
      </c>
      <c r="K50" s="28">
        <v>1</v>
      </c>
      <c r="L50" s="28" t="s">
        <v>9</v>
      </c>
      <c r="M50" s="28">
        <v>1</v>
      </c>
      <c r="N50" s="28" t="s">
        <v>9</v>
      </c>
      <c r="O50" s="28">
        <v>30</v>
      </c>
      <c r="P50" s="28">
        <v>15</v>
      </c>
      <c r="Q50" s="28" t="s">
        <v>9</v>
      </c>
      <c r="R50" s="28" t="s">
        <v>9</v>
      </c>
      <c r="S50" s="28">
        <v>1</v>
      </c>
      <c r="T50" s="28" t="s">
        <v>9</v>
      </c>
      <c r="U50" s="28" t="s">
        <v>9</v>
      </c>
      <c r="V50" s="28" t="s">
        <v>9</v>
      </c>
      <c r="W50" s="28">
        <v>5</v>
      </c>
      <c r="X50" s="28">
        <v>1</v>
      </c>
      <c r="Y50" s="28" t="s">
        <v>9</v>
      </c>
      <c r="Z50" s="37"/>
      <c r="AA50" s="36">
        <f>IF(SUM(AB50:AC51)&gt;0,SUM(AB50:AC51),"－")</f>
        <v>43</v>
      </c>
      <c r="AB50" s="28">
        <f>IF(SUM(AD50,AF50)&gt;0,SUM(AD50,AF50),"－")</f>
        <v>7</v>
      </c>
      <c r="AC50" s="28">
        <f>IF(SUM(AE50,AG50)&gt;0,SUM(AE50,AG50),"－")</f>
        <v>36</v>
      </c>
      <c r="AD50" s="28">
        <v>2</v>
      </c>
      <c r="AE50" s="28">
        <v>30</v>
      </c>
      <c r="AF50" s="28">
        <v>5</v>
      </c>
      <c r="AG50" s="28">
        <v>6</v>
      </c>
    </row>
    <row r="51" spans="2:33" ht="12" customHeight="1">
      <c r="B51" s="25"/>
      <c r="C51" s="79"/>
      <c r="D51" s="80"/>
      <c r="E51" s="81"/>
      <c r="F51" s="12"/>
      <c r="G51" s="24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37"/>
      <c r="AA51" s="36"/>
      <c r="AB51" s="28"/>
      <c r="AC51" s="28"/>
      <c r="AD51" s="28"/>
      <c r="AE51" s="28"/>
      <c r="AF51" s="28"/>
      <c r="AG51" s="28"/>
    </row>
    <row r="52" spans="2:33" ht="12" customHeight="1">
      <c r="B52" s="25"/>
      <c r="C52" s="79" t="s">
        <v>51</v>
      </c>
      <c r="D52" s="80"/>
      <c r="E52" s="81"/>
      <c r="F52" s="12"/>
      <c r="G52" s="24"/>
      <c r="H52" s="28">
        <f>IF(SUM(I52:J53)&gt;0,SUM(I52:J53),"－")</f>
        <v>67</v>
      </c>
      <c r="I52" s="28">
        <v>32</v>
      </c>
      <c r="J52" s="28">
        <v>35</v>
      </c>
      <c r="K52" s="28">
        <v>1</v>
      </c>
      <c r="L52" s="28" t="s">
        <v>9</v>
      </c>
      <c r="M52" s="28">
        <v>1</v>
      </c>
      <c r="N52" s="28" t="s">
        <v>9</v>
      </c>
      <c r="O52" s="28">
        <v>28</v>
      </c>
      <c r="P52" s="28">
        <v>34</v>
      </c>
      <c r="Q52" s="28">
        <v>2</v>
      </c>
      <c r="R52" s="28" t="s">
        <v>9</v>
      </c>
      <c r="S52" s="28">
        <v>1</v>
      </c>
      <c r="T52" s="28" t="s">
        <v>9</v>
      </c>
      <c r="U52" s="28" t="s">
        <v>9</v>
      </c>
      <c r="V52" s="28" t="s">
        <v>9</v>
      </c>
      <c r="W52" s="28">
        <v>2</v>
      </c>
      <c r="X52" s="28">
        <v>2</v>
      </c>
      <c r="Y52" s="28" t="s">
        <v>9</v>
      </c>
      <c r="Z52" s="37"/>
      <c r="AA52" s="36">
        <f>IF(SUM(AB52:AC53)&gt;0,SUM(AB52:AC53),"－")</f>
        <v>34</v>
      </c>
      <c r="AB52" s="28">
        <f>IF(SUM(AD52,AF52)&gt;0,SUM(AD52,AF52),"－")</f>
        <v>14</v>
      </c>
      <c r="AC52" s="28">
        <f>IF(SUM(AE52,AG52)&gt;0,SUM(AE52,AG52),"－")</f>
        <v>20</v>
      </c>
      <c r="AD52" s="28">
        <v>3</v>
      </c>
      <c r="AE52" s="28">
        <v>16</v>
      </c>
      <c r="AF52" s="28">
        <v>11</v>
      </c>
      <c r="AG52" s="28">
        <v>4</v>
      </c>
    </row>
    <row r="53" spans="2:33" ht="12" customHeight="1">
      <c r="B53" s="25"/>
      <c r="C53" s="79"/>
      <c r="D53" s="80"/>
      <c r="E53" s="81"/>
      <c r="F53" s="12"/>
      <c r="G53" s="24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7"/>
      <c r="AA53" s="36"/>
      <c r="AB53" s="28"/>
      <c r="AC53" s="28"/>
      <c r="AD53" s="28"/>
      <c r="AE53" s="28"/>
      <c r="AF53" s="28"/>
      <c r="AG53" s="28"/>
    </row>
    <row r="54" spans="2:33" ht="12" customHeight="1">
      <c r="B54" s="25"/>
      <c r="C54" s="82" t="s">
        <v>7</v>
      </c>
      <c r="D54" s="83"/>
      <c r="E54" s="84"/>
      <c r="F54" s="12"/>
      <c r="G54" s="24"/>
      <c r="H54" s="28">
        <f>IF(SUM(I54:J55)&gt;0,SUM(I54:J55),"－")</f>
        <v>281</v>
      </c>
      <c r="I54" s="28">
        <v>150</v>
      </c>
      <c r="J54" s="28">
        <v>131</v>
      </c>
      <c r="K54" s="28">
        <v>9</v>
      </c>
      <c r="L54" s="28">
        <v>1</v>
      </c>
      <c r="M54" s="28">
        <v>11</v>
      </c>
      <c r="N54" s="28">
        <v>1</v>
      </c>
      <c r="O54" s="28">
        <v>130</v>
      </c>
      <c r="P54" s="28">
        <v>119</v>
      </c>
      <c r="Q54" s="28" t="s">
        <v>9</v>
      </c>
      <c r="R54" s="28" t="s">
        <v>9</v>
      </c>
      <c r="S54" s="28">
        <v>9</v>
      </c>
      <c r="T54" s="28" t="s">
        <v>9</v>
      </c>
      <c r="U54" s="28" t="s">
        <v>9</v>
      </c>
      <c r="V54" s="28">
        <v>1</v>
      </c>
      <c r="W54" s="28">
        <v>5</v>
      </c>
      <c r="X54" s="28">
        <v>2</v>
      </c>
      <c r="Y54" s="28">
        <v>1</v>
      </c>
      <c r="Z54" s="37"/>
      <c r="AA54" s="36">
        <f>IF(SUM(AB54:AC55)&gt;0,SUM(AB54:AC55),"－")</f>
        <v>99</v>
      </c>
      <c r="AB54" s="28">
        <f>IF(SUM(AD54,AF54)&gt;0,SUM(AD54,AF54),"－")</f>
        <v>42</v>
      </c>
      <c r="AC54" s="28">
        <f>IF(SUM(AE54,AG54)&gt;0,SUM(AE54,AG54),"－")</f>
        <v>57</v>
      </c>
      <c r="AD54" s="28">
        <v>16</v>
      </c>
      <c r="AE54" s="28">
        <v>37</v>
      </c>
      <c r="AF54" s="28">
        <v>26</v>
      </c>
      <c r="AG54" s="28">
        <v>20</v>
      </c>
    </row>
    <row r="55" spans="2:33" ht="12" customHeight="1">
      <c r="B55" s="25"/>
      <c r="C55" s="82"/>
      <c r="D55" s="83"/>
      <c r="E55" s="84"/>
      <c r="F55" s="5"/>
      <c r="G55" s="51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7"/>
      <c r="AA55" s="36"/>
      <c r="AB55" s="28"/>
      <c r="AC55" s="28"/>
      <c r="AD55" s="28"/>
      <c r="AE55" s="28"/>
      <c r="AF55" s="28"/>
      <c r="AG55" s="28"/>
    </row>
    <row r="56" spans="2:33" ht="12" customHeight="1">
      <c r="B56" s="47" t="s">
        <v>52</v>
      </c>
      <c r="C56" s="71" t="s">
        <v>35</v>
      </c>
      <c r="D56" s="72"/>
      <c r="E56" s="73"/>
      <c r="F56" s="11">
        <f>IF(SUM(F58)&lt;0,SUM(F58),"")</f>
      </c>
      <c r="G56" s="11">
        <f>IF(SUM(G58)&lt;0,SUM(G58),"")</f>
      </c>
      <c r="H56" s="28">
        <f>IF(SUM(I56:J57)=SUM(H58,H64),IF(SUM(I56:J57)&gt;0,SUM(I56:J57),"－"),"ｴﾗｰ")</f>
        <v>1456</v>
      </c>
      <c r="I56" s="28">
        <v>93</v>
      </c>
      <c r="J56" s="28">
        <v>1363</v>
      </c>
      <c r="K56" s="28">
        <v>74</v>
      </c>
      <c r="L56" s="28">
        <v>50</v>
      </c>
      <c r="M56" s="28">
        <v>5</v>
      </c>
      <c r="N56" s="28">
        <v>50</v>
      </c>
      <c r="O56" s="28">
        <v>8</v>
      </c>
      <c r="P56" s="28">
        <v>1146</v>
      </c>
      <c r="Q56" s="28" t="s">
        <v>9</v>
      </c>
      <c r="R56" s="28">
        <v>101</v>
      </c>
      <c r="S56" s="28">
        <v>2</v>
      </c>
      <c r="T56" s="28">
        <v>2</v>
      </c>
      <c r="U56" s="28">
        <v>6</v>
      </c>
      <c r="V56" s="28">
        <v>12</v>
      </c>
      <c r="W56" s="28">
        <v>108</v>
      </c>
      <c r="X56" s="28">
        <v>18</v>
      </c>
      <c r="Y56" s="28">
        <v>7</v>
      </c>
      <c r="Z56" s="37"/>
      <c r="AA56" s="36">
        <f>IF(SUM(AB56:AC57)=SUM(AA58,AA64),IF(SUM(AB56:AC57)&gt;0,SUM(AB56:AC57),"－"),"ｴﾗｰ")</f>
        <v>203</v>
      </c>
      <c r="AB56" s="28">
        <f>IF(SUM(AD56,AF56)&gt;0,SUM(AD56,AF56),"－")</f>
        <v>96</v>
      </c>
      <c r="AC56" s="28">
        <f>IF(SUM(AE56,AG56)&gt;0,SUM(AE56,AG56),"－")</f>
        <v>107</v>
      </c>
      <c r="AD56" s="28" t="s">
        <v>9</v>
      </c>
      <c r="AE56" s="28" t="s">
        <v>9</v>
      </c>
      <c r="AF56" s="28">
        <v>96</v>
      </c>
      <c r="AG56" s="28">
        <v>107</v>
      </c>
    </row>
    <row r="57" spans="2:33" ht="12" customHeight="1">
      <c r="B57" s="110"/>
      <c r="C57" s="74"/>
      <c r="D57" s="75"/>
      <c r="E57" s="76"/>
      <c r="F57" s="12" t="str">
        <f>IF(SUM(F59,F64)&gt;0,SUM(F59,F64),"－")</f>
        <v>－</v>
      </c>
      <c r="G57" s="12" t="str">
        <f>IF(SUM(G59,G64)&gt;0,SUM(G59,G64),"－")</f>
        <v>－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37"/>
      <c r="AA57" s="36"/>
      <c r="AB57" s="28"/>
      <c r="AC57" s="28"/>
      <c r="AD57" s="28"/>
      <c r="AE57" s="28"/>
      <c r="AF57" s="28"/>
      <c r="AG57" s="28"/>
    </row>
    <row r="58" spans="2:33" ht="12" customHeight="1">
      <c r="B58" s="110"/>
      <c r="C58" s="77" t="s">
        <v>36</v>
      </c>
      <c r="D58" s="78"/>
      <c r="E58" s="30" t="s">
        <v>0</v>
      </c>
      <c r="F58" s="12">
        <f>IF(SUM(F60,F62)&lt;0,SUM(F60,F62),"")</f>
      </c>
      <c r="G58" s="18">
        <f>IF(SUM(G60,G62)&lt;0,SUM(G60,G62),"")</f>
      </c>
      <c r="H58" s="28">
        <f>IF(SUM(I58:J59)&gt;0,SUM(I58:J59),"－")</f>
        <v>537</v>
      </c>
      <c r="I58" s="28">
        <v>20</v>
      </c>
      <c r="J58" s="28">
        <v>517</v>
      </c>
      <c r="K58" s="28">
        <v>13</v>
      </c>
      <c r="L58" s="28">
        <v>16</v>
      </c>
      <c r="M58" s="28" t="s">
        <v>9</v>
      </c>
      <c r="N58" s="28">
        <v>24</v>
      </c>
      <c r="O58" s="28">
        <v>7</v>
      </c>
      <c r="P58" s="28">
        <v>439</v>
      </c>
      <c r="Q58" s="28" t="s">
        <v>9</v>
      </c>
      <c r="R58" s="28">
        <v>33</v>
      </c>
      <c r="S58" s="28">
        <v>1</v>
      </c>
      <c r="T58" s="28">
        <v>2</v>
      </c>
      <c r="U58" s="28" t="s">
        <v>9</v>
      </c>
      <c r="V58" s="28">
        <v>2</v>
      </c>
      <c r="W58" s="28">
        <v>82</v>
      </c>
      <c r="X58" s="28">
        <v>6</v>
      </c>
      <c r="Y58" s="28">
        <v>4</v>
      </c>
      <c r="Z58" s="37"/>
      <c r="AA58" s="36">
        <f>IF(SUM(AB58:AC59)=SUM(AA60:AA63),IF(SUM(AB58:AC59)&gt;0,SUM(AB58:AC59),"－"),"ｴﾗｰ")</f>
        <v>74</v>
      </c>
      <c r="AB58" s="28">
        <f>IF(SUM(AD58,AF58)&gt;0,SUM(AD58,AF58),"－")</f>
        <v>19</v>
      </c>
      <c r="AC58" s="28">
        <f>IF(SUM(AE58,AG58)&gt;0,SUM(AE58,AG58),"－")</f>
        <v>55</v>
      </c>
      <c r="AD58" s="28" t="s">
        <v>9</v>
      </c>
      <c r="AE58" s="28" t="s">
        <v>9</v>
      </c>
      <c r="AF58" s="28">
        <v>19</v>
      </c>
      <c r="AG58" s="28">
        <v>55</v>
      </c>
    </row>
    <row r="59" spans="2:33" ht="12" customHeight="1">
      <c r="B59" s="110"/>
      <c r="C59" s="32"/>
      <c r="D59" s="33"/>
      <c r="E59" s="30"/>
      <c r="F59" s="12" t="str">
        <f>IF(SUM(F61,F63)&gt;0,SUM(F61,F63),"－")</f>
        <v>－</v>
      </c>
      <c r="G59" s="12">
        <f>IF(SUM(G61,G63)&gt;0,SUM(G61,G63),"")</f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37"/>
      <c r="AA59" s="36"/>
      <c r="AB59" s="28"/>
      <c r="AC59" s="28"/>
      <c r="AD59" s="28"/>
      <c r="AE59" s="28"/>
      <c r="AF59" s="28"/>
      <c r="AG59" s="28"/>
    </row>
    <row r="60" spans="2:33" ht="12" customHeight="1">
      <c r="B60" s="110"/>
      <c r="C60" s="32"/>
      <c r="D60" s="33"/>
      <c r="E60" s="30" t="s">
        <v>37</v>
      </c>
      <c r="F60" s="12"/>
      <c r="G60" s="18"/>
      <c r="H60" s="28">
        <f>IF(SUM(I60:J61)&gt;0,SUM(I60:J61),"－")</f>
        <v>258</v>
      </c>
      <c r="I60" s="28">
        <v>14</v>
      </c>
      <c r="J60" s="28">
        <v>244</v>
      </c>
      <c r="K60" s="28">
        <v>8</v>
      </c>
      <c r="L60" s="28">
        <v>10</v>
      </c>
      <c r="M60" s="28" t="s">
        <v>9</v>
      </c>
      <c r="N60" s="28">
        <v>23</v>
      </c>
      <c r="O60" s="28">
        <v>6</v>
      </c>
      <c r="P60" s="28">
        <v>210</v>
      </c>
      <c r="Q60" s="28" t="s">
        <v>9</v>
      </c>
      <c r="R60" s="28" t="s">
        <v>9</v>
      </c>
      <c r="S60" s="28" t="s">
        <v>9</v>
      </c>
      <c r="T60" s="28" t="s">
        <v>9</v>
      </c>
      <c r="U60" s="28" t="s">
        <v>9</v>
      </c>
      <c r="V60" s="28">
        <v>1</v>
      </c>
      <c r="W60" s="28">
        <v>23</v>
      </c>
      <c r="X60" s="28">
        <v>2</v>
      </c>
      <c r="Y60" s="28">
        <v>3</v>
      </c>
      <c r="Z60" s="37"/>
      <c r="AA60" s="36">
        <f>IF(SUM(AB60:AC61)&gt;0,SUM(AB60:AC61),"－")</f>
        <v>52</v>
      </c>
      <c r="AB60" s="28">
        <f>IF(SUM(AD60,AF60)&gt;0,SUM(AD60,AF60),"－")</f>
        <v>12</v>
      </c>
      <c r="AC60" s="28">
        <f>IF(SUM(AE60,AG60)&gt;0,SUM(AE60,AG60),"－")</f>
        <v>40</v>
      </c>
      <c r="AD60" s="28" t="s">
        <v>9</v>
      </c>
      <c r="AE60" s="28" t="s">
        <v>9</v>
      </c>
      <c r="AF60" s="28">
        <v>12</v>
      </c>
      <c r="AG60" s="28">
        <v>40</v>
      </c>
    </row>
    <row r="61" spans="2:33" ht="12" customHeight="1">
      <c r="B61" s="110"/>
      <c r="C61" s="32"/>
      <c r="D61" s="33"/>
      <c r="E61" s="30"/>
      <c r="F61" s="12"/>
      <c r="G61" s="1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37"/>
      <c r="AA61" s="36"/>
      <c r="AB61" s="28"/>
      <c r="AC61" s="28"/>
      <c r="AD61" s="28"/>
      <c r="AE61" s="28"/>
      <c r="AF61" s="28"/>
      <c r="AG61" s="28"/>
    </row>
    <row r="62" spans="2:33" ht="12" customHeight="1">
      <c r="B62" s="110"/>
      <c r="C62" s="32"/>
      <c r="D62" s="33"/>
      <c r="E62" s="30" t="s">
        <v>4</v>
      </c>
      <c r="F62" s="12"/>
      <c r="G62" s="12"/>
      <c r="H62" s="28">
        <f>IF(SUM(I62:J63)&gt;0,SUM(I62:J63),"－")</f>
        <v>279</v>
      </c>
      <c r="I62" s="28">
        <v>6</v>
      </c>
      <c r="J62" s="28">
        <v>273</v>
      </c>
      <c r="K62" s="28">
        <v>5</v>
      </c>
      <c r="L62" s="28">
        <v>6</v>
      </c>
      <c r="M62" s="28" t="s">
        <v>9</v>
      </c>
      <c r="N62" s="28">
        <v>1</v>
      </c>
      <c r="O62" s="28">
        <v>1</v>
      </c>
      <c r="P62" s="28">
        <v>229</v>
      </c>
      <c r="Q62" s="28" t="s">
        <v>9</v>
      </c>
      <c r="R62" s="28">
        <v>33</v>
      </c>
      <c r="S62" s="28">
        <v>1</v>
      </c>
      <c r="T62" s="28">
        <v>2</v>
      </c>
      <c r="U62" s="28" t="s">
        <v>9</v>
      </c>
      <c r="V62" s="28">
        <v>1</v>
      </c>
      <c r="W62" s="28">
        <v>59</v>
      </c>
      <c r="X62" s="28">
        <v>4</v>
      </c>
      <c r="Y62" s="28">
        <v>1</v>
      </c>
      <c r="Z62" s="37"/>
      <c r="AA62" s="36">
        <f>IF(SUM(AB62:AC63)&gt;0,SUM(AB62:AC63),"－")</f>
        <v>22</v>
      </c>
      <c r="AB62" s="28">
        <f>IF(SUM(AD62,AF62)&gt;0,SUM(AD62,AF62),"－")</f>
        <v>7</v>
      </c>
      <c r="AC62" s="28">
        <f>IF(SUM(AE62,AG62)&gt;0,SUM(AE62,AG62),"－")</f>
        <v>15</v>
      </c>
      <c r="AD62" s="28" t="s">
        <v>9</v>
      </c>
      <c r="AE62" s="28" t="s">
        <v>9</v>
      </c>
      <c r="AF62" s="28">
        <v>7</v>
      </c>
      <c r="AG62" s="28">
        <v>15</v>
      </c>
    </row>
    <row r="63" spans="2:33" ht="12" customHeight="1">
      <c r="B63" s="110"/>
      <c r="C63" s="32"/>
      <c r="D63" s="33"/>
      <c r="E63" s="30"/>
      <c r="F63" s="12"/>
      <c r="G63" s="12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37"/>
      <c r="AA63" s="36"/>
      <c r="AB63" s="28"/>
      <c r="AC63" s="28"/>
      <c r="AD63" s="28"/>
      <c r="AE63" s="28"/>
      <c r="AF63" s="28"/>
      <c r="AG63" s="28"/>
    </row>
    <row r="64" spans="2:33" ht="12" customHeight="1">
      <c r="B64" s="110"/>
      <c r="C64" s="31" t="s">
        <v>38</v>
      </c>
      <c r="D64" s="31"/>
      <c r="E64" s="31"/>
      <c r="F64" s="24"/>
      <c r="G64" s="24"/>
      <c r="H64" s="28">
        <f>IF(SUM(I64:J65)&gt;0,SUM(I64:J65),"－")</f>
        <v>919</v>
      </c>
      <c r="I64" s="28">
        <v>73</v>
      </c>
      <c r="J64" s="28">
        <v>846</v>
      </c>
      <c r="K64" s="28">
        <v>61</v>
      </c>
      <c r="L64" s="28">
        <v>34</v>
      </c>
      <c r="M64" s="28">
        <v>5</v>
      </c>
      <c r="N64" s="28">
        <v>26</v>
      </c>
      <c r="O64" s="28">
        <v>1</v>
      </c>
      <c r="P64" s="28">
        <v>707</v>
      </c>
      <c r="Q64" s="28" t="s">
        <v>9</v>
      </c>
      <c r="R64" s="28">
        <v>68</v>
      </c>
      <c r="S64" s="28">
        <v>1</v>
      </c>
      <c r="T64" s="28" t="s">
        <v>9</v>
      </c>
      <c r="U64" s="28">
        <v>6</v>
      </c>
      <c r="V64" s="28">
        <v>10</v>
      </c>
      <c r="W64" s="28">
        <v>26</v>
      </c>
      <c r="X64" s="28">
        <v>12</v>
      </c>
      <c r="Y64" s="28">
        <v>3</v>
      </c>
      <c r="Z64" s="37"/>
      <c r="AA64" s="36">
        <f>IF(SUM(AB64:AC65)&gt;0,SUM(AB64:AC65),"－")</f>
        <v>129</v>
      </c>
      <c r="AB64" s="28">
        <f>IF(SUM(AD64,AF64)&gt;0,SUM(AD64,AF64),"－")</f>
        <v>77</v>
      </c>
      <c r="AC64" s="28">
        <f>IF(SUM(AE64,AG64)&gt;0,SUM(AE64,AG64),"－")</f>
        <v>52</v>
      </c>
      <c r="AD64" s="28" t="s">
        <v>9</v>
      </c>
      <c r="AE64" s="28" t="s">
        <v>9</v>
      </c>
      <c r="AF64" s="28">
        <v>77</v>
      </c>
      <c r="AG64" s="28">
        <v>52</v>
      </c>
    </row>
    <row r="65" spans="2:33" ht="12" customHeight="1">
      <c r="B65" s="111"/>
      <c r="C65" s="31"/>
      <c r="D65" s="31"/>
      <c r="E65" s="31"/>
      <c r="F65" s="48"/>
      <c r="G65" s="2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37"/>
      <c r="AA65" s="36"/>
      <c r="AB65" s="28"/>
      <c r="AC65" s="28"/>
      <c r="AD65" s="28"/>
      <c r="AE65" s="28"/>
      <c r="AF65" s="28"/>
      <c r="AG65" s="28"/>
    </row>
    <row r="66" spans="2:33" ht="12" customHeight="1">
      <c r="B66" s="50" t="s">
        <v>53</v>
      </c>
      <c r="C66" s="31" t="s">
        <v>35</v>
      </c>
      <c r="D66" s="31"/>
      <c r="E66" s="31"/>
      <c r="F66" s="17">
        <f>IF(SUM(F68,F70)&lt;0,SUM(F68,F70),"")</f>
      </c>
      <c r="G66" s="49" t="s">
        <v>39</v>
      </c>
      <c r="H66" s="28">
        <f>IF(SUM(I66:J67)=SUM(H68:H71),IF(SUM(H68:H71)&gt;0,SUM(H68:H71),"－"),"ｴﾗｰ")</f>
        <v>617</v>
      </c>
      <c r="I66" s="28">
        <v>153</v>
      </c>
      <c r="J66" s="28">
        <v>464</v>
      </c>
      <c r="K66" s="28" t="s">
        <v>9</v>
      </c>
      <c r="L66" s="28" t="s">
        <v>9</v>
      </c>
      <c r="M66" s="28" t="s">
        <v>9</v>
      </c>
      <c r="N66" s="28" t="s">
        <v>9</v>
      </c>
      <c r="O66" s="28" t="s">
        <v>9</v>
      </c>
      <c r="P66" s="28" t="s">
        <v>9</v>
      </c>
      <c r="Q66" s="28" t="s">
        <v>9</v>
      </c>
      <c r="R66" s="28" t="s">
        <v>9</v>
      </c>
      <c r="S66" s="28" t="s">
        <v>9</v>
      </c>
      <c r="T66" s="28" t="s">
        <v>9</v>
      </c>
      <c r="U66" s="28" t="s">
        <v>9</v>
      </c>
      <c r="V66" s="28" t="s">
        <v>9</v>
      </c>
      <c r="W66" s="28">
        <v>1393</v>
      </c>
      <c r="X66" s="28">
        <v>365</v>
      </c>
      <c r="Y66" s="28" t="s">
        <v>9</v>
      </c>
      <c r="Z66" s="37"/>
      <c r="AA66" s="36">
        <f>IF(SUM(AB66:AC67)=SUM(AA68,AA70),IF(SUM(AB66:AC67)&gt;0,SUM(AB66:AC67),"－"),"ｴﾗｰ")</f>
        <v>170</v>
      </c>
      <c r="AB66" s="28">
        <f>IF(SUM(AD66,AF66)&gt;0,SUM(AD66,AF66),"－")</f>
        <v>82</v>
      </c>
      <c r="AC66" s="28">
        <f>IF(SUM(AE66,AG66)&gt;0,SUM(AE66,AG66),"－")</f>
        <v>88</v>
      </c>
      <c r="AD66" s="28" t="s">
        <v>9</v>
      </c>
      <c r="AE66" s="28" t="s">
        <v>9</v>
      </c>
      <c r="AF66" s="28">
        <v>82</v>
      </c>
      <c r="AG66" s="28">
        <v>88</v>
      </c>
    </row>
    <row r="67" spans="2:33" ht="12" customHeight="1">
      <c r="B67" s="115"/>
      <c r="C67" s="31"/>
      <c r="D67" s="31"/>
      <c r="E67" s="31"/>
      <c r="F67" s="12" t="str">
        <f>IF(SUM(F69,F71)&gt;0,SUM(F69,F71),"－")</f>
        <v>－</v>
      </c>
      <c r="G67" s="24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37"/>
      <c r="AA67" s="36"/>
      <c r="AB67" s="28"/>
      <c r="AC67" s="28"/>
      <c r="AD67" s="28"/>
      <c r="AE67" s="28"/>
      <c r="AF67" s="28"/>
      <c r="AG67" s="28"/>
    </row>
    <row r="68" spans="2:33" ht="12" customHeight="1">
      <c r="B68" s="115"/>
      <c r="C68" s="31" t="s">
        <v>54</v>
      </c>
      <c r="D68" s="31"/>
      <c r="E68" s="31"/>
      <c r="F68" s="12"/>
      <c r="G68" s="24" t="s">
        <v>55</v>
      </c>
      <c r="H68" s="28">
        <f>IF(SUM(I68:J69)&gt;0,SUM(I68:J69),"－")</f>
        <v>33</v>
      </c>
      <c r="I68" s="28">
        <v>21</v>
      </c>
      <c r="J68" s="28">
        <v>12</v>
      </c>
      <c r="K68" s="28" t="s">
        <v>9</v>
      </c>
      <c r="L68" s="28" t="s">
        <v>9</v>
      </c>
      <c r="M68" s="28" t="s">
        <v>9</v>
      </c>
      <c r="N68" s="28" t="s">
        <v>9</v>
      </c>
      <c r="O68" s="28" t="s">
        <v>9</v>
      </c>
      <c r="P68" s="28" t="s">
        <v>9</v>
      </c>
      <c r="Q68" s="28" t="s">
        <v>9</v>
      </c>
      <c r="R68" s="28" t="s">
        <v>9</v>
      </c>
      <c r="S68" s="28" t="s">
        <v>9</v>
      </c>
      <c r="T68" s="28" t="s">
        <v>9</v>
      </c>
      <c r="U68" s="28" t="s">
        <v>9</v>
      </c>
      <c r="V68" s="28" t="s">
        <v>9</v>
      </c>
      <c r="W68" s="28">
        <v>375</v>
      </c>
      <c r="X68" s="28">
        <v>61</v>
      </c>
      <c r="Y68" s="28" t="s">
        <v>9</v>
      </c>
      <c r="Z68" s="37"/>
      <c r="AA68" s="36">
        <f>IF(SUM(AB68:AC69)&gt;0,SUM(AB68:AC69),"－")</f>
        <v>28</v>
      </c>
      <c r="AB68" s="28">
        <f>IF(SUM(AD68,AF68)&gt;0,SUM(AD68,AF68),"－")</f>
        <v>21</v>
      </c>
      <c r="AC68" s="28">
        <f>IF(SUM(AE68,AG68)&gt;0,SUM(AE68,AG68),"－")</f>
        <v>7</v>
      </c>
      <c r="AD68" s="28" t="s">
        <v>9</v>
      </c>
      <c r="AE68" s="28" t="s">
        <v>9</v>
      </c>
      <c r="AF68" s="28">
        <v>21</v>
      </c>
      <c r="AG68" s="28">
        <v>7</v>
      </c>
    </row>
    <row r="69" spans="2:33" ht="12" customHeight="1">
      <c r="B69" s="115"/>
      <c r="C69" s="31"/>
      <c r="D69" s="31"/>
      <c r="E69" s="31"/>
      <c r="F69" s="12"/>
      <c r="G69" s="24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37"/>
      <c r="AA69" s="36"/>
      <c r="AB69" s="28"/>
      <c r="AC69" s="28"/>
      <c r="AD69" s="28"/>
      <c r="AE69" s="28"/>
      <c r="AF69" s="28"/>
      <c r="AG69" s="28"/>
    </row>
    <row r="70" spans="2:33" ht="12" customHeight="1">
      <c r="B70" s="115"/>
      <c r="C70" s="31" t="s">
        <v>38</v>
      </c>
      <c r="D70" s="31"/>
      <c r="E70" s="31"/>
      <c r="F70" s="20"/>
      <c r="G70" s="24" t="s">
        <v>56</v>
      </c>
      <c r="H70" s="28">
        <f>IF(SUM(I70:J71)&gt;0,SUM(I70:J71),"－")</f>
        <v>584</v>
      </c>
      <c r="I70" s="28">
        <v>132</v>
      </c>
      <c r="J70" s="28">
        <v>452</v>
      </c>
      <c r="K70" s="28" t="s">
        <v>9</v>
      </c>
      <c r="L70" s="28" t="s">
        <v>9</v>
      </c>
      <c r="M70" s="28" t="s">
        <v>9</v>
      </c>
      <c r="N70" s="28" t="s">
        <v>9</v>
      </c>
      <c r="O70" s="28" t="s">
        <v>9</v>
      </c>
      <c r="P70" s="28" t="s">
        <v>9</v>
      </c>
      <c r="Q70" s="28" t="s">
        <v>9</v>
      </c>
      <c r="R70" s="28" t="s">
        <v>9</v>
      </c>
      <c r="S70" s="28" t="s">
        <v>9</v>
      </c>
      <c r="T70" s="28" t="s">
        <v>9</v>
      </c>
      <c r="U70" s="28" t="s">
        <v>9</v>
      </c>
      <c r="V70" s="28" t="s">
        <v>9</v>
      </c>
      <c r="W70" s="28">
        <v>1018</v>
      </c>
      <c r="X70" s="28">
        <v>304</v>
      </c>
      <c r="Y70" s="28" t="s">
        <v>9</v>
      </c>
      <c r="Z70" s="37"/>
      <c r="AA70" s="36">
        <f>IF(SUM(AB70:AC71)&gt;0,SUM(AB70:AC71),"－")</f>
        <v>142</v>
      </c>
      <c r="AB70" s="28">
        <f>IF(SUM(AD70,AF70)&gt;0,SUM(AD70,AF70),"－")</f>
        <v>61</v>
      </c>
      <c r="AC70" s="28">
        <f>IF(SUM(AE70,AG70)&gt;0,SUM(AE70,AG70),"－")</f>
        <v>81</v>
      </c>
      <c r="AD70" s="28" t="s">
        <v>9</v>
      </c>
      <c r="AE70" s="28" t="s">
        <v>9</v>
      </c>
      <c r="AF70" s="28">
        <v>61</v>
      </c>
      <c r="AG70" s="28">
        <v>81</v>
      </c>
    </row>
    <row r="71" spans="2:33" ht="12" customHeight="1">
      <c r="B71" s="116"/>
      <c r="C71" s="31"/>
      <c r="D71" s="31"/>
      <c r="E71" s="31"/>
      <c r="F71" s="13"/>
      <c r="G71" s="5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66"/>
      <c r="AA71" s="23"/>
      <c r="AB71" s="27"/>
      <c r="AC71" s="27"/>
      <c r="AD71" s="27"/>
      <c r="AE71" s="27"/>
      <c r="AF71" s="27"/>
      <c r="AG71" s="27"/>
    </row>
    <row r="72" spans="2:33" ht="12" customHeight="1">
      <c r="B72" s="50" t="s">
        <v>57</v>
      </c>
      <c r="C72" s="31" t="s">
        <v>35</v>
      </c>
      <c r="D72" s="31"/>
      <c r="E72" s="31"/>
      <c r="F72" s="17">
        <f>IF(SUM(F74,F76)&lt;0,SUM(F74,F76),"")</f>
      </c>
      <c r="G72" s="49" t="s">
        <v>39</v>
      </c>
      <c r="H72" s="28">
        <f>IF(SUM(I72:J73)=SUM(H74:H77),IF(SUM(H74:H77)&gt;0,SUM(H74:H77),"－"),"ｴﾗｰ")</f>
        <v>51</v>
      </c>
      <c r="I72" s="28">
        <v>14</v>
      </c>
      <c r="J72" s="28">
        <v>37</v>
      </c>
      <c r="K72" s="28" t="s">
        <v>9</v>
      </c>
      <c r="L72" s="28" t="s">
        <v>9</v>
      </c>
      <c r="M72" s="28" t="s">
        <v>9</v>
      </c>
      <c r="N72" s="28" t="s">
        <v>9</v>
      </c>
      <c r="O72" s="28" t="s">
        <v>9</v>
      </c>
      <c r="P72" s="28" t="s">
        <v>9</v>
      </c>
      <c r="Q72" s="28" t="s">
        <v>9</v>
      </c>
      <c r="R72" s="28" t="s">
        <v>9</v>
      </c>
      <c r="S72" s="28" t="s">
        <v>9</v>
      </c>
      <c r="T72" s="28" t="s">
        <v>9</v>
      </c>
      <c r="U72" s="28" t="s">
        <v>9</v>
      </c>
      <c r="V72" s="28" t="s">
        <v>9</v>
      </c>
      <c r="W72" s="28">
        <v>14</v>
      </c>
      <c r="X72" s="28">
        <v>18</v>
      </c>
      <c r="Y72" s="28" t="s">
        <v>9</v>
      </c>
      <c r="Z72" s="37"/>
      <c r="AA72" s="36">
        <f>IF(SUM(AB72:AC73)=SUM(AA74,AA76),IF(SUM(AB72:AC73)&gt;0,SUM(AB72:AC73),"－"),"ｴﾗｰ")</f>
        <v>8</v>
      </c>
      <c r="AB72" s="28">
        <f>IF(SUM(AD72,AF72)&gt;0,SUM(AD72,AF72),"－")</f>
        <v>3</v>
      </c>
      <c r="AC72" s="28">
        <f>IF(SUM(AE72,AG72)&gt;0,SUM(AE72,AG72),"－")</f>
        <v>5</v>
      </c>
      <c r="AD72" s="28" t="s">
        <v>9</v>
      </c>
      <c r="AE72" s="28" t="s">
        <v>9</v>
      </c>
      <c r="AF72" s="28">
        <v>3</v>
      </c>
      <c r="AG72" s="28">
        <v>5</v>
      </c>
    </row>
    <row r="73" spans="2:33" ht="12" customHeight="1">
      <c r="B73" s="115"/>
      <c r="C73" s="31"/>
      <c r="D73" s="31"/>
      <c r="E73" s="31"/>
      <c r="F73" s="12" t="str">
        <f>IF(SUM(F75,F77)&gt;0,SUM(F75,F77),"－")</f>
        <v>－</v>
      </c>
      <c r="G73" s="24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7"/>
      <c r="AA73" s="36"/>
      <c r="AB73" s="28"/>
      <c r="AC73" s="28"/>
      <c r="AD73" s="28"/>
      <c r="AE73" s="28"/>
      <c r="AF73" s="28"/>
      <c r="AG73" s="28"/>
    </row>
    <row r="74" spans="2:33" ht="12" customHeight="1">
      <c r="B74" s="115"/>
      <c r="C74" s="31" t="s">
        <v>54</v>
      </c>
      <c r="D74" s="31"/>
      <c r="E74" s="31"/>
      <c r="F74" s="12"/>
      <c r="G74" s="24" t="s">
        <v>55</v>
      </c>
      <c r="H74" s="28" t="str">
        <f>IF(SUM(I74:J75)&gt;0,SUM(I74:J75),"－")</f>
        <v>－</v>
      </c>
      <c r="I74" s="28" t="s">
        <v>9</v>
      </c>
      <c r="J74" s="28" t="s">
        <v>9</v>
      </c>
      <c r="K74" s="28" t="s">
        <v>9</v>
      </c>
      <c r="L74" s="28" t="s">
        <v>9</v>
      </c>
      <c r="M74" s="28" t="s">
        <v>9</v>
      </c>
      <c r="N74" s="28" t="s">
        <v>9</v>
      </c>
      <c r="O74" s="28" t="s">
        <v>9</v>
      </c>
      <c r="P74" s="28" t="s">
        <v>9</v>
      </c>
      <c r="Q74" s="28" t="s">
        <v>9</v>
      </c>
      <c r="R74" s="28" t="s">
        <v>9</v>
      </c>
      <c r="S74" s="28" t="s">
        <v>9</v>
      </c>
      <c r="T74" s="28" t="s">
        <v>9</v>
      </c>
      <c r="U74" s="28" t="s">
        <v>9</v>
      </c>
      <c r="V74" s="28" t="s">
        <v>9</v>
      </c>
      <c r="W74" s="28" t="s">
        <v>9</v>
      </c>
      <c r="X74" s="28" t="s">
        <v>9</v>
      </c>
      <c r="Y74" s="28" t="s">
        <v>9</v>
      </c>
      <c r="Z74" s="37"/>
      <c r="AA74" s="36" t="str">
        <f>IF(SUM(AB74:AC75)&gt;0,SUM(AB74:AC75),"－")</f>
        <v>－</v>
      </c>
      <c r="AB74" s="28" t="str">
        <f>IF(SUM(AD74,AF74)&gt;0,SUM(AD74,AF74),"－")</f>
        <v>－</v>
      </c>
      <c r="AC74" s="28" t="str">
        <f>IF(SUM(AE74,AG74)&gt;0,SUM(AE74,AG74),"－")</f>
        <v>－</v>
      </c>
      <c r="AD74" s="28" t="s">
        <v>9</v>
      </c>
      <c r="AE74" s="28" t="s">
        <v>9</v>
      </c>
      <c r="AF74" s="28" t="s">
        <v>9</v>
      </c>
      <c r="AG74" s="28" t="s">
        <v>9</v>
      </c>
    </row>
    <row r="75" spans="2:33" ht="12" customHeight="1">
      <c r="B75" s="115"/>
      <c r="C75" s="31"/>
      <c r="D75" s="31"/>
      <c r="E75" s="31"/>
      <c r="F75" s="12"/>
      <c r="G75" s="24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37"/>
      <c r="AA75" s="36"/>
      <c r="AB75" s="28"/>
      <c r="AC75" s="28"/>
      <c r="AD75" s="28"/>
      <c r="AE75" s="28"/>
      <c r="AF75" s="28"/>
      <c r="AG75" s="28"/>
    </row>
    <row r="76" spans="2:33" ht="12" customHeight="1">
      <c r="B76" s="115"/>
      <c r="C76" s="31" t="s">
        <v>38</v>
      </c>
      <c r="D76" s="31"/>
      <c r="E76" s="31"/>
      <c r="F76" s="20"/>
      <c r="G76" s="24" t="s">
        <v>56</v>
      </c>
      <c r="H76" s="28">
        <f>IF(SUM(I76:J77)&gt;0,SUM(I76:J77),"－")</f>
        <v>51</v>
      </c>
      <c r="I76" s="28">
        <v>14</v>
      </c>
      <c r="J76" s="28">
        <v>37</v>
      </c>
      <c r="K76" s="28" t="s">
        <v>9</v>
      </c>
      <c r="L76" s="28" t="s">
        <v>9</v>
      </c>
      <c r="M76" s="28" t="s">
        <v>9</v>
      </c>
      <c r="N76" s="28" t="s">
        <v>9</v>
      </c>
      <c r="O76" s="28" t="s">
        <v>9</v>
      </c>
      <c r="P76" s="28" t="s">
        <v>9</v>
      </c>
      <c r="Q76" s="28" t="s">
        <v>9</v>
      </c>
      <c r="R76" s="28" t="s">
        <v>9</v>
      </c>
      <c r="S76" s="28" t="s">
        <v>9</v>
      </c>
      <c r="T76" s="28" t="s">
        <v>9</v>
      </c>
      <c r="U76" s="28" t="s">
        <v>9</v>
      </c>
      <c r="V76" s="28" t="s">
        <v>9</v>
      </c>
      <c r="W76" s="28">
        <v>14</v>
      </c>
      <c r="X76" s="28">
        <v>18</v>
      </c>
      <c r="Y76" s="28" t="s">
        <v>9</v>
      </c>
      <c r="Z76" s="37"/>
      <c r="AA76" s="36">
        <f>IF(SUM(AB76:AC77)&gt;0,SUM(AB76:AC77),"－")</f>
        <v>8</v>
      </c>
      <c r="AB76" s="28">
        <f>IF(SUM(AD76,AF76)&gt;0,SUM(AD76,AF76),"－")</f>
        <v>3</v>
      </c>
      <c r="AC76" s="28">
        <f>IF(SUM(AE76,AG76)&gt;0,SUM(AE76,AG76),"－")</f>
        <v>5</v>
      </c>
      <c r="AD76" s="28" t="s">
        <v>9</v>
      </c>
      <c r="AE76" s="28" t="s">
        <v>9</v>
      </c>
      <c r="AF76" s="28">
        <v>3</v>
      </c>
      <c r="AG76" s="28">
        <v>5</v>
      </c>
    </row>
    <row r="77" spans="2:33" ht="12" customHeight="1">
      <c r="B77" s="116"/>
      <c r="C77" s="31"/>
      <c r="D77" s="31"/>
      <c r="E77" s="31"/>
      <c r="F77" s="13"/>
      <c r="G77" s="5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37"/>
      <c r="AA77" s="36"/>
      <c r="AB77" s="28"/>
      <c r="AC77" s="28"/>
      <c r="AD77" s="28"/>
      <c r="AE77" s="28"/>
      <c r="AF77" s="28"/>
      <c r="AG77" s="28"/>
    </row>
    <row r="78" spans="2:33" ht="13.5">
      <c r="B78" s="22"/>
      <c r="C78" s="22"/>
      <c r="D78" s="22"/>
      <c r="E78" s="22"/>
      <c r="F78" s="112"/>
      <c r="G78" s="11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AA78" s="22"/>
      <c r="AB78" s="22"/>
      <c r="AC78" s="22"/>
      <c r="AD78" s="22"/>
      <c r="AE78" s="22"/>
      <c r="AF78" s="22"/>
      <c r="AG78" s="22"/>
    </row>
    <row r="79" spans="2:33" ht="13.5">
      <c r="B79" s="22"/>
      <c r="C79" s="22" t="s">
        <v>58</v>
      </c>
      <c r="D79" s="22"/>
      <c r="E79" s="22"/>
      <c r="F79" s="112"/>
      <c r="G79" s="11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AA79" s="22"/>
      <c r="AB79" s="22"/>
      <c r="AC79" s="22"/>
      <c r="AD79" s="22"/>
      <c r="AE79" s="22"/>
      <c r="AF79" s="22"/>
      <c r="AG79" s="22"/>
    </row>
    <row r="80" spans="2:33" ht="13.5">
      <c r="B80" s="22"/>
      <c r="C80" s="22"/>
      <c r="D80" s="22"/>
      <c r="E80" s="22"/>
      <c r="F80" s="112"/>
      <c r="G80" s="11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AA80" s="22"/>
      <c r="AB80" s="22"/>
      <c r="AC80" s="22"/>
      <c r="AD80" s="22"/>
      <c r="AE80" s="22"/>
      <c r="AF80" s="22"/>
      <c r="AG80" s="22"/>
    </row>
  </sheetData>
  <mergeCells count="1026">
    <mergeCell ref="L30:L31"/>
    <mergeCell ref="H30:H31"/>
    <mergeCell ref="I30:I31"/>
    <mergeCell ref="J30:J31"/>
    <mergeCell ref="K30:K31"/>
    <mergeCell ref="AG30:AG31"/>
    <mergeCell ref="AC30:AC31"/>
    <mergeCell ref="AD30:AD31"/>
    <mergeCell ref="AE30:AE31"/>
    <mergeCell ref="AF30:AF31"/>
    <mergeCell ref="AF74:AF75"/>
    <mergeCell ref="M30:M31"/>
    <mergeCell ref="N30:N31"/>
    <mergeCell ref="Q30:Q31"/>
    <mergeCell ref="R30:R31"/>
    <mergeCell ref="P30:P31"/>
    <mergeCell ref="Y30:Y31"/>
    <mergeCell ref="Z30:Z31"/>
    <mergeCell ref="V30:V31"/>
    <mergeCell ref="W30:W31"/>
    <mergeCell ref="AE76:AE77"/>
    <mergeCell ref="AF76:AF77"/>
    <mergeCell ref="AD76:AD77"/>
    <mergeCell ref="V76:V77"/>
    <mergeCell ref="W76:W77"/>
    <mergeCell ref="X76:X77"/>
    <mergeCell ref="Y76:Y77"/>
    <mergeCell ref="AG76:AG77"/>
    <mergeCell ref="B3:E5"/>
    <mergeCell ref="B6:E7"/>
    <mergeCell ref="B8:E9"/>
    <mergeCell ref="C30:E31"/>
    <mergeCell ref="B28:B47"/>
    <mergeCell ref="C32:C45"/>
    <mergeCell ref="AA76:AA77"/>
    <mergeCell ref="AB76:AB77"/>
    <mergeCell ref="AC76:AC77"/>
    <mergeCell ref="R76:R77"/>
    <mergeCell ref="S76:S77"/>
    <mergeCell ref="T76:T77"/>
    <mergeCell ref="U76:U77"/>
    <mergeCell ref="N76:N77"/>
    <mergeCell ref="O76:O77"/>
    <mergeCell ref="P76:P77"/>
    <mergeCell ref="Q76:Q77"/>
    <mergeCell ref="AG74:AG75"/>
    <mergeCell ref="C76:E77"/>
    <mergeCell ref="G76:G77"/>
    <mergeCell ref="H76:H77"/>
    <mergeCell ref="I76:I77"/>
    <mergeCell ref="J76:J77"/>
    <mergeCell ref="K76:K77"/>
    <mergeCell ref="L76:L77"/>
    <mergeCell ref="M76:M77"/>
    <mergeCell ref="AA74:AA75"/>
    <mergeCell ref="AB74:AB75"/>
    <mergeCell ref="AC74:AC75"/>
    <mergeCell ref="AD74:AD75"/>
    <mergeCell ref="W74:W75"/>
    <mergeCell ref="X74:X75"/>
    <mergeCell ref="Y74:Y75"/>
    <mergeCell ref="Z74:Z75"/>
    <mergeCell ref="O74:O75"/>
    <mergeCell ref="P74:P75"/>
    <mergeCell ref="Q74:Q75"/>
    <mergeCell ref="R74:R75"/>
    <mergeCell ref="AF72:AF73"/>
    <mergeCell ref="AG72:AG73"/>
    <mergeCell ref="C74:E75"/>
    <mergeCell ref="G74:G75"/>
    <mergeCell ref="H74:H75"/>
    <mergeCell ref="I74:I75"/>
    <mergeCell ref="J74:J75"/>
    <mergeCell ref="K74:K75"/>
    <mergeCell ref="L74:L75"/>
    <mergeCell ref="M74:M75"/>
    <mergeCell ref="AA72:AA73"/>
    <mergeCell ref="AB72:AB73"/>
    <mergeCell ref="AC72:AC73"/>
    <mergeCell ref="AD72:AD73"/>
    <mergeCell ref="W72:W73"/>
    <mergeCell ref="X72:X73"/>
    <mergeCell ref="Y72:Y73"/>
    <mergeCell ref="Z72:Z73"/>
    <mergeCell ref="O72:O73"/>
    <mergeCell ref="P72:P73"/>
    <mergeCell ref="Q72:Q73"/>
    <mergeCell ref="R72:R73"/>
    <mergeCell ref="K72:K73"/>
    <mergeCell ref="L72:L73"/>
    <mergeCell ref="M72:M73"/>
    <mergeCell ref="N72:N73"/>
    <mergeCell ref="B72:B77"/>
    <mergeCell ref="C72:E73"/>
    <mergeCell ref="G72:G73"/>
    <mergeCell ref="H72:H73"/>
    <mergeCell ref="AB64:AB65"/>
    <mergeCell ref="AC64:AC65"/>
    <mergeCell ref="AD64:AD65"/>
    <mergeCell ref="AE64:AE65"/>
    <mergeCell ref="AA64:AA65"/>
    <mergeCell ref="T64:T65"/>
    <mergeCell ref="U64:U65"/>
    <mergeCell ref="V64:V65"/>
    <mergeCell ref="W64:W65"/>
    <mergeCell ref="X64:X65"/>
    <mergeCell ref="Y64:Y65"/>
    <mergeCell ref="P64:P65"/>
    <mergeCell ref="Q64:Q65"/>
    <mergeCell ref="R64:R65"/>
    <mergeCell ref="S64:S65"/>
    <mergeCell ref="L64:L65"/>
    <mergeCell ref="M64:M65"/>
    <mergeCell ref="N64:N65"/>
    <mergeCell ref="O64:O65"/>
    <mergeCell ref="AE62:AE63"/>
    <mergeCell ref="AF62:AF63"/>
    <mergeCell ref="AG62:AG63"/>
    <mergeCell ref="C64:E65"/>
    <mergeCell ref="F64:F65"/>
    <mergeCell ref="G64:G65"/>
    <mergeCell ref="H64:H65"/>
    <mergeCell ref="I64:I65"/>
    <mergeCell ref="J64:J65"/>
    <mergeCell ref="K64:K65"/>
    <mergeCell ref="AA62:AA63"/>
    <mergeCell ref="AB62:AB63"/>
    <mergeCell ref="AC62:AC63"/>
    <mergeCell ref="AD62:AD63"/>
    <mergeCell ref="W62:W63"/>
    <mergeCell ref="X62:X63"/>
    <mergeCell ref="Y62:Y63"/>
    <mergeCell ref="Z62:Z63"/>
    <mergeCell ref="S62:S63"/>
    <mergeCell ref="T62:T63"/>
    <mergeCell ref="U62:U63"/>
    <mergeCell ref="V62:V63"/>
    <mergeCell ref="N62:N63"/>
    <mergeCell ref="O62:O63"/>
    <mergeCell ref="P62:P63"/>
    <mergeCell ref="Q62:Q63"/>
    <mergeCell ref="AE60:AE61"/>
    <mergeCell ref="AF60:AF61"/>
    <mergeCell ref="AG60:AG61"/>
    <mergeCell ref="E62:E63"/>
    <mergeCell ref="H62:H63"/>
    <mergeCell ref="I62:I63"/>
    <mergeCell ref="J62:J63"/>
    <mergeCell ref="K62:K63"/>
    <mergeCell ref="L62:L63"/>
    <mergeCell ref="M62:M63"/>
    <mergeCell ref="AA60:AA61"/>
    <mergeCell ref="AB60:AB61"/>
    <mergeCell ref="AC60:AC61"/>
    <mergeCell ref="AD60:AD61"/>
    <mergeCell ref="W60:W61"/>
    <mergeCell ref="X60:X61"/>
    <mergeCell ref="Y60:Y61"/>
    <mergeCell ref="Z60:Z61"/>
    <mergeCell ref="S60:S61"/>
    <mergeCell ref="T60:T61"/>
    <mergeCell ref="U60:U61"/>
    <mergeCell ref="V60:V61"/>
    <mergeCell ref="N60:N61"/>
    <mergeCell ref="O60:O61"/>
    <mergeCell ref="P60:P61"/>
    <mergeCell ref="Q60:Q61"/>
    <mergeCell ref="AE58:AE59"/>
    <mergeCell ref="AF58:AF59"/>
    <mergeCell ref="AG58:AG59"/>
    <mergeCell ref="E60:E61"/>
    <mergeCell ref="H60:H61"/>
    <mergeCell ref="I60:I61"/>
    <mergeCell ref="J60:J61"/>
    <mergeCell ref="K60:K61"/>
    <mergeCell ref="L60:L61"/>
    <mergeCell ref="M60:M61"/>
    <mergeCell ref="AA58:AA59"/>
    <mergeCell ref="AB58:AB59"/>
    <mergeCell ref="AC58:AC59"/>
    <mergeCell ref="AD58:AD59"/>
    <mergeCell ref="W58:W59"/>
    <mergeCell ref="X58:X59"/>
    <mergeCell ref="Y58:Y59"/>
    <mergeCell ref="Z58:Z59"/>
    <mergeCell ref="S58:S59"/>
    <mergeCell ref="T58:T59"/>
    <mergeCell ref="U58:U59"/>
    <mergeCell ref="V58:V59"/>
    <mergeCell ref="O58:O59"/>
    <mergeCell ref="P58:P59"/>
    <mergeCell ref="Q58:Q59"/>
    <mergeCell ref="R58:R59"/>
    <mergeCell ref="K58:K59"/>
    <mergeCell ref="L58:L59"/>
    <mergeCell ref="M58:M59"/>
    <mergeCell ref="N58:N59"/>
    <mergeCell ref="W56:W57"/>
    <mergeCell ref="X56:X57"/>
    <mergeCell ref="Y56:Y57"/>
    <mergeCell ref="Z56:Z57"/>
    <mergeCell ref="S56:S57"/>
    <mergeCell ref="T56:T57"/>
    <mergeCell ref="U56:U57"/>
    <mergeCell ref="V56:V57"/>
    <mergeCell ref="O56:O57"/>
    <mergeCell ref="P56:P57"/>
    <mergeCell ref="Q56:Q57"/>
    <mergeCell ref="R56:R57"/>
    <mergeCell ref="K56:K57"/>
    <mergeCell ref="L56:L57"/>
    <mergeCell ref="M56:M57"/>
    <mergeCell ref="N56:N57"/>
    <mergeCell ref="B56:B65"/>
    <mergeCell ref="C56:E57"/>
    <mergeCell ref="H56:H57"/>
    <mergeCell ref="I56:I57"/>
    <mergeCell ref="C58:D63"/>
    <mergeCell ref="E58:E59"/>
    <mergeCell ref="H58:H59"/>
    <mergeCell ref="I58:I59"/>
    <mergeCell ref="C52:E53"/>
    <mergeCell ref="C54:E55"/>
    <mergeCell ref="C28:E29"/>
    <mergeCell ref="C48:E49"/>
    <mergeCell ref="E42:E43"/>
    <mergeCell ref="C50:E51"/>
    <mergeCell ref="E32:E33"/>
    <mergeCell ref="E34:E35"/>
    <mergeCell ref="E36:E37"/>
    <mergeCell ref="C18:E19"/>
    <mergeCell ref="C20:D25"/>
    <mergeCell ref="E14:E15"/>
    <mergeCell ref="E24:E25"/>
    <mergeCell ref="E20:E21"/>
    <mergeCell ref="E22:E23"/>
    <mergeCell ref="C26:E27"/>
    <mergeCell ref="M70:M71"/>
    <mergeCell ref="N70:N71"/>
    <mergeCell ref="M66:M67"/>
    <mergeCell ref="N66:N67"/>
    <mergeCell ref="M68:M69"/>
    <mergeCell ref="N68:N69"/>
    <mergeCell ref="M40:M41"/>
    <mergeCell ref="N40:N41"/>
    <mergeCell ref="M42:M43"/>
    <mergeCell ref="AB6:AB7"/>
    <mergeCell ref="AG6:AG7"/>
    <mergeCell ref="Z3:AG3"/>
    <mergeCell ref="Z4:AC4"/>
    <mergeCell ref="Z5:AA5"/>
    <mergeCell ref="AC6:AC7"/>
    <mergeCell ref="AD6:AD7"/>
    <mergeCell ref="AE6:AE7"/>
    <mergeCell ref="AF6:AF7"/>
    <mergeCell ref="AF4:AG4"/>
    <mergeCell ref="X6:X7"/>
    <mergeCell ref="Y6:Y7"/>
    <mergeCell ref="Z6:Z7"/>
    <mergeCell ref="AA6:AA7"/>
    <mergeCell ref="T6:T7"/>
    <mergeCell ref="U6:U7"/>
    <mergeCell ref="V6:V7"/>
    <mergeCell ref="W6:W7"/>
    <mergeCell ref="Q6:Q7"/>
    <mergeCell ref="R6:R7"/>
    <mergeCell ref="S6:S7"/>
    <mergeCell ref="L6:L7"/>
    <mergeCell ref="M6:M7"/>
    <mergeCell ref="N6:N7"/>
    <mergeCell ref="O6:O7"/>
    <mergeCell ref="Z18:Z19"/>
    <mergeCell ref="Z20:Z21"/>
    <mergeCell ref="Z22:Z23"/>
    <mergeCell ref="Z66:Z67"/>
    <mergeCell ref="Z64:Z65"/>
    <mergeCell ref="Z36:Z37"/>
    <mergeCell ref="Z38:Z39"/>
    <mergeCell ref="Z24:Z25"/>
    <mergeCell ref="Z26:Z27"/>
    <mergeCell ref="Z28:Z29"/>
    <mergeCell ref="Z10:Z11"/>
    <mergeCell ref="Z12:Z13"/>
    <mergeCell ref="Z14:Z15"/>
    <mergeCell ref="Z16:Z17"/>
    <mergeCell ref="Z68:Z69"/>
    <mergeCell ref="Z76:Z77"/>
    <mergeCell ref="Z54:Z55"/>
    <mergeCell ref="Z40:Z41"/>
    <mergeCell ref="Z42:Z43"/>
    <mergeCell ref="Z44:Z45"/>
    <mergeCell ref="Z46:Z47"/>
    <mergeCell ref="Z70:Z71"/>
    <mergeCell ref="Z50:Z51"/>
    <mergeCell ref="Z52:Z53"/>
    <mergeCell ref="AA32:AA33"/>
    <mergeCell ref="AA28:AA29"/>
    <mergeCell ref="Z32:Z33"/>
    <mergeCell ref="AA30:AA31"/>
    <mergeCell ref="AB40:AB41"/>
    <mergeCell ref="AA10:AA11"/>
    <mergeCell ref="AA24:AA25"/>
    <mergeCell ref="AA26:AA27"/>
    <mergeCell ref="AB30:AB31"/>
    <mergeCell ref="AA18:AA19"/>
    <mergeCell ref="AA20:AA21"/>
    <mergeCell ref="AA22:AA23"/>
    <mergeCell ref="AB14:AB15"/>
    <mergeCell ref="AB16:AB17"/>
    <mergeCell ref="AG56:AG57"/>
    <mergeCell ref="AA56:AA57"/>
    <mergeCell ref="AB56:AB57"/>
    <mergeCell ref="AC56:AC57"/>
    <mergeCell ref="AE56:AE57"/>
    <mergeCell ref="AF56:AF57"/>
    <mergeCell ref="H3:V3"/>
    <mergeCell ref="U4:V4"/>
    <mergeCell ref="K4:L4"/>
    <mergeCell ref="O4:P4"/>
    <mergeCell ref="Q4:R4"/>
    <mergeCell ref="S4:S5"/>
    <mergeCell ref="T4:T5"/>
    <mergeCell ref="M4:N4"/>
    <mergeCell ref="H4:J4"/>
    <mergeCell ref="P6:P7"/>
    <mergeCell ref="AD46:AD47"/>
    <mergeCell ref="U46:U47"/>
    <mergeCell ref="V46:V47"/>
    <mergeCell ref="U44:U45"/>
    <mergeCell ref="V44:V45"/>
    <mergeCell ref="AB44:AB45"/>
    <mergeCell ref="Y42:Y43"/>
    <mergeCell ref="Y26:Y27"/>
    <mergeCell ref="AA46:AA47"/>
    <mergeCell ref="T44:T45"/>
    <mergeCell ref="AE44:AE45"/>
    <mergeCell ref="AC46:AC47"/>
    <mergeCell ref="N42:N43"/>
    <mergeCell ref="AB46:AB47"/>
    <mergeCell ref="AB42:AB43"/>
    <mergeCell ref="AD44:AD45"/>
    <mergeCell ref="W44:W45"/>
    <mergeCell ref="X44:X45"/>
    <mergeCell ref="Y44:Y45"/>
    <mergeCell ref="AA44:AA45"/>
    <mergeCell ref="AG46:AG47"/>
    <mergeCell ref="M46:M47"/>
    <mergeCell ref="W46:W47"/>
    <mergeCell ref="X46:X47"/>
    <mergeCell ref="Q46:Q47"/>
    <mergeCell ref="R46:R47"/>
    <mergeCell ref="S46:S47"/>
    <mergeCell ref="T46:T47"/>
    <mergeCell ref="Y46:Y47"/>
    <mergeCell ref="O46:O47"/>
    <mergeCell ref="P46:P47"/>
    <mergeCell ref="N46:N47"/>
    <mergeCell ref="AF46:AF47"/>
    <mergeCell ref="O44:O45"/>
    <mergeCell ref="P44:P45"/>
    <mergeCell ref="S44:S45"/>
    <mergeCell ref="Q44:Q45"/>
    <mergeCell ref="R44:R45"/>
    <mergeCell ref="N44:N45"/>
    <mergeCell ref="AE46:AE47"/>
    <mergeCell ref="G48:G49"/>
    <mergeCell ref="K44:K45"/>
    <mergeCell ref="D44:E45"/>
    <mergeCell ref="D38:D43"/>
    <mergeCell ref="C46:E47"/>
    <mergeCell ref="G40:G41"/>
    <mergeCell ref="G42:G43"/>
    <mergeCell ref="H42:H43"/>
    <mergeCell ref="F42:F43"/>
    <mergeCell ref="G44:G45"/>
    <mergeCell ref="G54:G55"/>
    <mergeCell ref="C70:E71"/>
    <mergeCell ref="S68:S69"/>
    <mergeCell ref="T68:T69"/>
    <mergeCell ref="I68:I69"/>
    <mergeCell ref="J68:J69"/>
    <mergeCell ref="K68:K69"/>
    <mergeCell ref="L68:L69"/>
    <mergeCell ref="S66:S67"/>
    <mergeCell ref="T66:T67"/>
    <mergeCell ref="U68:U69"/>
    <mergeCell ref="V68:V69"/>
    <mergeCell ref="O68:O69"/>
    <mergeCell ref="P68:P69"/>
    <mergeCell ref="Q68:Q69"/>
    <mergeCell ref="R68:R69"/>
    <mergeCell ref="B66:B71"/>
    <mergeCell ref="G68:G69"/>
    <mergeCell ref="H68:H69"/>
    <mergeCell ref="G70:G71"/>
    <mergeCell ref="H70:H71"/>
    <mergeCell ref="H66:H67"/>
    <mergeCell ref="G66:G67"/>
    <mergeCell ref="C66:E67"/>
    <mergeCell ref="C68:E69"/>
    <mergeCell ref="AA68:AA69"/>
    <mergeCell ref="AB68:AB69"/>
    <mergeCell ref="AC68:AC69"/>
    <mergeCell ref="AF66:AF67"/>
    <mergeCell ref="AD68:AD69"/>
    <mergeCell ref="AE68:AE69"/>
    <mergeCell ref="AF68:AF69"/>
    <mergeCell ref="AE66:AE67"/>
    <mergeCell ref="P66:P67"/>
    <mergeCell ref="Q66:Q67"/>
    <mergeCell ref="R66:R67"/>
    <mergeCell ref="AB66:AB67"/>
    <mergeCell ref="AA66:AA67"/>
    <mergeCell ref="K16:K17"/>
    <mergeCell ref="L16:L17"/>
    <mergeCell ref="L18:L19"/>
    <mergeCell ref="K20:K21"/>
    <mergeCell ref="I16:I17"/>
    <mergeCell ref="J10:J11"/>
    <mergeCell ref="J12:J13"/>
    <mergeCell ref="I10:I11"/>
    <mergeCell ref="I14:I15"/>
    <mergeCell ref="H6:H7"/>
    <mergeCell ref="I6:I7"/>
    <mergeCell ref="J6:J7"/>
    <mergeCell ref="M8:M9"/>
    <mergeCell ref="L8:L9"/>
    <mergeCell ref="J8:J9"/>
    <mergeCell ref="K8:K9"/>
    <mergeCell ref="I8:I9"/>
    <mergeCell ref="K6:K7"/>
    <mergeCell ref="Y40:Y41"/>
    <mergeCell ref="Y32:Y33"/>
    <mergeCell ref="W36:W37"/>
    <mergeCell ref="O26:O27"/>
    <mergeCell ref="P26:P27"/>
    <mergeCell ref="Q38:Q39"/>
    <mergeCell ref="R38:R39"/>
    <mergeCell ref="X34:X35"/>
    <mergeCell ref="S30:S31"/>
    <mergeCell ref="T30:T31"/>
    <mergeCell ref="K32:K33"/>
    <mergeCell ref="L32:L33"/>
    <mergeCell ref="N8:N9"/>
    <mergeCell ref="Y34:Y35"/>
    <mergeCell ref="K22:K23"/>
    <mergeCell ref="L22:L23"/>
    <mergeCell ref="K12:K13"/>
    <mergeCell ref="L12:L13"/>
    <mergeCell ref="K14:K15"/>
    <mergeCell ref="L14:L15"/>
    <mergeCell ref="Y38:Y39"/>
    <mergeCell ref="M10:M11"/>
    <mergeCell ref="Y36:Y37"/>
    <mergeCell ref="R36:R37"/>
    <mergeCell ref="X36:X37"/>
    <mergeCell ref="W16:W17"/>
    <mergeCell ref="X32:X33"/>
    <mergeCell ref="W34:W35"/>
    <mergeCell ref="Y22:Y23"/>
    <mergeCell ref="X30:X31"/>
    <mergeCell ref="G26:G27"/>
    <mergeCell ref="G28:G29"/>
    <mergeCell ref="H26:H27"/>
    <mergeCell ref="J26:J27"/>
    <mergeCell ref="Q26:Q27"/>
    <mergeCell ref="R26:R27"/>
    <mergeCell ref="S28:S29"/>
    <mergeCell ref="T28:T29"/>
    <mergeCell ref="G46:G47"/>
    <mergeCell ref="G36:G37"/>
    <mergeCell ref="G38:G39"/>
    <mergeCell ref="B18:B27"/>
    <mergeCell ref="D32:D37"/>
    <mergeCell ref="G32:G33"/>
    <mergeCell ref="G34:G35"/>
    <mergeCell ref="E38:E39"/>
    <mergeCell ref="E40:E41"/>
    <mergeCell ref="F26:F27"/>
    <mergeCell ref="B48:B55"/>
    <mergeCell ref="I72:I73"/>
    <mergeCell ref="I40:I41"/>
    <mergeCell ref="H40:H41"/>
    <mergeCell ref="I44:I45"/>
    <mergeCell ref="I46:I47"/>
    <mergeCell ref="I42:I43"/>
    <mergeCell ref="H50:H51"/>
    <mergeCell ref="H52:H53"/>
    <mergeCell ref="H54:H55"/>
    <mergeCell ref="G50:G51"/>
    <mergeCell ref="G52:G53"/>
    <mergeCell ref="W70:W71"/>
    <mergeCell ref="W68:W69"/>
    <mergeCell ref="I50:I51"/>
    <mergeCell ref="I52:I53"/>
    <mergeCell ref="I54:I55"/>
    <mergeCell ref="I70:I71"/>
    <mergeCell ref="I66:I67"/>
    <mergeCell ref="J66:J67"/>
    <mergeCell ref="W54:W55"/>
    <mergeCell ref="W66:W67"/>
    <mergeCell ref="X66:X67"/>
    <mergeCell ref="I38:I39"/>
    <mergeCell ref="I48:I49"/>
    <mergeCell ref="K66:K67"/>
    <mergeCell ref="L66:L67"/>
    <mergeCell ref="U66:U67"/>
    <mergeCell ref="V66:V67"/>
    <mergeCell ref="O66:O67"/>
    <mergeCell ref="X68:X69"/>
    <mergeCell ref="X70:X71"/>
    <mergeCell ref="Y70:Y71"/>
    <mergeCell ref="Y54:Y55"/>
    <mergeCell ref="X54:X55"/>
    <mergeCell ref="Y52:Y53"/>
    <mergeCell ref="Y50:Y51"/>
    <mergeCell ref="Y66:Y67"/>
    <mergeCell ref="Y68:Y69"/>
    <mergeCell ref="I34:I35"/>
    <mergeCell ref="I36:I37"/>
    <mergeCell ref="I24:I25"/>
    <mergeCell ref="I26:I27"/>
    <mergeCell ref="I28:I29"/>
    <mergeCell ref="I32:I33"/>
    <mergeCell ref="Q36:Q37"/>
    <mergeCell ref="P32:P33"/>
    <mergeCell ref="O34:O35"/>
    <mergeCell ref="P34:P35"/>
    <mergeCell ref="O36:O37"/>
    <mergeCell ref="P36:P37"/>
    <mergeCell ref="Q34:Q35"/>
    <mergeCell ref="H32:H33"/>
    <mergeCell ref="H34:H35"/>
    <mergeCell ref="H44:H45"/>
    <mergeCell ref="H46:H47"/>
    <mergeCell ref="H36:H37"/>
    <mergeCell ref="H38:H39"/>
    <mergeCell ref="I18:I19"/>
    <mergeCell ref="I20:I21"/>
    <mergeCell ref="H8:H9"/>
    <mergeCell ref="H28:H29"/>
    <mergeCell ref="H22:H23"/>
    <mergeCell ref="H24:H25"/>
    <mergeCell ref="I22:I23"/>
    <mergeCell ref="I12:I13"/>
    <mergeCell ref="H18:H19"/>
    <mergeCell ref="H20:H21"/>
    <mergeCell ref="J38:J39"/>
    <mergeCell ref="J40:J41"/>
    <mergeCell ref="J42:J43"/>
    <mergeCell ref="J24:J25"/>
    <mergeCell ref="J28:J29"/>
    <mergeCell ref="J32:J33"/>
    <mergeCell ref="J34:J35"/>
    <mergeCell ref="J36:J37"/>
    <mergeCell ref="J18:J19"/>
    <mergeCell ref="J20:J21"/>
    <mergeCell ref="J22:J23"/>
    <mergeCell ref="J14:J15"/>
    <mergeCell ref="J16:J17"/>
    <mergeCell ref="M48:M49"/>
    <mergeCell ref="L44:L45"/>
    <mergeCell ref="K46:K47"/>
    <mergeCell ref="L46:L47"/>
    <mergeCell ref="M44:M45"/>
    <mergeCell ref="L48:L49"/>
    <mergeCell ref="L54:L55"/>
    <mergeCell ref="J44:J45"/>
    <mergeCell ref="J46:J47"/>
    <mergeCell ref="J48:J49"/>
    <mergeCell ref="J72:J73"/>
    <mergeCell ref="J56:J57"/>
    <mergeCell ref="J58:J59"/>
    <mergeCell ref="J70:J71"/>
    <mergeCell ref="K10:K11"/>
    <mergeCell ref="K26:K27"/>
    <mergeCell ref="L40:L41"/>
    <mergeCell ref="K42:K43"/>
    <mergeCell ref="L42:L43"/>
    <mergeCell ref="K36:K37"/>
    <mergeCell ref="L36:L37"/>
    <mergeCell ref="K38:K39"/>
    <mergeCell ref="L38:L39"/>
    <mergeCell ref="L10:L11"/>
    <mergeCell ref="L20:L21"/>
    <mergeCell ref="K50:K51"/>
    <mergeCell ref="L50:L51"/>
    <mergeCell ref="K34:K35"/>
    <mergeCell ref="K40:K41"/>
    <mergeCell ref="L24:L25"/>
    <mergeCell ref="L26:L27"/>
    <mergeCell ref="L34:L35"/>
    <mergeCell ref="K28:K29"/>
    <mergeCell ref="L28:L29"/>
    <mergeCell ref="K18:K19"/>
    <mergeCell ref="K24:K25"/>
    <mergeCell ref="K48:K49"/>
    <mergeCell ref="O8:O9"/>
    <mergeCell ref="O30:O31"/>
    <mergeCell ref="O16:O17"/>
    <mergeCell ref="N18:N19"/>
    <mergeCell ref="M20:M21"/>
    <mergeCell ref="N20:N21"/>
    <mergeCell ref="M22:M23"/>
    <mergeCell ref="P8:P9"/>
    <mergeCell ref="O28:O29"/>
    <mergeCell ref="P28:P29"/>
    <mergeCell ref="O24:O25"/>
    <mergeCell ref="O10:O11"/>
    <mergeCell ref="P10:P11"/>
    <mergeCell ref="O14:O15"/>
    <mergeCell ref="P14:P15"/>
    <mergeCell ref="O12:O13"/>
    <mergeCell ref="P12:P13"/>
    <mergeCell ref="K70:K71"/>
    <mergeCell ref="L70:L71"/>
    <mergeCell ref="O38:O39"/>
    <mergeCell ref="P38:P39"/>
    <mergeCell ref="O40:O41"/>
    <mergeCell ref="P40:P41"/>
    <mergeCell ref="M50:M51"/>
    <mergeCell ref="K52:K53"/>
    <mergeCell ref="L52:L53"/>
    <mergeCell ref="K54:K55"/>
    <mergeCell ref="P16:P17"/>
    <mergeCell ref="O50:O51"/>
    <mergeCell ref="P50:P51"/>
    <mergeCell ref="O48:O49"/>
    <mergeCell ref="P48:P49"/>
    <mergeCell ref="O42:O43"/>
    <mergeCell ref="P42:P43"/>
    <mergeCell ref="O18:O19"/>
    <mergeCell ref="P18:P19"/>
    <mergeCell ref="P24:P25"/>
    <mergeCell ref="R18:R19"/>
    <mergeCell ref="O52:O53"/>
    <mergeCell ref="P52:P53"/>
    <mergeCell ref="O54:O55"/>
    <mergeCell ref="P54:P55"/>
    <mergeCell ref="O20:O21"/>
    <mergeCell ref="P20:P21"/>
    <mergeCell ref="O22:O23"/>
    <mergeCell ref="P22:P23"/>
    <mergeCell ref="O32:O33"/>
    <mergeCell ref="Q32:Q33"/>
    <mergeCell ref="R32:R33"/>
    <mergeCell ref="Q8:Q9"/>
    <mergeCell ref="R8:R9"/>
    <mergeCell ref="Q28:Q29"/>
    <mergeCell ref="R28:R29"/>
    <mergeCell ref="R20:R21"/>
    <mergeCell ref="Q22:Q23"/>
    <mergeCell ref="R22:R23"/>
    <mergeCell ref="Q18:Q19"/>
    <mergeCell ref="R16:R17"/>
    <mergeCell ref="Q20:Q21"/>
    <mergeCell ref="O70:O71"/>
    <mergeCell ref="P70:P71"/>
    <mergeCell ref="Q24:Q25"/>
    <mergeCell ref="R24:R25"/>
    <mergeCell ref="Q42:Q43"/>
    <mergeCell ref="R42:R43"/>
    <mergeCell ref="Q40:Q41"/>
    <mergeCell ref="R40:R41"/>
    <mergeCell ref="Q52:Q53"/>
    <mergeCell ref="R52:R53"/>
    <mergeCell ref="R34:R35"/>
    <mergeCell ref="Q10:Q11"/>
    <mergeCell ref="R10:R11"/>
    <mergeCell ref="Q14:Q15"/>
    <mergeCell ref="R14:R15"/>
    <mergeCell ref="Q12:Q13"/>
    <mergeCell ref="R12:R13"/>
    <mergeCell ref="Q16:Q17"/>
    <mergeCell ref="Q48:Q49"/>
    <mergeCell ref="R48:R49"/>
    <mergeCell ref="Q50:Q51"/>
    <mergeCell ref="R50:R51"/>
    <mergeCell ref="Q70:Q71"/>
    <mergeCell ref="R70:R71"/>
    <mergeCell ref="Q54:Q55"/>
    <mergeCell ref="R54:R55"/>
    <mergeCell ref="R60:R61"/>
    <mergeCell ref="R62:R63"/>
    <mergeCell ref="S8:S9"/>
    <mergeCell ref="T8:T9"/>
    <mergeCell ref="U8:U9"/>
    <mergeCell ref="S34:S35"/>
    <mergeCell ref="T34:T35"/>
    <mergeCell ref="U34:U35"/>
    <mergeCell ref="U30:U31"/>
    <mergeCell ref="S24:S25"/>
    <mergeCell ref="T24:T25"/>
    <mergeCell ref="U24:U25"/>
    <mergeCell ref="V8:V9"/>
    <mergeCell ref="U28:U29"/>
    <mergeCell ref="V28:V29"/>
    <mergeCell ref="S32:S33"/>
    <mergeCell ref="T32:T33"/>
    <mergeCell ref="U32:U33"/>
    <mergeCell ref="V32:V33"/>
    <mergeCell ref="S18:S19"/>
    <mergeCell ref="T18:T19"/>
    <mergeCell ref="U18:U19"/>
    <mergeCell ref="V34:V35"/>
    <mergeCell ref="S36:S37"/>
    <mergeCell ref="T36:T37"/>
    <mergeCell ref="U36:U37"/>
    <mergeCell ref="V36:V37"/>
    <mergeCell ref="V38:V39"/>
    <mergeCell ref="S40:S41"/>
    <mergeCell ref="T40:T41"/>
    <mergeCell ref="U40:U41"/>
    <mergeCell ref="V40:V41"/>
    <mergeCell ref="S38:S39"/>
    <mergeCell ref="T38:T39"/>
    <mergeCell ref="U38:U39"/>
    <mergeCell ref="S42:S43"/>
    <mergeCell ref="T42:T43"/>
    <mergeCell ref="U42:U43"/>
    <mergeCell ref="V42:V43"/>
    <mergeCell ref="N74:N75"/>
    <mergeCell ref="V18:V19"/>
    <mergeCell ref="S20:S21"/>
    <mergeCell ref="T20:T21"/>
    <mergeCell ref="U20:U21"/>
    <mergeCell ref="V20:V21"/>
    <mergeCell ref="S22:S23"/>
    <mergeCell ref="T22:T23"/>
    <mergeCell ref="U22:U23"/>
    <mergeCell ref="V22:V23"/>
    <mergeCell ref="V24:V25"/>
    <mergeCell ref="S26:S27"/>
    <mergeCell ref="T26:T27"/>
    <mergeCell ref="U26:U27"/>
    <mergeCell ref="V26:V27"/>
    <mergeCell ref="S10:S11"/>
    <mergeCell ref="T10:T11"/>
    <mergeCell ref="U10:U11"/>
    <mergeCell ref="V10:V11"/>
    <mergeCell ref="S14:S15"/>
    <mergeCell ref="T14:T15"/>
    <mergeCell ref="U14:U15"/>
    <mergeCell ref="V14:V15"/>
    <mergeCell ref="S16:S17"/>
    <mergeCell ref="T16:T17"/>
    <mergeCell ref="U16:U17"/>
    <mergeCell ref="V16:V17"/>
    <mergeCell ref="S72:S73"/>
    <mergeCell ref="T72:T73"/>
    <mergeCell ref="U72:U73"/>
    <mergeCell ref="V72:V73"/>
    <mergeCell ref="S74:S75"/>
    <mergeCell ref="T74:T75"/>
    <mergeCell ref="U74:U75"/>
    <mergeCell ref="V74:V75"/>
    <mergeCell ref="S50:S51"/>
    <mergeCell ref="T50:T51"/>
    <mergeCell ref="U50:U51"/>
    <mergeCell ref="V50:V51"/>
    <mergeCell ref="T54:T55"/>
    <mergeCell ref="U54:U55"/>
    <mergeCell ref="V54:V55"/>
    <mergeCell ref="S52:S53"/>
    <mergeCell ref="T52:T53"/>
    <mergeCell ref="U52:U53"/>
    <mergeCell ref="V52:V53"/>
    <mergeCell ref="S70:S71"/>
    <mergeCell ref="T70:T71"/>
    <mergeCell ref="U70:U71"/>
    <mergeCell ref="V70:V71"/>
    <mergeCell ref="W20:W21"/>
    <mergeCell ref="X20:X21"/>
    <mergeCell ref="W22:W23"/>
    <mergeCell ref="X22:X23"/>
    <mergeCell ref="W14:W15"/>
    <mergeCell ref="W42:W43"/>
    <mergeCell ref="X42:X43"/>
    <mergeCell ref="W38:W39"/>
    <mergeCell ref="X38:X39"/>
    <mergeCell ref="W40:W41"/>
    <mergeCell ref="X40:X41"/>
    <mergeCell ref="W28:W29"/>
    <mergeCell ref="X28:X29"/>
    <mergeCell ref="W18:W19"/>
    <mergeCell ref="Y24:Y25"/>
    <mergeCell ref="W10:W11"/>
    <mergeCell ref="AA34:AA35"/>
    <mergeCell ref="AB34:AB35"/>
    <mergeCell ref="W12:W13"/>
    <mergeCell ref="X12:X13"/>
    <mergeCell ref="Y12:Y13"/>
    <mergeCell ref="AB12:AB13"/>
    <mergeCell ref="W24:W25"/>
    <mergeCell ref="X24:X25"/>
    <mergeCell ref="Y18:Y19"/>
    <mergeCell ref="X10:X11"/>
    <mergeCell ref="X14:X15"/>
    <mergeCell ref="Y20:Y21"/>
    <mergeCell ref="X16:X17"/>
    <mergeCell ref="X18:X19"/>
    <mergeCell ref="Y16:Y17"/>
    <mergeCell ref="Y14:Y15"/>
    <mergeCell ref="Y10:Y11"/>
    <mergeCell ref="AA12:AA13"/>
    <mergeCell ref="AA14:AA15"/>
    <mergeCell ref="AA16:AA17"/>
    <mergeCell ref="W52:W53"/>
    <mergeCell ref="W50:W51"/>
    <mergeCell ref="X50:X51"/>
    <mergeCell ref="W26:W27"/>
    <mergeCell ref="AA42:AA43"/>
    <mergeCell ref="AA40:AA41"/>
    <mergeCell ref="AA50:AA51"/>
    <mergeCell ref="AB8:AB9"/>
    <mergeCell ref="AB28:AB29"/>
    <mergeCell ref="AB32:AB33"/>
    <mergeCell ref="AB24:AB25"/>
    <mergeCell ref="AB20:AB21"/>
    <mergeCell ref="AB22:AB23"/>
    <mergeCell ref="AB18:AB19"/>
    <mergeCell ref="AB10:AB11"/>
    <mergeCell ref="X26:X27"/>
    <mergeCell ref="Y28:Y29"/>
    <mergeCell ref="W32:W33"/>
    <mergeCell ref="Z34:Z35"/>
    <mergeCell ref="AA36:AA37"/>
    <mergeCell ref="AA38:AA39"/>
    <mergeCell ref="AB26:AB27"/>
    <mergeCell ref="AB54:AB55"/>
    <mergeCell ref="AA52:AA53"/>
    <mergeCell ref="AA54:AA55"/>
    <mergeCell ref="AB52:AB53"/>
    <mergeCell ref="AB50:AB51"/>
    <mergeCell ref="AB36:AB37"/>
    <mergeCell ref="AB38:AB39"/>
    <mergeCell ref="AA70:AA71"/>
    <mergeCell ref="AB70:AB71"/>
    <mergeCell ref="AC8:AC9"/>
    <mergeCell ref="AC28:AC29"/>
    <mergeCell ref="AC32:AC33"/>
    <mergeCell ref="AC34:AC35"/>
    <mergeCell ref="AC36:AC37"/>
    <mergeCell ref="AC38:AC39"/>
    <mergeCell ref="AC40:AC41"/>
    <mergeCell ref="AC24:AC25"/>
    <mergeCell ref="AC26:AC27"/>
    <mergeCell ref="AC10:AC11"/>
    <mergeCell ref="AC18:AC19"/>
    <mergeCell ref="AC20:AC21"/>
    <mergeCell ref="AC22:AC23"/>
    <mergeCell ref="AC14:AC15"/>
    <mergeCell ref="AC16:AC17"/>
    <mergeCell ref="AC12:AC13"/>
    <mergeCell ref="AD34:AD35"/>
    <mergeCell ref="AD40:AD41"/>
    <mergeCell ref="AD18:AD19"/>
    <mergeCell ref="AD24:AD25"/>
    <mergeCell ref="AD22:AD23"/>
    <mergeCell ref="AE36:AE37"/>
    <mergeCell ref="AD38:AD39"/>
    <mergeCell ref="AE38:AE39"/>
    <mergeCell ref="AC54:AC55"/>
    <mergeCell ref="AC42:AC43"/>
    <mergeCell ref="AE48:AE49"/>
    <mergeCell ref="AD48:AD49"/>
    <mergeCell ref="AC44:AC45"/>
    <mergeCell ref="AC70:AC71"/>
    <mergeCell ref="AD70:AD71"/>
    <mergeCell ref="AC50:AC51"/>
    <mergeCell ref="AC52:AC53"/>
    <mergeCell ref="AC66:AC67"/>
    <mergeCell ref="AD56:AD57"/>
    <mergeCell ref="AE24:AE25"/>
    <mergeCell ref="AD26:AD27"/>
    <mergeCell ref="AE10:AE11"/>
    <mergeCell ref="AD14:AD15"/>
    <mergeCell ref="AE14:AE15"/>
    <mergeCell ref="AE26:AE27"/>
    <mergeCell ref="AE18:AE19"/>
    <mergeCell ref="AD20:AD21"/>
    <mergeCell ref="AD10:AD11"/>
    <mergeCell ref="AD16:AD17"/>
    <mergeCell ref="AE16:AE17"/>
    <mergeCell ref="AD12:AD13"/>
    <mergeCell ref="AE12:AE13"/>
    <mergeCell ref="AE20:AE21"/>
    <mergeCell ref="AE22:AE23"/>
    <mergeCell ref="AE40:AE41"/>
    <mergeCell ref="AD42:AD43"/>
    <mergeCell ref="AE42:AE43"/>
    <mergeCell ref="AE34:AE35"/>
    <mergeCell ref="AD36:AD37"/>
    <mergeCell ref="AD28:AD29"/>
    <mergeCell ref="AE28:AE29"/>
    <mergeCell ref="AD32:AD33"/>
    <mergeCell ref="AE32:AE33"/>
    <mergeCell ref="AE72:AE73"/>
    <mergeCell ref="AE74:AE75"/>
    <mergeCell ref="AD50:AD51"/>
    <mergeCell ref="AE50:AE51"/>
    <mergeCell ref="AD52:AD53"/>
    <mergeCell ref="AE52:AE53"/>
    <mergeCell ref="AD54:AD55"/>
    <mergeCell ref="AE54:AE55"/>
    <mergeCell ref="AE70:AE71"/>
    <mergeCell ref="AD66:AD67"/>
    <mergeCell ref="AF8:AF9"/>
    <mergeCell ref="AF34:AF35"/>
    <mergeCell ref="AF40:AF41"/>
    <mergeCell ref="AF10:AF11"/>
    <mergeCell ref="AF22:AF23"/>
    <mergeCell ref="AG8:AG9"/>
    <mergeCell ref="AF28:AF29"/>
    <mergeCell ref="AG28:AG29"/>
    <mergeCell ref="AF32:AF33"/>
    <mergeCell ref="AG32:AG33"/>
    <mergeCell ref="AF18:AF19"/>
    <mergeCell ref="AG18:AG19"/>
    <mergeCell ref="AF24:AF25"/>
    <mergeCell ref="AG24:AG25"/>
    <mergeCell ref="AF20:AF21"/>
    <mergeCell ref="AG42:AG43"/>
    <mergeCell ref="AF44:AF45"/>
    <mergeCell ref="AG44:AG45"/>
    <mergeCell ref="AG34:AG35"/>
    <mergeCell ref="AF36:AF37"/>
    <mergeCell ref="AG36:AG37"/>
    <mergeCell ref="AF38:AF39"/>
    <mergeCell ref="AG38:AG39"/>
    <mergeCell ref="AG10:AG11"/>
    <mergeCell ref="AF14:AF15"/>
    <mergeCell ref="AG14:AG15"/>
    <mergeCell ref="AF16:AF17"/>
    <mergeCell ref="AG16:AG17"/>
    <mergeCell ref="AF12:AF13"/>
    <mergeCell ref="AG12:AG13"/>
    <mergeCell ref="AG20:AG21"/>
    <mergeCell ref="AF50:AF51"/>
    <mergeCell ref="AG50:AG51"/>
    <mergeCell ref="AG48:AG49"/>
    <mergeCell ref="AF48:AF49"/>
    <mergeCell ref="AG22:AG23"/>
    <mergeCell ref="AF26:AF27"/>
    <mergeCell ref="AG26:AG27"/>
    <mergeCell ref="AG40:AG41"/>
    <mergeCell ref="AF42:AF43"/>
    <mergeCell ref="AG52:AG53"/>
    <mergeCell ref="AF54:AF55"/>
    <mergeCell ref="AG54:AG55"/>
    <mergeCell ref="AF70:AF71"/>
    <mergeCell ref="AG70:AG71"/>
    <mergeCell ref="AF52:AF53"/>
    <mergeCell ref="AG66:AG67"/>
    <mergeCell ref="AG68:AG69"/>
    <mergeCell ref="AF64:AF65"/>
    <mergeCell ref="AG64:AG65"/>
    <mergeCell ref="W3:X4"/>
    <mergeCell ref="Y3:Y5"/>
    <mergeCell ref="Y8:Y9"/>
    <mergeCell ref="AD4:AE4"/>
    <mergeCell ref="AE8:AE9"/>
    <mergeCell ref="AD8:AD9"/>
    <mergeCell ref="W8:W9"/>
    <mergeCell ref="X8:X9"/>
    <mergeCell ref="AA8:AA9"/>
    <mergeCell ref="Z8:Z9"/>
    <mergeCell ref="AB48:AB49"/>
    <mergeCell ref="AC48:AC49"/>
    <mergeCell ref="AA48:AA49"/>
    <mergeCell ref="Z48:Z49"/>
    <mergeCell ref="S48:S49"/>
    <mergeCell ref="Y48:Y49"/>
    <mergeCell ref="X48:X49"/>
    <mergeCell ref="W48:W49"/>
    <mergeCell ref="V48:V49"/>
    <mergeCell ref="U48:U49"/>
    <mergeCell ref="T48:T49"/>
    <mergeCell ref="H48:H49"/>
    <mergeCell ref="N50:N51"/>
    <mergeCell ref="N52:N53"/>
    <mergeCell ref="N54:N55"/>
    <mergeCell ref="N48:N49"/>
    <mergeCell ref="J50:J51"/>
    <mergeCell ref="J52:J53"/>
    <mergeCell ref="J54:J55"/>
    <mergeCell ref="M52:M53"/>
    <mergeCell ref="M54:M55"/>
    <mergeCell ref="X52:X53"/>
    <mergeCell ref="S54:S55"/>
    <mergeCell ref="N10:N11"/>
    <mergeCell ref="M12:M13"/>
    <mergeCell ref="N12:N13"/>
    <mergeCell ref="M14:M15"/>
    <mergeCell ref="N14:N15"/>
    <mergeCell ref="M16:M17"/>
    <mergeCell ref="N16:N17"/>
    <mergeCell ref="M18:M19"/>
    <mergeCell ref="N22:N23"/>
    <mergeCell ref="M24:M25"/>
    <mergeCell ref="N24:N25"/>
    <mergeCell ref="M26:M27"/>
    <mergeCell ref="N26:N27"/>
    <mergeCell ref="N28:N29"/>
    <mergeCell ref="M32:M33"/>
    <mergeCell ref="N32:N33"/>
    <mergeCell ref="M34:M35"/>
    <mergeCell ref="N34:N35"/>
    <mergeCell ref="M28:M29"/>
    <mergeCell ref="M36:M37"/>
    <mergeCell ref="N36:N37"/>
    <mergeCell ref="M38:M39"/>
    <mergeCell ref="N38:N39"/>
    <mergeCell ref="B10:B17"/>
    <mergeCell ref="H12:H13"/>
    <mergeCell ref="E16:E17"/>
    <mergeCell ref="H10:H11"/>
    <mergeCell ref="H14:H15"/>
    <mergeCell ref="H16:H17"/>
    <mergeCell ref="C10:E11"/>
    <mergeCell ref="C12:D17"/>
    <mergeCell ref="E12:E13"/>
    <mergeCell ref="S12:S13"/>
    <mergeCell ref="T12:T13"/>
    <mergeCell ref="U12:U13"/>
    <mergeCell ref="V12:V13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2004-02-10T08:42:48Z</cp:lastPrinted>
  <dcterms:created xsi:type="dcterms:W3CDTF">1997-10-17T13:13:02Z</dcterms:created>
  <dcterms:modified xsi:type="dcterms:W3CDTF">2004-02-10T08:42:51Z</dcterms:modified>
  <cp:category/>
  <cp:version/>
  <cp:contentType/>
  <cp:contentStatus/>
</cp:coreProperties>
</file>