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756" activeTab="0"/>
  </bookViews>
  <sheets>
    <sheet name="学校総覧（１）" sheetId="1" r:id="rId1"/>
  </sheets>
  <definedNames/>
  <calcPr fullCalcOnLoad="1"/>
</workbook>
</file>

<file path=xl/sharedStrings.xml><?xml version="1.0" encoding="utf-8"?>
<sst xmlns="http://schemas.openxmlformats.org/spreadsheetml/2006/main" count="290" uniqueCount="54">
  <si>
    <t>計</t>
  </si>
  <si>
    <t>全日制</t>
  </si>
  <si>
    <t>定時制</t>
  </si>
  <si>
    <t>高等学校</t>
  </si>
  <si>
    <t>町村立</t>
  </si>
  <si>
    <t>中学校</t>
  </si>
  <si>
    <t>小学校</t>
  </si>
  <si>
    <t>幼稚園</t>
  </si>
  <si>
    <t>養護学校</t>
  </si>
  <si>
    <t>注：１．職員の（　）内は私費職員数を示し外書である。</t>
  </si>
  <si>
    <r>
      <t xml:space="preserve">学　校　総　覧（１）    </t>
    </r>
    <r>
      <rPr>
        <sz val="11"/>
        <rFont val="ＭＳ 明朝"/>
        <family val="1"/>
      </rPr>
      <t>－教員数・職員数－</t>
    </r>
  </si>
  <si>
    <t>－</t>
  </si>
  <si>
    <t>教員数　　　（本務者）</t>
  </si>
  <si>
    <t>兼務教員</t>
  </si>
  <si>
    <t>休職教員（再掲）</t>
  </si>
  <si>
    <t>職員数</t>
  </si>
  <si>
    <t>区分</t>
  </si>
  <si>
    <t>学校数</t>
  </si>
  <si>
    <t>学級数</t>
  </si>
  <si>
    <t>総数</t>
  </si>
  <si>
    <t>校長</t>
  </si>
  <si>
    <t>教　　　頭</t>
  </si>
  <si>
    <t>教諭</t>
  </si>
  <si>
    <t>助教諭</t>
  </si>
  <si>
    <t>養護教諭</t>
  </si>
  <si>
    <t>養護助教諭</t>
  </si>
  <si>
    <t>講師</t>
  </si>
  <si>
    <t>負担法による者</t>
  </si>
  <si>
    <t>その他</t>
  </si>
  <si>
    <t>総　数</t>
  </si>
  <si>
    <t>男</t>
  </si>
  <si>
    <t>女</t>
  </si>
  <si>
    <t>昭和４９年度</t>
  </si>
  <si>
    <t>－</t>
  </si>
  <si>
    <t>昭和５０年度</t>
  </si>
  <si>
    <t>総　　　　数</t>
  </si>
  <si>
    <t>公　立</t>
  </si>
  <si>
    <t>市　　立</t>
  </si>
  <si>
    <t>私　　　　立</t>
  </si>
  <si>
    <t>…</t>
  </si>
  <si>
    <t>県　立</t>
  </si>
  <si>
    <t>…</t>
  </si>
  <si>
    <t>…</t>
  </si>
  <si>
    <t>…</t>
  </si>
  <si>
    <t>市　立</t>
  </si>
  <si>
    <t>組合立</t>
  </si>
  <si>
    <t>私　立</t>
  </si>
  <si>
    <t>特殊学校</t>
  </si>
  <si>
    <t>盲　学　校</t>
  </si>
  <si>
    <t>聾　学　校</t>
  </si>
  <si>
    <t>各種学校</t>
  </si>
  <si>
    <t>公　　　　立</t>
  </si>
  <si>
    <t>…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</si>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</sst>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#,##0;[Red]#,##0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84" fontId="2" fillId="2" borderId="0" xfId="0" applyNumberFormat="1" applyFont="1" applyFill="1" applyBorder="1" applyAlignment="1">
      <alignment horizontal="center" vertical="center"/>
    </xf>
    <xf numFmtId="184" fontId="2" fillId="0" borderId="8" xfId="0" applyNumberFormat="1" applyFont="1" applyBorder="1" applyAlignment="1">
      <alignment horizontal="right" vertical="center"/>
    </xf>
    <xf numFmtId="184" fontId="2" fillId="0" borderId="9" xfId="17" applyNumberFormat="1" applyFont="1" applyBorder="1" applyAlignment="1">
      <alignment horizontal="right" vertical="center"/>
    </xf>
    <xf numFmtId="184" fontId="0" fillId="0" borderId="0" xfId="0" applyNumberFormat="1" applyAlignment="1">
      <alignment horizontal="right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5" xfId="0" applyNumberFormat="1" applyFont="1" applyFill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84" fontId="2" fillId="0" borderId="0" xfId="17" applyNumberFormat="1" applyFont="1" applyBorder="1" applyAlignment="1">
      <alignment horizontal="right" vertical="center"/>
    </xf>
    <xf numFmtId="184" fontId="2" fillId="0" borderId="10" xfId="17" applyNumberFormat="1" applyFont="1" applyBorder="1" applyAlignment="1">
      <alignment horizontal="right" vertical="center"/>
    </xf>
    <xf numFmtId="184" fontId="2" fillId="0" borderId="8" xfId="17" applyNumberFormat="1" applyFont="1" applyBorder="1" applyAlignment="1">
      <alignment horizontal="right" vertical="center"/>
    </xf>
    <xf numFmtId="184" fontId="2" fillId="0" borderId="9" xfId="17" applyNumberFormat="1" applyFont="1" applyBorder="1" applyAlignment="1">
      <alignment horizontal="right"/>
    </xf>
    <xf numFmtId="184" fontId="2" fillId="2" borderId="10" xfId="0" applyNumberFormat="1" applyFont="1" applyFill="1" applyBorder="1" applyAlignment="1">
      <alignment horizontal="right" vertical="center"/>
    </xf>
    <xf numFmtId="184" fontId="2" fillId="2" borderId="9" xfId="0" applyNumberFormat="1" applyFont="1" applyFill="1" applyBorder="1" applyAlignment="1">
      <alignment horizontal="right" vertical="center"/>
    </xf>
    <xf numFmtId="184" fontId="2" fillId="2" borderId="8" xfId="0" applyNumberFormat="1" applyFont="1" applyFill="1" applyBorder="1" applyAlignment="1">
      <alignment horizontal="center" vertical="center"/>
    </xf>
    <xf numFmtId="184" fontId="2" fillId="0" borderId="8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0" borderId="8" xfId="17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184" fontId="2" fillId="0" borderId="12" xfId="17" applyNumberFormat="1" applyFont="1" applyBorder="1" applyAlignment="1">
      <alignment horizontal="right" vertical="center"/>
    </xf>
    <xf numFmtId="185" fontId="2" fillId="0" borderId="11" xfId="17" applyNumberFormat="1" applyFont="1" applyBorder="1" applyAlignment="1">
      <alignment horizontal="right" vertical="center"/>
    </xf>
    <xf numFmtId="185" fontId="2" fillId="0" borderId="7" xfId="17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distributed" vertical="center"/>
    </xf>
    <xf numFmtId="184" fontId="2" fillId="0" borderId="10" xfId="17" applyNumberFormat="1" applyFont="1" applyBorder="1" applyAlignment="1">
      <alignment horizontal="right" vertical="center"/>
    </xf>
    <xf numFmtId="184" fontId="2" fillId="0" borderId="8" xfId="17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184" fontId="2" fillId="0" borderId="9" xfId="17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 textRotation="255"/>
    </xf>
    <xf numFmtId="0" fontId="2" fillId="2" borderId="13" xfId="0" applyFont="1" applyFill="1" applyBorder="1" applyAlignment="1">
      <alignment horizontal="distributed" vertical="center"/>
    </xf>
    <xf numFmtId="184" fontId="2" fillId="0" borderId="8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/>
    </xf>
    <xf numFmtId="0" fontId="2" fillId="2" borderId="11" xfId="0" applyFont="1" applyFill="1" applyBorder="1" applyAlignment="1">
      <alignment horizontal="distributed"/>
    </xf>
    <xf numFmtId="0" fontId="2" fillId="3" borderId="10" xfId="0" applyFont="1" applyFill="1" applyBorder="1" applyAlignment="1">
      <alignment horizontal="center" vertical="distributed" textRotation="255" shrinkToFit="1"/>
    </xf>
    <xf numFmtId="0" fontId="2" fillId="0" borderId="0" xfId="0" applyFont="1" applyAlignment="1">
      <alignment vertical="top"/>
    </xf>
    <xf numFmtId="18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85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distributed" textRotation="255" shrinkToFit="1"/>
    </xf>
    <xf numFmtId="0" fontId="2" fillId="0" borderId="9" xfId="0" applyFont="1" applyBorder="1" applyAlignment="1">
      <alignment horizontal="center" vertical="distributed" textRotation="255" shrinkToFit="1"/>
    </xf>
    <xf numFmtId="0" fontId="2" fillId="3" borderId="9" xfId="0" applyFont="1" applyFill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vertical="distributed"/>
    </xf>
    <xf numFmtId="0" fontId="2" fillId="0" borderId="9" xfId="0" applyFont="1" applyBorder="1" applyAlignment="1">
      <alignment vertical="distributed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4" fontId="2" fillId="0" borderId="9" xfId="0" applyNumberFormat="1" applyFont="1" applyBorder="1" applyAlignment="1">
      <alignment horizontal="right"/>
    </xf>
    <xf numFmtId="0" fontId="2" fillId="0" borderId="14" xfId="0" applyFont="1" applyBorder="1" applyAlignment="1">
      <alignment vertical="distributed" textRotation="255"/>
    </xf>
    <xf numFmtId="0" fontId="2" fillId="0" borderId="4" xfId="0" applyFont="1" applyBorder="1" applyAlignment="1">
      <alignment vertical="distributed" textRotation="255"/>
    </xf>
    <xf numFmtId="184" fontId="2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4.59765625" style="0" customWidth="1"/>
    <col min="3" max="4" width="8.59765625" style="0" customWidth="1"/>
    <col min="5" max="6" width="7.59765625" style="12" hidden="1" customWidth="1"/>
    <col min="7" max="19" width="7.59765625" style="0" customWidth="1"/>
    <col min="25" max="25" width="4.69921875" style="28" bestFit="1" customWidth="1"/>
    <col min="26" max="26" width="6" style="0" customWidth="1"/>
  </cols>
  <sheetData>
    <row r="1" ht="14.25">
      <c r="C1" s="1" t="s">
        <v>10</v>
      </c>
    </row>
    <row r="2" spans="2:32" ht="12" customHeight="1">
      <c r="B2" s="74"/>
      <c r="C2" s="74"/>
      <c r="D2" s="74"/>
      <c r="E2" s="75"/>
      <c r="F2" s="75"/>
      <c r="G2" s="74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8"/>
      <c r="U2" s="28"/>
      <c r="V2" s="28"/>
      <c r="W2" s="28"/>
      <c r="X2" s="28"/>
      <c r="Z2" s="28"/>
      <c r="AA2" s="28"/>
      <c r="AB2" s="28"/>
      <c r="AC2" s="28"/>
      <c r="AD2" s="28"/>
      <c r="AE2" s="28"/>
      <c r="AF2" s="28"/>
    </row>
    <row r="3" spans="2:32" ht="12" customHeight="1">
      <c r="B3" s="2"/>
      <c r="C3" s="3"/>
      <c r="D3" s="4"/>
      <c r="E3" s="13"/>
      <c r="F3" s="20"/>
      <c r="G3" s="38" t="s">
        <v>12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9"/>
      <c r="V3" s="65" t="s">
        <v>13</v>
      </c>
      <c r="W3" s="35"/>
      <c r="X3" s="68" t="s">
        <v>14</v>
      </c>
      <c r="Y3" s="33" t="s">
        <v>15</v>
      </c>
      <c r="Z3" s="34"/>
      <c r="AA3" s="34"/>
      <c r="AB3" s="34"/>
      <c r="AC3" s="34"/>
      <c r="AD3" s="34"/>
      <c r="AE3" s="34"/>
      <c r="AF3" s="35"/>
    </row>
    <row r="4" spans="2:32" ht="12" customHeight="1">
      <c r="B4" s="63" t="s">
        <v>16</v>
      </c>
      <c r="C4" s="78"/>
      <c r="D4" s="79"/>
      <c r="E4" s="9" t="s">
        <v>17</v>
      </c>
      <c r="F4" s="22" t="s">
        <v>18</v>
      </c>
      <c r="G4" s="38" t="s">
        <v>19</v>
      </c>
      <c r="H4" s="61"/>
      <c r="I4" s="39"/>
      <c r="J4" s="38" t="s">
        <v>20</v>
      </c>
      <c r="K4" s="39"/>
      <c r="L4" s="45" t="s">
        <v>21</v>
      </c>
      <c r="M4" s="46"/>
      <c r="N4" s="38" t="s">
        <v>22</v>
      </c>
      <c r="O4" s="39"/>
      <c r="P4" s="38" t="s">
        <v>23</v>
      </c>
      <c r="Q4" s="39"/>
      <c r="R4" s="43" t="s">
        <v>24</v>
      </c>
      <c r="S4" s="43" t="s">
        <v>25</v>
      </c>
      <c r="T4" s="38" t="s">
        <v>26</v>
      </c>
      <c r="U4" s="39"/>
      <c r="V4" s="66"/>
      <c r="W4" s="67"/>
      <c r="X4" s="69"/>
      <c r="Y4" s="36" t="s">
        <v>19</v>
      </c>
      <c r="Z4" s="37"/>
      <c r="AA4" s="37"/>
      <c r="AB4" s="37"/>
      <c r="AC4" s="71" t="s">
        <v>27</v>
      </c>
      <c r="AD4" s="72"/>
      <c r="AE4" s="71" t="s">
        <v>28</v>
      </c>
      <c r="AF4" s="72"/>
    </row>
    <row r="5" spans="2:32" ht="12" customHeight="1">
      <c r="B5" s="5"/>
      <c r="C5" s="6"/>
      <c r="D5" s="7"/>
      <c r="E5" s="14"/>
      <c r="F5" s="21"/>
      <c r="G5" s="8" t="s">
        <v>29</v>
      </c>
      <c r="H5" s="8" t="s">
        <v>30</v>
      </c>
      <c r="I5" s="8" t="s">
        <v>31</v>
      </c>
      <c r="J5" s="8" t="s">
        <v>30</v>
      </c>
      <c r="K5" s="8" t="s">
        <v>31</v>
      </c>
      <c r="L5" s="8" t="s">
        <v>30</v>
      </c>
      <c r="M5" s="8" t="s">
        <v>31</v>
      </c>
      <c r="N5" s="8" t="s">
        <v>30</v>
      </c>
      <c r="O5" s="8" t="s">
        <v>31</v>
      </c>
      <c r="P5" s="8" t="s">
        <v>30</v>
      </c>
      <c r="Q5" s="8" t="s">
        <v>31</v>
      </c>
      <c r="R5" s="44"/>
      <c r="S5" s="44"/>
      <c r="T5" s="8" t="s">
        <v>30</v>
      </c>
      <c r="U5" s="8" t="s">
        <v>31</v>
      </c>
      <c r="V5" s="8" t="s">
        <v>30</v>
      </c>
      <c r="W5" s="8" t="s">
        <v>31</v>
      </c>
      <c r="X5" s="70"/>
      <c r="Y5" s="38" t="s">
        <v>0</v>
      </c>
      <c r="Z5" s="29"/>
      <c r="AA5" s="27" t="s">
        <v>30</v>
      </c>
      <c r="AB5" s="27" t="s">
        <v>31</v>
      </c>
      <c r="AC5" s="8" t="s">
        <v>30</v>
      </c>
      <c r="AD5" s="8" t="s">
        <v>31</v>
      </c>
      <c r="AE5" s="8" t="s">
        <v>30</v>
      </c>
      <c r="AF5" s="8" t="s">
        <v>31</v>
      </c>
    </row>
    <row r="6" spans="2:32" ht="12" customHeight="1">
      <c r="B6" s="57" t="s">
        <v>32</v>
      </c>
      <c r="C6" s="80"/>
      <c r="D6" s="81"/>
      <c r="E6" s="15"/>
      <c r="F6" s="10"/>
      <c r="G6" s="32">
        <f>IF(SUM(H6:I7)&gt;0,SUM(H6:I7),"－")</f>
        <v>15743</v>
      </c>
      <c r="H6" s="32">
        <v>8915</v>
      </c>
      <c r="I6" s="32">
        <v>6828</v>
      </c>
      <c r="J6" s="32">
        <v>631</v>
      </c>
      <c r="K6" s="32">
        <v>53</v>
      </c>
      <c r="L6" s="32" t="s">
        <v>33</v>
      </c>
      <c r="M6" s="32" t="s">
        <v>33</v>
      </c>
      <c r="N6" s="32">
        <v>8083</v>
      </c>
      <c r="O6" s="32">
        <v>5668</v>
      </c>
      <c r="P6" s="32">
        <v>22</v>
      </c>
      <c r="Q6" s="32">
        <v>154</v>
      </c>
      <c r="R6" s="32">
        <v>349</v>
      </c>
      <c r="S6" s="32">
        <v>17</v>
      </c>
      <c r="T6" s="32">
        <v>68</v>
      </c>
      <c r="U6" s="32">
        <v>67</v>
      </c>
      <c r="V6" s="32">
        <v>1786</v>
      </c>
      <c r="W6" s="32">
        <v>514</v>
      </c>
      <c r="X6" s="32">
        <v>38</v>
      </c>
      <c r="Y6" s="30">
        <v>-39</v>
      </c>
      <c r="Z6" s="31">
        <f>IF(SUM(AA6:AB7)&gt;0,SUM(AA6:AB7),"－")</f>
        <v>3324</v>
      </c>
      <c r="AA6" s="32">
        <v>1511</v>
      </c>
      <c r="AB6" s="32">
        <v>1813</v>
      </c>
      <c r="AC6" s="32">
        <v>374</v>
      </c>
      <c r="AD6" s="32">
        <v>328</v>
      </c>
      <c r="AE6" s="32">
        <v>1137</v>
      </c>
      <c r="AF6" s="32">
        <v>1485</v>
      </c>
    </row>
    <row r="7" spans="2:32" ht="12" customHeight="1">
      <c r="B7" s="82"/>
      <c r="C7" s="83"/>
      <c r="D7" s="84"/>
      <c r="E7" s="16"/>
      <c r="F7" s="18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0"/>
      <c r="Z7" s="31"/>
      <c r="AA7" s="32"/>
      <c r="AB7" s="32"/>
      <c r="AC7" s="32"/>
      <c r="AD7" s="32"/>
      <c r="AE7" s="32"/>
      <c r="AF7" s="32"/>
    </row>
    <row r="8" spans="2:32" ht="12" customHeight="1">
      <c r="B8" s="57" t="s">
        <v>34</v>
      </c>
      <c r="C8" s="80"/>
      <c r="D8" s="81"/>
      <c r="E8" s="17">
        <f>IF(SUM(E28,E18,E10,E54,E46,E68)&lt;0,SUM(E28,E18,E10,E54,E46,E68),"")</f>
      </c>
      <c r="F8" s="17">
        <f>IF(SUM(F28,F18,F10,F54,F46,F68)&lt;0,SUM(F28,F18,F10,F54,F46,F68),"")</f>
      </c>
      <c r="G8" s="32">
        <f>IF(SUM(H8:I9)=SUM(G10,G18,G28,G46,G54,G64),IF(SUM(H8:I9)&gt;0,SUM(H8:I9),"－"),"ｴﾗｰ")</f>
        <v>15990</v>
      </c>
      <c r="H8" s="32">
        <f>IF(SUM(J8,L8,N8,P8,T8)+163=SUM(H10,H18,H28,H46,H54,H64),IF(SUM(J8,N8,P8,T8,L8)&gt;0,SUM(J8,N8,P8,T8,L8)+163,"－"),"ｴﾗｰ")</f>
        <v>8979</v>
      </c>
      <c r="I8" s="32">
        <f>IF(SUM(K8,M8,O8,Q8,R8,S8,U8)+501=SUM(I10,I18,I28,I46,I54,I64),IF(SUM(K8,M8,O8,Q8,R8,S8,U8)&gt;0,SUM(K8,M8,O8,Q8,R8,S8,U8)+501,"－"),"ｴﾗｰ")</f>
        <v>7011</v>
      </c>
      <c r="J8" s="32">
        <f aca="true" t="shared" si="0" ref="J8:X8">IF(SUM(J10,J18,J28,J46,J54,J64)&gt;0,SUM(J10,J18,J28,J46,J54,J64),"－")</f>
        <v>636</v>
      </c>
      <c r="K8" s="32">
        <f t="shared" si="0"/>
        <v>54</v>
      </c>
      <c r="L8" s="32">
        <f t="shared" si="0"/>
        <v>602</v>
      </c>
      <c r="M8" s="32">
        <f t="shared" si="0"/>
        <v>64</v>
      </c>
      <c r="N8" s="32">
        <f t="shared" si="0"/>
        <v>7485</v>
      </c>
      <c r="O8" s="32">
        <f t="shared" si="0"/>
        <v>5781</v>
      </c>
      <c r="P8" s="32">
        <f t="shared" si="0"/>
        <v>16</v>
      </c>
      <c r="Q8" s="32">
        <f t="shared" si="0"/>
        <v>144</v>
      </c>
      <c r="R8" s="32">
        <f t="shared" si="0"/>
        <v>374</v>
      </c>
      <c r="S8" s="32">
        <f t="shared" si="0"/>
        <v>25</v>
      </c>
      <c r="T8" s="32">
        <f t="shared" si="0"/>
        <v>77</v>
      </c>
      <c r="U8" s="32">
        <f t="shared" si="0"/>
        <v>68</v>
      </c>
      <c r="V8" s="32">
        <f t="shared" si="0"/>
        <v>1905</v>
      </c>
      <c r="W8" s="32">
        <f t="shared" si="0"/>
        <v>552</v>
      </c>
      <c r="X8" s="32">
        <f t="shared" si="0"/>
        <v>39</v>
      </c>
      <c r="Y8" s="30">
        <f>IF(SUM(Y10,Y18,Y28,Y46,Y54,Y64)&lt;0,SUM(Y10,Y18,Y28,Y46,Y54,Y64),"－")</f>
        <v>-28</v>
      </c>
      <c r="Z8" s="31">
        <f>IF(SUM(AA8:AB9)=SUM(Z10,Z18,Z28,Z46,Z54,Z64),IF(SUM(AA8:AB9)&gt;0,SUM(AA8:AB9),"－"),"ｴﾗｰ")</f>
        <v>3468</v>
      </c>
      <c r="AA8" s="32">
        <f aca="true" t="shared" si="1" ref="AA8:AF8">IF(SUM(AA10,AA18,AA28,AA46,AA54,AA64)&gt;0,SUM(AA10,AA18,AA28,AA46,AA54,AA64),"－")</f>
        <v>1594</v>
      </c>
      <c r="AB8" s="32">
        <f t="shared" si="1"/>
        <v>1874</v>
      </c>
      <c r="AC8" s="32">
        <f t="shared" si="1"/>
        <v>394</v>
      </c>
      <c r="AD8" s="32">
        <f t="shared" si="1"/>
        <v>522</v>
      </c>
      <c r="AE8" s="32">
        <f t="shared" si="1"/>
        <v>1200</v>
      </c>
      <c r="AF8" s="32">
        <f t="shared" si="1"/>
        <v>1352</v>
      </c>
    </row>
    <row r="9" spans="2:32" ht="12" customHeight="1">
      <c r="B9" s="82"/>
      <c r="C9" s="83"/>
      <c r="D9" s="84"/>
      <c r="E9" s="11" t="str">
        <f>IF(SUM(E29,E19,E11,E55,E47,E65)&gt;0,SUM(E29,E19,E11,E55,E47,E65),"－")</f>
        <v>－</v>
      </c>
      <c r="F9" s="11" t="str">
        <f>IF(SUM(F29,F19,F11,F55,F47,F65)&gt;0,SUM(F29,F19,F11,F55,F47,F65),"－")</f>
        <v>－</v>
      </c>
      <c r="G9" s="85"/>
      <c r="H9" s="85"/>
      <c r="I9" s="85"/>
      <c r="J9" s="85"/>
      <c r="K9" s="85"/>
      <c r="L9" s="32"/>
      <c r="M9" s="32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30"/>
      <c r="Z9" s="31"/>
      <c r="AA9" s="85"/>
      <c r="AB9" s="85"/>
      <c r="AC9" s="85"/>
      <c r="AD9" s="85"/>
      <c r="AE9" s="85"/>
      <c r="AF9" s="85"/>
    </row>
    <row r="10" spans="2:32" ht="12" customHeight="1">
      <c r="B10" s="73" t="s">
        <v>6</v>
      </c>
      <c r="C10" s="57" t="s">
        <v>35</v>
      </c>
      <c r="D10" s="81"/>
      <c r="E10" s="17">
        <f>IF(SUM(E14,E16)&lt;0,SUM(E14,E16),"")</f>
      </c>
      <c r="F10" s="17">
        <f>IF(SUM(F14,F16)&lt;0,SUM(F14,F16),"")</f>
      </c>
      <c r="G10" s="32">
        <f>IF(SUM(H10:I11)=SUM(G14:G17),IF(SUM(H10:I11)&gt;0,SUM(H10:I11),"－"),"ｴﾗｰ")</f>
        <v>6209</v>
      </c>
      <c r="H10" s="32">
        <f>IF(SUM(J10,N10,P10,T10,L10)&gt;0,SUM(J10,N10,P10,T10,L10),"－")</f>
        <v>2851</v>
      </c>
      <c r="I10" s="32">
        <f>IF(SUM(K10,O10,Q10,R10,S10,U10,M10)&gt;0,SUM(K10,O10,Q10,R10,S10,U10,M10),"－")</f>
        <v>3358</v>
      </c>
      <c r="J10" s="32">
        <v>308</v>
      </c>
      <c r="K10" s="32">
        <v>3</v>
      </c>
      <c r="L10" s="32">
        <v>296</v>
      </c>
      <c r="M10" s="32">
        <v>17</v>
      </c>
      <c r="N10" s="32">
        <v>2210</v>
      </c>
      <c r="O10" s="32">
        <v>3081</v>
      </c>
      <c r="P10" s="32" t="s">
        <v>11</v>
      </c>
      <c r="Q10" s="32">
        <v>2</v>
      </c>
      <c r="R10" s="32">
        <v>200</v>
      </c>
      <c r="S10" s="32">
        <v>14</v>
      </c>
      <c r="T10" s="32">
        <v>37</v>
      </c>
      <c r="U10" s="32">
        <v>41</v>
      </c>
      <c r="V10" s="32">
        <v>4</v>
      </c>
      <c r="W10" s="32">
        <v>3</v>
      </c>
      <c r="X10" s="32">
        <v>23</v>
      </c>
      <c r="Y10" s="30">
        <v>-28</v>
      </c>
      <c r="Z10" s="31">
        <f>IF(SUM(AA10:AB11)=SUM(Z12),IF(SUM(AA10:AB11)&gt;0,SUM(AA10:AB11),"－"),"ｴﾗｰ")</f>
        <v>1290</v>
      </c>
      <c r="AA10" s="32">
        <f>IF(SUM(AC10,AE10)&gt;0,SUM(AC10,AE10),"－")</f>
        <v>446</v>
      </c>
      <c r="AB10" s="32">
        <f>IF(SUM(AD10,AF10)&gt;0,SUM(AD10,AF10),"－")</f>
        <v>844</v>
      </c>
      <c r="AC10" s="32">
        <v>93</v>
      </c>
      <c r="AD10" s="32">
        <v>176</v>
      </c>
      <c r="AE10" s="32">
        <v>353</v>
      </c>
      <c r="AF10" s="32">
        <v>668</v>
      </c>
    </row>
    <row r="11" spans="2:32" ht="12" customHeight="1">
      <c r="B11" s="86"/>
      <c r="C11" s="82"/>
      <c r="D11" s="84"/>
      <c r="E11" s="18" t="str">
        <f>IF(SUM(E15,E17)&gt;0,SUM(E15,E17),"－")</f>
        <v>－</v>
      </c>
      <c r="F11" s="18" t="str">
        <f>IF(SUM(F15,F17)&gt;0,SUM(F15,F17),"－")</f>
        <v>－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0"/>
      <c r="Z11" s="31"/>
      <c r="AA11" s="32"/>
      <c r="AB11" s="32"/>
      <c r="AC11" s="32"/>
      <c r="AD11" s="32"/>
      <c r="AE11" s="32"/>
      <c r="AF11" s="32"/>
    </row>
    <row r="12" spans="2:32" ht="12" customHeight="1">
      <c r="B12" s="86"/>
      <c r="C12" s="55" t="s">
        <v>36</v>
      </c>
      <c r="D12" s="52" t="s">
        <v>0</v>
      </c>
      <c r="E12" s="18">
        <f>IF(SUM(E16,E14)&lt;0,SUM(E16,E14),"")</f>
      </c>
      <c r="F12" s="18">
        <f>IF(SUM(F16,F14)&lt;0,SUM(F16,F14),"")</f>
      </c>
      <c r="G12" s="32">
        <f>IF(SUM(H12:I13)=SUM(G14:G17),IF(SUM(H12:I13)&gt;0,SUM(H12:I13),"－"),"ｴﾗｰ")</f>
        <v>6209</v>
      </c>
      <c r="H12" s="32">
        <f>IF(SUM(J12,N12,P12,T12,L12)&gt;0,SUM(J12,N12,P12,T12,L12),"－")</f>
        <v>2851</v>
      </c>
      <c r="I12" s="32">
        <f>IF(SUM(K12,O12,Q12,R12,S12,U12,M12)&gt;0,SUM(K12,O12,Q12,R12,S12,U12,M12),"－")</f>
        <v>3358</v>
      </c>
      <c r="J12" s="32">
        <v>308</v>
      </c>
      <c r="K12" s="32">
        <v>3</v>
      </c>
      <c r="L12" s="32">
        <v>296</v>
      </c>
      <c r="M12" s="32">
        <v>17</v>
      </c>
      <c r="N12" s="32">
        <v>2210</v>
      </c>
      <c r="O12" s="32">
        <v>3081</v>
      </c>
      <c r="P12" s="32" t="s">
        <v>11</v>
      </c>
      <c r="Q12" s="32">
        <v>2</v>
      </c>
      <c r="R12" s="32">
        <v>200</v>
      </c>
      <c r="S12" s="32">
        <v>14</v>
      </c>
      <c r="T12" s="32">
        <v>37</v>
      </c>
      <c r="U12" s="32">
        <v>41</v>
      </c>
      <c r="V12" s="32">
        <v>4</v>
      </c>
      <c r="W12" s="32">
        <v>3</v>
      </c>
      <c r="X12" s="32">
        <v>23</v>
      </c>
      <c r="Y12" s="30">
        <v>-28</v>
      </c>
      <c r="Z12" s="31">
        <f>IF(SUM(AA12:AB13)=SUM(Z14:Z17),IF(SUM(AA12:AB13)&gt;0,SUM(AA12:AB13),"－"),"ｴﾗｰ")</f>
        <v>1290</v>
      </c>
      <c r="AA12" s="32">
        <f>IF(SUM(AC12,AE12)&gt;0,SUM(AC12,AE12),"－")</f>
        <v>446</v>
      </c>
      <c r="AB12" s="32">
        <f>IF(SUM(AD12,AF12)&gt;0,SUM(AD12,AF12),"－")</f>
        <v>844</v>
      </c>
      <c r="AC12" s="32">
        <v>93</v>
      </c>
      <c r="AD12" s="32">
        <v>176</v>
      </c>
      <c r="AE12" s="32">
        <v>353</v>
      </c>
      <c r="AF12" s="32">
        <v>668</v>
      </c>
    </row>
    <row r="13" spans="2:32" ht="12" customHeight="1">
      <c r="B13" s="86"/>
      <c r="C13" s="56"/>
      <c r="D13" s="52"/>
      <c r="E13" s="18" t="str">
        <f>IF(SUM(E17,E15)&gt;0,SUM(E17,E15),"－")</f>
        <v>－</v>
      </c>
      <c r="F13" s="18" t="str">
        <f>IF(SUM(F17,F15)&gt;0,SUM(F17,F15),"－")</f>
        <v>－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0"/>
      <c r="Z13" s="31"/>
      <c r="AA13" s="32"/>
      <c r="AB13" s="32"/>
      <c r="AC13" s="32"/>
      <c r="AD13" s="32"/>
      <c r="AE13" s="32"/>
      <c r="AF13" s="32"/>
    </row>
    <row r="14" spans="2:32" ht="12" customHeight="1">
      <c r="B14" s="86"/>
      <c r="C14" s="56"/>
      <c r="D14" s="52" t="s">
        <v>37</v>
      </c>
      <c r="E14" s="18"/>
      <c r="F14" s="18"/>
      <c r="G14" s="32">
        <f>IF(SUM(H14:I15)&gt;0,SUM(H14:I15),"－")</f>
        <v>3525</v>
      </c>
      <c r="H14" s="32">
        <f>IF(SUM(J14,N14,P14,T14,L14)&gt;0,SUM(J14,N14,P14,T14,L14),"－")</f>
        <v>1490</v>
      </c>
      <c r="I14" s="32">
        <f>IF(SUM(K14,O14,Q14,R14,S14,U14,M14)&gt;0,SUM(K14,O14,Q14,R14,S14,U14,M14),"－")</f>
        <v>2035</v>
      </c>
      <c r="J14" s="32">
        <v>137</v>
      </c>
      <c r="K14" s="32">
        <v>2</v>
      </c>
      <c r="L14" s="32">
        <v>133</v>
      </c>
      <c r="M14" s="32">
        <v>6</v>
      </c>
      <c r="N14" s="32">
        <v>1201</v>
      </c>
      <c r="O14" s="32">
        <v>1882</v>
      </c>
      <c r="P14" s="32" t="s">
        <v>11</v>
      </c>
      <c r="Q14" s="32">
        <v>2</v>
      </c>
      <c r="R14" s="32">
        <v>117</v>
      </c>
      <c r="S14" s="32">
        <v>6</v>
      </c>
      <c r="T14" s="32">
        <v>19</v>
      </c>
      <c r="U14" s="32">
        <v>20</v>
      </c>
      <c r="V14" s="32" t="s">
        <v>11</v>
      </c>
      <c r="W14" s="32" t="s">
        <v>11</v>
      </c>
      <c r="X14" s="32">
        <v>16</v>
      </c>
      <c r="Y14" s="30">
        <v>-28</v>
      </c>
      <c r="Z14" s="31">
        <f>IF(SUM(AA14:AB15)&gt;0,SUM(AA14:AB15),"－")</f>
        <v>772</v>
      </c>
      <c r="AA14" s="32">
        <f>IF(SUM(AC14,AE14)&gt;0,SUM(AC14,AE14),"－")</f>
        <v>311</v>
      </c>
      <c r="AB14" s="32">
        <f>IF(SUM(AD14,AF14)&gt;0,SUM(AD14,AF14),"－")</f>
        <v>461</v>
      </c>
      <c r="AC14" s="32">
        <v>55</v>
      </c>
      <c r="AD14" s="32">
        <v>101</v>
      </c>
      <c r="AE14" s="32">
        <v>256</v>
      </c>
      <c r="AF14" s="32">
        <v>360</v>
      </c>
    </row>
    <row r="15" spans="2:32" ht="12" customHeight="1">
      <c r="B15" s="86"/>
      <c r="C15" s="56"/>
      <c r="D15" s="52"/>
      <c r="E15" s="18"/>
      <c r="F15" s="18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0"/>
      <c r="Z15" s="31"/>
      <c r="AA15" s="32"/>
      <c r="AB15" s="32"/>
      <c r="AC15" s="32"/>
      <c r="AD15" s="32"/>
      <c r="AE15" s="32"/>
      <c r="AF15" s="32"/>
    </row>
    <row r="16" spans="2:32" ht="12" customHeight="1">
      <c r="B16" s="86"/>
      <c r="C16" s="56"/>
      <c r="D16" s="52" t="s">
        <v>4</v>
      </c>
      <c r="E16" s="18"/>
      <c r="F16" s="18"/>
      <c r="G16" s="32">
        <f>IF(SUM(H16:I17)&gt;0,SUM(H16:I17),"－")</f>
        <v>2684</v>
      </c>
      <c r="H16" s="32">
        <f>IF(SUM(J16,N16,P16,T16,L16)&gt;0,SUM(J16,N16,P16,T16,L16),"－")</f>
        <v>1361</v>
      </c>
      <c r="I16" s="32">
        <f>IF(SUM(K16,O16,Q16,R16,S16,U16,M16)&gt;0,SUM(K16,O16,Q16,R16,S16,U16,M16),"－")</f>
        <v>1323</v>
      </c>
      <c r="J16" s="32">
        <v>171</v>
      </c>
      <c r="K16" s="32">
        <v>1</v>
      </c>
      <c r="L16" s="32">
        <v>163</v>
      </c>
      <c r="M16" s="32">
        <v>11</v>
      </c>
      <c r="N16" s="32">
        <v>1009</v>
      </c>
      <c r="O16" s="32">
        <v>1199</v>
      </c>
      <c r="P16" s="32" t="s">
        <v>11</v>
      </c>
      <c r="Q16" s="32" t="s">
        <v>11</v>
      </c>
      <c r="R16" s="32">
        <v>83</v>
      </c>
      <c r="S16" s="32">
        <v>8</v>
      </c>
      <c r="T16" s="32">
        <v>18</v>
      </c>
      <c r="U16" s="32">
        <v>21</v>
      </c>
      <c r="V16" s="32">
        <v>4</v>
      </c>
      <c r="W16" s="32">
        <v>3</v>
      </c>
      <c r="X16" s="32">
        <v>7</v>
      </c>
      <c r="Y16" s="30"/>
      <c r="Z16" s="31">
        <f>IF(SUM(AA16:AB17)&gt;0,SUM(AA16:AB17),"－")</f>
        <v>518</v>
      </c>
      <c r="AA16" s="32">
        <f>IF(SUM(AC16,AE16)&gt;0,SUM(AC16,AE16),"－")</f>
        <v>135</v>
      </c>
      <c r="AB16" s="32">
        <f>IF(SUM(AD16,AF16)&gt;0,SUM(AD16,AF16),"－")</f>
        <v>383</v>
      </c>
      <c r="AC16" s="32">
        <v>38</v>
      </c>
      <c r="AD16" s="32">
        <v>75</v>
      </c>
      <c r="AE16" s="32">
        <v>97</v>
      </c>
      <c r="AF16" s="32">
        <v>308</v>
      </c>
    </row>
    <row r="17" spans="2:32" ht="12" customHeight="1">
      <c r="B17" s="87"/>
      <c r="C17" s="88"/>
      <c r="D17" s="52"/>
      <c r="E17" s="11"/>
      <c r="F17" s="1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0"/>
      <c r="Z17" s="31"/>
      <c r="AA17" s="32"/>
      <c r="AB17" s="32"/>
      <c r="AC17" s="32"/>
      <c r="AD17" s="32"/>
      <c r="AE17" s="32"/>
      <c r="AF17" s="32"/>
    </row>
    <row r="18" spans="2:32" ht="12" customHeight="1">
      <c r="B18" s="40" t="s">
        <v>5</v>
      </c>
      <c r="C18" s="57" t="s">
        <v>35</v>
      </c>
      <c r="D18" s="81"/>
      <c r="E18" s="17">
        <f>IF(SUM(E20)&lt;0,SUM(E20),"")</f>
      </c>
      <c r="F18" s="17">
        <f>IF(SUM(F20)&lt;0,SUM(F20),"")</f>
      </c>
      <c r="G18" s="32">
        <f>IF(SUM(H18:I19)=SUM(G20,G26),IF(SUM(H18:I19)&gt;0,SUM(H18:I19),"－"),"ｴﾗｰ")</f>
        <v>3570</v>
      </c>
      <c r="H18" s="32">
        <f>IF(SUM(J18,N18,P18,T18,L18)&gt;0,SUM(J18,N18,P18,T18,L18),"－")</f>
        <v>2514</v>
      </c>
      <c r="I18" s="32">
        <f>IF(SUM(K18,O18,Q18,R18,S18,U18,M18)&gt;0,SUM(K18,O18,Q18,R18,S18,U18,M18),"－")</f>
        <v>1056</v>
      </c>
      <c r="J18" s="32">
        <v>175</v>
      </c>
      <c r="K18" s="32" t="s">
        <v>11</v>
      </c>
      <c r="L18" s="32">
        <v>174</v>
      </c>
      <c r="M18" s="32">
        <v>2</v>
      </c>
      <c r="N18" s="32">
        <v>2163</v>
      </c>
      <c r="O18" s="32">
        <v>955</v>
      </c>
      <c r="P18" s="32" t="s">
        <v>11</v>
      </c>
      <c r="Q18" s="32" t="s">
        <v>11</v>
      </c>
      <c r="R18" s="32">
        <v>89</v>
      </c>
      <c r="S18" s="32">
        <v>6</v>
      </c>
      <c r="T18" s="32">
        <v>2</v>
      </c>
      <c r="U18" s="32">
        <v>4</v>
      </c>
      <c r="V18" s="32">
        <v>30</v>
      </c>
      <c r="W18" s="32">
        <v>12</v>
      </c>
      <c r="X18" s="32">
        <v>5</v>
      </c>
      <c r="Y18" s="30"/>
      <c r="Z18" s="31">
        <f>IF(SUM(AA18:AB19)=SUM(Z20,Z26),IF(SUM(AA18:AB19)&gt;0,SUM(AA18:AB19),"－"),"ｴﾗｰ")</f>
        <v>630</v>
      </c>
      <c r="AA18" s="32">
        <f>IF(SUM(AC18,AE18)&gt;0,SUM(AC18,AE18),"－")</f>
        <v>273</v>
      </c>
      <c r="AB18" s="32">
        <f>IF(SUM(AD18,AF18)&gt;0,SUM(AD18,AF18),"－")</f>
        <v>357</v>
      </c>
      <c r="AC18" s="32">
        <v>65</v>
      </c>
      <c r="AD18" s="32">
        <v>100</v>
      </c>
      <c r="AE18" s="32">
        <v>208</v>
      </c>
      <c r="AF18" s="32">
        <v>257</v>
      </c>
    </row>
    <row r="19" spans="2:32" ht="12" customHeight="1">
      <c r="B19" s="89"/>
      <c r="C19" s="82"/>
      <c r="D19" s="84"/>
      <c r="E19" s="18" t="str">
        <f>IF(SUM(E21,E26)&gt;0,SUM(E21,E26),"－")</f>
        <v>－</v>
      </c>
      <c r="F19" s="18" t="str">
        <f>IF(SUM(F21,F26)&gt;0,SUM(F21,F26),"－")</f>
        <v>－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0"/>
      <c r="Z19" s="31"/>
      <c r="AA19" s="32"/>
      <c r="AB19" s="32"/>
      <c r="AC19" s="32"/>
      <c r="AD19" s="32"/>
      <c r="AE19" s="32"/>
      <c r="AF19" s="32"/>
    </row>
    <row r="20" spans="2:32" ht="12" customHeight="1">
      <c r="B20" s="89"/>
      <c r="C20" s="55" t="s">
        <v>36</v>
      </c>
      <c r="D20" s="52" t="s">
        <v>0</v>
      </c>
      <c r="E20" s="18">
        <f>IF(SUM(E22,E24)&lt;0,SUM(E22,E24),"")</f>
      </c>
      <c r="F20" s="24">
        <f>IF(SUM(F22,F24)&lt;0,SUM(F22,F24),"")</f>
      </c>
      <c r="G20" s="32">
        <f>IF(SUM(H20:I21)=SUM(G22:G25),IF(SUM(H20:I21)&gt;0,SUM(H20:I21),"－"),"ｴﾗｰ")</f>
        <v>3552</v>
      </c>
      <c r="H20" s="32">
        <f>IF(SUM(J20,N20,P20,T20,L20)&gt;0,SUM(J20,N20,P20,T20,L20),"－")</f>
        <v>2505</v>
      </c>
      <c r="I20" s="32">
        <f>IF(SUM(K20,O20,Q20,R20,S20,U20,M20)&gt;0,SUM(K20,O20,Q20,R20,S20,U20,M20),"－")</f>
        <v>1047</v>
      </c>
      <c r="J20" s="32">
        <v>175</v>
      </c>
      <c r="K20" s="32" t="s">
        <v>11</v>
      </c>
      <c r="L20" s="32">
        <v>174</v>
      </c>
      <c r="M20" s="32">
        <v>2</v>
      </c>
      <c r="N20" s="32">
        <v>2156</v>
      </c>
      <c r="O20" s="32">
        <v>950</v>
      </c>
      <c r="P20" s="32" t="s">
        <v>11</v>
      </c>
      <c r="Q20" s="32" t="s">
        <v>11</v>
      </c>
      <c r="R20" s="32">
        <v>89</v>
      </c>
      <c r="S20" s="32">
        <v>6</v>
      </c>
      <c r="T20" s="32" t="s">
        <v>11</v>
      </c>
      <c r="U20" s="32" t="s">
        <v>11</v>
      </c>
      <c r="V20" s="32">
        <v>3</v>
      </c>
      <c r="W20" s="32">
        <v>5</v>
      </c>
      <c r="X20" s="32">
        <v>5</v>
      </c>
      <c r="Y20" s="30"/>
      <c r="Z20" s="31">
        <f>IF(SUM(AA20:AB21)=SUM(Z22:Z25),IF(SUM(AA20:AB21)&gt;0,SUM(AA20:AB21),"－"),"ｴﾗｰ")</f>
        <v>630</v>
      </c>
      <c r="AA20" s="32">
        <f>IF(SUM(AC20,AE20)&gt;0,SUM(AC20,AE20),"－")</f>
        <v>273</v>
      </c>
      <c r="AB20" s="32">
        <f>IF(SUM(AD20,AF20)&gt;0,SUM(AD20,AF20),"－")</f>
        <v>357</v>
      </c>
      <c r="AC20" s="32">
        <v>65</v>
      </c>
      <c r="AD20" s="32">
        <v>100</v>
      </c>
      <c r="AE20" s="32">
        <v>208</v>
      </c>
      <c r="AF20" s="32">
        <v>257</v>
      </c>
    </row>
    <row r="21" spans="2:32" ht="12" customHeight="1">
      <c r="B21" s="89"/>
      <c r="C21" s="56"/>
      <c r="D21" s="52"/>
      <c r="E21" s="18" t="str">
        <f>IF(SUM(E23,E25)&gt;0,SUM(E23,E25),"－")</f>
        <v>－</v>
      </c>
      <c r="F21" s="18">
        <f>IF(SUM(F23,F25)&gt;0,SUM(F23,F25),"")</f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0"/>
      <c r="Z21" s="31"/>
      <c r="AA21" s="32"/>
      <c r="AB21" s="32"/>
      <c r="AC21" s="32"/>
      <c r="AD21" s="32"/>
      <c r="AE21" s="32"/>
      <c r="AF21" s="32"/>
    </row>
    <row r="22" spans="2:32" ht="12" customHeight="1">
      <c r="B22" s="89"/>
      <c r="C22" s="56"/>
      <c r="D22" s="52" t="s">
        <v>37</v>
      </c>
      <c r="E22" s="18"/>
      <c r="F22" s="24"/>
      <c r="G22" s="32">
        <f>IF(SUM(H22:I23)&gt;0,SUM(H22:I23),"－")</f>
        <v>1928</v>
      </c>
      <c r="H22" s="32">
        <f>IF(SUM(J22,N22,P22,T22,L22)&gt;0,SUM(J22,N22,P22,T22,L22),"－")</f>
        <v>1316</v>
      </c>
      <c r="I22" s="32">
        <f>IF(SUM(K22,O22,Q22,R22,S22,U22,M22)&gt;0,SUM(K22,O22,Q22,R22,S22,U22,M22),"－")</f>
        <v>612</v>
      </c>
      <c r="J22" s="32">
        <v>80</v>
      </c>
      <c r="K22" s="32" t="s">
        <v>11</v>
      </c>
      <c r="L22" s="32">
        <v>78</v>
      </c>
      <c r="M22" s="32">
        <v>2</v>
      </c>
      <c r="N22" s="32">
        <v>1158</v>
      </c>
      <c r="O22" s="32">
        <v>556</v>
      </c>
      <c r="P22" s="32" t="s">
        <v>11</v>
      </c>
      <c r="Q22" s="32" t="s">
        <v>11</v>
      </c>
      <c r="R22" s="32">
        <v>51</v>
      </c>
      <c r="S22" s="32">
        <v>3</v>
      </c>
      <c r="T22" s="32" t="s">
        <v>11</v>
      </c>
      <c r="U22" s="32" t="s">
        <v>11</v>
      </c>
      <c r="V22" s="32" t="s">
        <v>11</v>
      </c>
      <c r="W22" s="32" t="s">
        <v>11</v>
      </c>
      <c r="X22" s="32">
        <v>3</v>
      </c>
      <c r="Y22" s="30"/>
      <c r="Z22" s="31">
        <f>IF(SUM(AA22:AB23)&gt;0,SUM(AA22:AB23),"－")</f>
        <v>335</v>
      </c>
      <c r="AA22" s="32">
        <f>IF(SUM(AC22,AE22)&gt;0,SUM(AC22,AE22),"－")</f>
        <v>182</v>
      </c>
      <c r="AB22" s="32">
        <f>IF(SUM(AD22,AF22)&gt;0,SUM(AD22,AF22),"－")</f>
        <v>153</v>
      </c>
      <c r="AC22" s="32">
        <v>31</v>
      </c>
      <c r="AD22" s="32">
        <v>54</v>
      </c>
      <c r="AE22" s="32">
        <v>151</v>
      </c>
      <c r="AF22" s="32">
        <v>99</v>
      </c>
    </row>
    <row r="23" spans="2:32" ht="12" customHeight="1">
      <c r="B23" s="89"/>
      <c r="C23" s="56"/>
      <c r="D23" s="52"/>
      <c r="E23" s="18"/>
      <c r="F23" s="18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0"/>
      <c r="Z23" s="31"/>
      <c r="AA23" s="32"/>
      <c r="AB23" s="32"/>
      <c r="AC23" s="32"/>
      <c r="AD23" s="32"/>
      <c r="AE23" s="32"/>
      <c r="AF23" s="32"/>
    </row>
    <row r="24" spans="2:32" ht="12" customHeight="1">
      <c r="B24" s="89"/>
      <c r="C24" s="56"/>
      <c r="D24" s="52" t="s">
        <v>4</v>
      </c>
      <c r="E24" s="18"/>
      <c r="F24" s="18"/>
      <c r="G24" s="32">
        <f>IF(SUM(H24:I25)&gt;0,SUM(H24:I25),"－")</f>
        <v>1624</v>
      </c>
      <c r="H24" s="32">
        <f>IF(SUM(J24,N24,P24,T24,L24)&gt;0,SUM(J24,N24,P24,T24,L24),"－")</f>
        <v>1189</v>
      </c>
      <c r="I24" s="32">
        <f>IF(SUM(K24,O24,Q24,R24,S24,U24,M24)&gt;0,SUM(K24,O24,Q24,R24,S24,U24,M24),"－")</f>
        <v>435</v>
      </c>
      <c r="J24" s="32">
        <v>95</v>
      </c>
      <c r="K24" s="32" t="s">
        <v>11</v>
      </c>
      <c r="L24" s="32">
        <v>96</v>
      </c>
      <c r="M24" s="32" t="s">
        <v>11</v>
      </c>
      <c r="N24" s="32">
        <v>998</v>
      </c>
      <c r="O24" s="32">
        <v>394</v>
      </c>
      <c r="P24" s="32" t="s">
        <v>11</v>
      </c>
      <c r="Q24" s="32" t="s">
        <v>11</v>
      </c>
      <c r="R24" s="32">
        <v>38</v>
      </c>
      <c r="S24" s="32">
        <v>3</v>
      </c>
      <c r="T24" s="32" t="s">
        <v>11</v>
      </c>
      <c r="U24" s="32" t="s">
        <v>11</v>
      </c>
      <c r="V24" s="32">
        <v>3</v>
      </c>
      <c r="W24" s="32">
        <v>5</v>
      </c>
      <c r="X24" s="32">
        <v>2</v>
      </c>
      <c r="Y24" s="30"/>
      <c r="Z24" s="31">
        <f>IF(SUM(AA24:AB25)&gt;0,SUM(AA24:AB25),"－")</f>
        <v>295</v>
      </c>
      <c r="AA24" s="32">
        <f>IF(SUM(AC24,AE24)&gt;0,SUM(AC24,AE24),"－")</f>
        <v>91</v>
      </c>
      <c r="AB24" s="32">
        <f>IF(SUM(AD24,AF24)&gt;0,SUM(AD24,AF24),"－")</f>
        <v>204</v>
      </c>
      <c r="AC24" s="32">
        <v>34</v>
      </c>
      <c r="AD24" s="32">
        <v>46</v>
      </c>
      <c r="AE24" s="32">
        <v>57</v>
      </c>
      <c r="AF24" s="32">
        <v>158</v>
      </c>
    </row>
    <row r="25" spans="2:32" ht="12" customHeight="1">
      <c r="B25" s="89"/>
      <c r="C25" s="88"/>
      <c r="D25" s="52"/>
      <c r="E25" s="18"/>
      <c r="F25" s="18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0"/>
      <c r="Z25" s="31"/>
      <c r="AA25" s="32"/>
      <c r="AB25" s="32"/>
      <c r="AC25" s="32"/>
      <c r="AD25" s="32"/>
      <c r="AE25" s="32"/>
      <c r="AF25" s="32"/>
    </row>
    <row r="26" spans="2:32" ht="12" customHeight="1">
      <c r="B26" s="89"/>
      <c r="C26" s="57" t="s">
        <v>38</v>
      </c>
      <c r="D26" s="81"/>
      <c r="E26" s="54"/>
      <c r="F26" s="54"/>
      <c r="G26" s="32">
        <f>IF(SUM(H26:I27)&gt;0,SUM(H26:I27),"－")</f>
        <v>18</v>
      </c>
      <c r="H26" s="32">
        <f>IF(SUM(J26,N26,P26,T26,L26)&gt;0,SUM(J26,N26,P26,T26,L26),"－")</f>
        <v>9</v>
      </c>
      <c r="I26" s="32">
        <f>IF(SUM(K26,O26,Q26,R26,S26,U26,M26)&gt;0,SUM(K26,O26,Q26,R26,S26,U26,M26),"－")</f>
        <v>9</v>
      </c>
      <c r="J26" s="32" t="s">
        <v>11</v>
      </c>
      <c r="K26" s="32" t="s">
        <v>11</v>
      </c>
      <c r="L26" s="32" t="s">
        <v>11</v>
      </c>
      <c r="M26" s="32" t="s">
        <v>11</v>
      </c>
      <c r="N26" s="32">
        <v>7</v>
      </c>
      <c r="O26" s="32">
        <v>5</v>
      </c>
      <c r="P26" s="32" t="s">
        <v>11</v>
      </c>
      <c r="Q26" s="32" t="s">
        <v>11</v>
      </c>
      <c r="R26" s="32" t="s">
        <v>11</v>
      </c>
      <c r="S26" s="32" t="s">
        <v>11</v>
      </c>
      <c r="T26" s="32">
        <v>2</v>
      </c>
      <c r="U26" s="32">
        <v>4</v>
      </c>
      <c r="V26" s="32">
        <v>27</v>
      </c>
      <c r="W26" s="32">
        <v>7</v>
      </c>
      <c r="X26" s="32" t="s">
        <v>11</v>
      </c>
      <c r="Y26" s="30"/>
      <c r="Z26" s="31" t="str">
        <f>IF(SUM(AA26:AB27)&gt;0,SUM(AA26:AB27),"－")</f>
        <v>－</v>
      </c>
      <c r="AA26" s="32" t="str">
        <f>IF(SUM(AC26,AE26)&gt;0,SUM(AC26,AE26),"－")</f>
        <v>－</v>
      </c>
      <c r="AB26" s="32" t="str">
        <f>IF(SUM(AD26,AF26)&gt;0,SUM(AD26,AF26),"－")</f>
        <v>－</v>
      </c>
      <c r="AC26" s="32" t="s">
        <v>11</v>
      </c>
      <c r="AD26" s="32" t="s">
        <v>11</v>
      </c>
      <c r="AE26" s="32" t="s">
        <v>11</v>
      </c>
      <c r="AF26" s="32" t="s">
        <v>11</v>
      </c>
    </row>
    <row r="27" spans="2:32" ht="12" customHeight="1">
      <c r="B27" s="90"/>
      <c r="C27" s="82"/>
      <c r="D27" s="84"/>
      <c r="E27" s="62"/>
      <c r="F27" s="5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0"/>
      <c r="Z27" s="31"/>
      <c r="AA27" s="32"/>
      <c r="AB27" s="32"/>
      <c r="AC27" s="32"/>
      <c r="AD27" s="32"/>
      <c r="AE27" s="32"/>
      <c r="AF27" s="32"/>
    </row>
    <row r="28" spans="2:32" ht="12" customHeight="1">
      <c r="B28" s="40" t="s">
        <v>3</v>
      </c>
      <c r="C28" s="57" t="s">
        <v>35</v>
      </c>
      <c r="D28" s="81"/>
      <c r="E28" s="17">
        <f>IF(SUM(E30,E36)&lt;0,SUM(E30,E36),"")</f>
      </c>
      <c r="F28" s="53" t="s">
        <v>39</v>
      </c>
      <c r="G28" s="32">
        <f>IF(SUM(H28:I29)=SUM(G30,G36,G42,G44),IF(SUM(H28:I29)&gt;0,SUM(H28:I29),"－"),"ｴﾗｰ")</f>
        <v>3764</v>
      </c>
      <c r="H28" s="32">
        <f>IF(SUM(J28,N28,P28,T28,L28)&gt;0,SUM(J28,N28,P28,T28,L28),"－")</f>
        <v>3142</v>
      </c>
      <c r="I28" s="32">
        <f>IF(SUM(K28,O28,Q28,R28,S28,U28,M28)&gt;0,SUM(K28,O28,Q28,R28,S28,U28,M28),"－")</f>
        <v>622</v>
      </c>
      <c r="J28" s="32">
        <v>74</v>
      </c>
      <c r="K28" s="32">
        <v>1</v>
      </c>
      <c r="L28" s="32">
        <v>114</v>
      </c>
      <c r="M28" s="32">
        <v>1</v>
      </c>
      <c r="N28" s="32">
        <v>2907</v>
      </c>
      <c r="O28" s="32">
        <v>522</v>
      </c>
      <c r="P28" s="32">
        <v>14</v>
      </c>
      <c r="Q28" s="32">
        <v>16</v>
      </c>
      <c r="R28" s="32">
        <v>70</v>
      </c>
      <c r="S28" s="32">
        <v>4</v>
      </c>
      <c r="T28" s="32">
        <v>33</v>
      </c>
      <c r="U28" s="32">
        <v>8</v>
      </c>
      <c r="V28" s="32">
        <v>369</v>
      </c>
      <c r="W28" s="32">
        <v>122</v>
      </c>
      <c r="X28" s="32">
        <v>7</v>
      </c>
      <c r="Y28" s="30"/>
      <c r="Z28" s="31">
        <f>IF(SUM(AA28:AB29)=SUM(Z30,Z36,Z42:Z45),IF(SUM(AA28:AB29)&gt;0,SUM(AA28:AB29),"－"),"ｴﾗｰ")</f>
        <v>1015</v>
      </c>
      <c r="AA28" s="32">
        <f>IF(SUM(AC28,AE28)&gt;0,SUM(AC28,AE28),"－")</f>
        <v>650</v>
      </c>
      <c r="AB28" s="32">
        <f>IF(SUM(AD28,AF28)&gt;0,SUM(AD28,AF28),"－")</f>
        <v>365</v>
      </c>
      <c r="AC28" s="32">
        <v>215</v>
      </c>
      <c r="AD28" s="32">
        <v>171</v>
      </c>
      <c r="AE28" s="32">
        <v>435</v>
      </c>
      <c r="AF28" s="32">
        <v>194</v>
      </c>
    </row>
    <row r="29" spans="2:32" ht="12" customHeight="1">
      <c r="B29" s="91"/>
      <c r="C29" s="82"/>
      <c r="D29" s="84"/>
      <c r="E29" s="18" t="str">
        <f>IF(SUM(E31,E37,E43,E45)&gt;0,SUM(E31,E37,E43,E45),"－")</f>
        <v>－</v>
      </c>
      <c r="F29" s="6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0"/>
      <c r="Z29" s="31"/>
      <c r="AA29" s="32"/>
      <c r="AB29" s="32"/>
      <c r="AC29" s="32"/>
      <c r="AD29" s="32"/>
      <c r="AE29" s="32"/>
      <c r="AF29" s="32"/>
    </row>
    <row r="30" spans="2:32" ht="12" customHeight="1">
      <c r="B30" s="91"/>
      <c r="C30" s="55" t="s">
        <v>40</v>
      </c>
      <c r="D30" s="52" t="s">
        <v>0</v>
      </c>
      <c r="E30" s="18">
        <f>IF(SUM(E32,E34)&lt;0,SUM(E32,E34),"")</f>
      </c>
      <c r="F30" s="54" t="s">
        <v>41</v>
      </c>
      <c r="G30" s="32">
        <f>IF(SUM(H30:I31)=SUM(G32:G35),IF(SUM(H30:I31)&gt;0,SUM(H30:I31),"－"),"ｴﾗｰ")</f>
        <v>2854</v>
      </c>
      <c r="H30" s="32">
        <f>IF(SUM(J30,N30,P30,T30,L30)&gt;0,SUM(J30,N30,P30,T30,L30),"－")</f>
        <v>2471</v>
      </c>
      <c r="I30" s="32">
        <f>IF(SUM(K30,O30,Q30,R30,S30,U30,M30)&gt;0,SUM(K30,O30,Q30,R30,S30,U30,M30),"－")</f>
        <v>383</v>
      </c>
      <c r="J30" s="32">
        <v>56</v>
      </c>
      <c r="K30" s="32" t="s">
        <v>11</v>
      </c>
      <c r="L30" s="32">
        <v>91</v>
      </c>
      <c r="M30" s="32" t="s">
        <v>11</v>
      </c>
      <c r="N30" s="32">
        <v>2319</v>
      </c>
      <c r="O30" s="32">
        <v>324</v>
      </c>
      <c r="P30" s="32">
        <v>1</v>
      </c>
      <c r="Q30" s="32" t="s">
        <v>11</v>
      </c>
      <c r="R30" s="32">
        <v>56</v>
      </c>
      <c r="S30" s="32">
        <v>3</v>
      </c>
      <c r="T30" s="32">
        <v>4</v>
      </c>
      <c r="U30" s="32" t="s">
        <v>11</v>
      </c>
      <c r="V30" s="32">
        <v>217</v>
      </c>
      <c r="W30" s="32">
        <v>59</v>
      </c>
      <c r="X30" s="32">
        <v>5</v>
      </c>
      <c r="Y30" s="30"/>
      <c r="Z30" s="31">
        <f>IF(SUM(AA30:AB31)=SUM(Z32:Z35),IF(SUM(AA30:AB31)&gt;0,SUM(AA30:AB31),"－"),"ｴﾗｰ")</f>
        <v>748</v>
      </c>
      <c r="AA30" s="32">
        <f>IF(SUM(AC30,AE30)&gt;0,SUM(AC30,AE30),"－")</f>
        <v>537</v>
      </c>
      <c r="AB30" s="32">
        <f>IF(SUM(AD30,AF30)&gt;0,SUM(AD30,AF30),"－")</f>
        <v>211</v>
      </c>
      <c r="AC30" s="32">
        <v>198</v>
      </c>
      <c r="AD30" s="32">
        <v>151</v>
      </c>
      <c r="AE30" s="32">
        <v>339</v>
      </c>
      <c r="AF30" s="32">
        <v>60</v>
      </c>
    </row>
    <row r="31" spans="2:32" ht="12" customHeight="1">
      <c r="B31" s="91"/>
      <c r="C31" s="56"/>
      <c r="D31" s="52"/>
      <c r="E31" s="18" t="str">
        <f>IF(SUM(E33,E35)&gt;0,SUM(E33,E35),"－")</f>
        <v>－</v>
      </c>
      <c r="F31" s="6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0"/>
      <c r="Z31" s="31"/>
      <c r="AA31" s="32"/>
      <c r="AB31" s="32"/>
      <c r="AC31" s="32"/>
      <c r="AD31" s="32"/>
      <c r="AE31" s="32"/>
      <c r="AF31" s="32"/>
    </row>
    <row r="32" spans="2:32" ht="12" customHeight="1">
      <c r="B32" s="91"/>
      <c r="C32" s="56"/>
      <c r="D32" s="52" t="s">
        <v>1</v>
      </c>
      <c r="E32" s="18"/>
      <c r="F32" s="54" t="s">
        <v>42</v>
      </c>
      <c r="G32" s="32">
        <f>IF(SUM(H32:I33)&gt;0,SUM(H32:I33),"")</f>
        <v>2485</v>
      </c>
      <c r="H32" s="32">
        <f>IF(SUM(J32,N32,P32,T32,L32)&gt;0,SUM(J32,N32,P32,T32,L32),"－")</f>
        <v>2136</v>
      </c>
      <c r="I32" s="32">
        <f>IF(SUM(K32,O32,Q32,R32,S32,U32,M32)&gt;0,SUM(K32,O32,Q32,R32,S32,U32,M32),"－")</f>
        <v>349</v>
      </c>
      <c r="J32" s="32">
        <v>55</v>
      </c>
      <c r="K32" s="32" t="s">
        <v>11</v>
      </c>
      <c r="L32" s="32">
        <v>56</v>
      </c>
      <c r="M32" s="32" t="s">
        <v>11</v>
      </c>
      <c r="N32" s="32">
        <v>2020</v>
      </c>
      <c r="O32" s="32">
        <v>292</v>
      </c>
      <c r="P32" s="32">
        <v>1</v>
      </c>
      <c r="Q32" s="32" t="s">
        <v>11</v>
      </c>
      <c r="R32" s="32">
        <v>54</v>
      </c>
      <c r="S32" s="32">
        <v>3</v>
      </c>
      <c r="T32" s="32">
        <v>4</v>
      </c>
      <c r="U32" s="32" t="s">
        <v>11</v>
      </c>
      <c r="V32" s="32">
        <v>147</v>
      </c>
      <c r="W32" s="32">
        <v>38</v>
      </c>
      <c r="X32" s="32">
        <v>5</v>
      </c>
      <c r="Y32" s="30"/>
      <c r="Z32" s="31">
        <f>IF(SUM(AA32:AB33)&gt;0,SUM(AA32:AB33),"－")</f>
        <v>685</v>
      </c>
      <c r="AA32" s="32">
        <f>IF(SUM(AC32,AE32)&gt;0,SUM(AC32,AE32),"－")</f>
        <v>497</v>
      </c>
      <c r="AB32" s="32">
        <f>IF(SUM(AD32,AF32)&gt;0,SUM(AD32,AF32),"－")</f>
        <v>188</v>
      </c>
      <c r="AC32" s="32">
        <v>180</v>
      </c>
      <c r="AD32" s="32">
        <v>146</v>
      </c>
      <c r="AE32" s="32">
        <v>317</v>
      </c>
      <c r="AF32" s="32">
        <v>42</v>
      </c>
    </row>
    <row r="33" spans="2:32" ht="12" customHeight="1">
      <c r="B33" s="91"/>
      <c r="C33" s="56"/>
      <c r="D33" s="52"/>
      <c r="E33" s="18"/>
      <c r="F33" s="6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0"/>
      <c r="Z33" s="31"/>
      <c r="AA33" s="32"/>
      <c r="AB33" s="32"/>
      <c r="AC33" s="32"/>
      <c r="AD33" s="32"/>
      <c r="AE33" s="32"/>
      <c r="AF33" s="32"/>
    </row>
    <row r="34" spans="2:32" ht="12" customHeight="1">
      <c r="B34" s="91"/>
      <c r="C34" s="56"/>
      <c r="D34" s="52" t="s">
        <v>2</v>
      </c>
      <c r="E34" s="18"/>
      <c r="F34" s="54" t="s">
        <v>43</v>
      </c>
      <c r="G34" s="32">
        <f>IF(SUM(H34:I35)&gt;0,SUM(H34:I35),"")</f>
        <v>369</v>
      </c>
      <c r="H34" s="32">
        <f>IF(SUM(J34,N34,P34,T34,L34)&gt;0,SUM(J34,N34,P34,T34,L34),"－")</f>
        <v>335</v>
      </c>
      <c r="I34" s="32">
        <f>IF(SUM(K34,O34,Q34,R34,S34,U34,M34)&gt;0,SUM(K34,O34,Q34,R34,S34,U34,M34),"－")</f>
        <v>34</v>
      </c>
      <c r="J34" s="32">
        <v>1</v>
      </c>
      <c r="K34" s="32" t="s">
        <v>11</v>
      </c>
      <c r="L34" s="32">
        <v>35</v>
      </c>
      <c r="M34" s="32" t="s">
        <v>11</v>
      </c>
      <c r="N34" s="32">
        <v>299</v>
      </c>
      <c r="O34" s="32">
        <v>32</v>
      </c>
      <c r="P34" s="32" t="s">
        <v>11</v>
      </c>
      <c r="Q34" s="32" t="s">
        <v>11</v>
      </c>
      <c r="R34" s="32">
        <v>2</v>
      </c>
      <c r="S34" s="32" t="s">
        <v>11</v>
      </c>
      <c r="T34" s="32" t="s">
        <v>11</v>
      </c>
      <c r="U34" s="32" t="s">
        <v>11</v>
      </c>
      <c r="V34" s="32">
        <v>70</v>
      </c>
      <c r="W34" s="32">
        <v>21</v>
      </c>
      <c r="X34" s="32" t="s">
        <v>11</v>
      </c>
      <c r="Y34" s="30"/>
      <c r="Z34" s="31">
        <f>IF(SUM(AA34:AB35)&gt;0,SUM(AA34:AB35),"－")</f>
        <v>63</v>
      </c>
      <c r="AA34" s="32">
        <f>IF(SUM(AC34,AE34)&gt;0,SUM(AC34,AE34),"－")</f>
        <v>40</v>
      </c>
      <c r="AB34" s="32">
        <f>IF(SUM(AD34,AF34)&gt;0,SUM(AD34,AF34),"－")</f>
        <v>23</v>
      </c>
      <c r="AC34" s="32">
        <v>18</v>
      </c>
      <c r="AD34" s="32">
        <v>5</v>
      </c>
      <c r="AE34" s="32">
        <v>22</v>
      </c>
      <c r="AF34" s="32">
        <v>18</v>
      </c>
    </row>
    <row r="35" spans="2:32" ht="12" customHeight="1">
      <c r="B35" s="91"/>
      <c r="C35" s="88"/>
      <c r="D35" s="52"/>
      <c r="E35" s="18"/>
      <c r="F35" s="6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0"/>
      <c r="Z35" s="31"/>
      <c r="AA35" s="32"/>
      <c r="AB35" s="32"/>
      <c r="AC35" s="32"/>
      <c r="AD35" s="32"/>
      <c r="AE35" s="32"/>
      <c r="AF35" s="32"/>
    </row>
    <row r="36" spans="2:32" ht="12" customHeight="1">
      <c r="B36" s="91"/>
      <c r="C36" s="55" t="s">
        <v>44</v>
      </c>
      <c r="D36" s="52" t="s">
        <v>0</v>
      </c>
      <c r="E36" s="18">
        <f>IF(SUM(E38,E40)&lt;0,SUM(E38,E40),"")</f>
      </c>
      <c r="F36" s="54" t="s">
        <v>41</v>
      </c>
      <c r="G36" s="32">
        <f>IF(SUM(H36:I37)=SUM(G38:G41),IF(SUM(H36:I37)&gt;0,SUM(H36:I37),"－"),"ｴﾗｰ")</f>
        <v>323</v>
      </c>
      <c r="H36" s="32">
        <f>IF(SUM(J36,N36,P36,T36,L36)&gt;0,SUM(J36,N36,P36,T36,L36),"－")</f>
        <v>258</v>
      </c>
      <c r="I36" s="32">
        <f>IF(SUM(K36,O36,Q36,R36,S36,U36,M36)&gt;0,SUM(K36,O36,Q36,R36,S36,U36,M36),"－")</f>
        <v>65</v>
      </c>
      <c r="J36" s="32">
        <v>6</v>
      </c>
      <c r="K36" s="32" t="s">
        <v>11</v>
      </c>
      <c r="L36" s="32">
        <v>7</v>
      </c>
      <c r="M36" s="32">
        <v>1</v>
      </c>
      <c r="N36" s="32">
        <v>245</v>
      </c>
      <c r="O36" s="32">
        <v>58</v>
      </c>
      <c r="P36" s="32" t="s">
        <v>11</v>
      </c>
      <c r="Q36" s="32" t="s">
        <v>11</v>
      </c>
      <c r="R36" s="32">
        <v>6</v>
      </c>
      <c r="S36" s="32" t="s">
        <v>11</v>
      </c>
      <c r="T36" s="32" t="s">
        <v>11</v>
      </c>
      <c r="U36" s="32" t="s">
        <v>11</v>
      </c>
      <c r="V36" s="32">
        <v>20</v>
      </c>
      <c r="W36" s="32">
        <v>6</v>
      </c>
      <c r="X36" s="32">
        <v>1</v>
      </c>
      <c r="Y36" s="30"/>
      <c r="Z36" s="31">
        <f>IF(SUM(AA36:AB37)=SUM(Z38:Z41),IF(SUM(AA36:AB37)&gt;0,SUM(AA36:AB37),"－"),"ｴﾗｰ")</f>
        <v>79</v>
      </c>
      <c r="AA36" s="32">
        <f>IF(SUM(AC36,AE36)&gt;0,SUM(AC36,AE36),"－")</f>
        <v>44</v>
      </c>
      <c r="AB36" s="32">
        <f>IF(SUM(AD36,AF36)&gt;0,SUM(AD36,AF36),"－")</f>
        <v>35</v>
      </c>
      <c r="AC36" s="32">
        <v>15</v>
      </c>
      <c r="AD36" s="32">
        <v>18</v>
      </c>
      <c r="AE36" s="32">
        <v>29</v>
      </c>
      <c r="AF36" s="32">
        <v>17</v>
      </c>
    </row>
    <row r="37" spans="2:32" ht="12" customHeight="1">
      <c r="B37" s="91"/>
      <c r="C37" s="56"/>
      <c r="D37" s="52"/>
      <c r="E37" s="18" t="str">
        <f>IF(SUM(E39,E40)&gt;0,SUM(E39,E40),"－")</f>
        <v>－</v>
      </c>
      <c r="F37" s="6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0"/>
      <c r="Z37" s="31"/>
      <c r="AA37" s="32"/>
      <c r="AB37" s="32"/>
      <c r="AC37" s="32"/>
      <c r="AD37" s="32"/>
      <c r="AE37" s="32"/>
      <c r="AF37" s="32"/>
    </row>
    <row r="38" spans="2:32" ht="12" customHeight="1">
      <c r="B38" s="91"/>
      <c r="C38" s="56"/>
      <c r="D38" s="52" t="s">
        <v>1</v>
      </c>
      <c r="E38" s="18"/>
      <c r="F38" s="54" t="s">
        <v>42</v>
      </c>
      <c r="G38" s="32">
        <f>IF(SUM(H38:I39)&gt;0,SUM(H38:I39),"－")</f>
        <v>301</v>
      </c>
      <c r="H38" s="32">
        <f>IF(SUM(J38,N38,P38,T38,L38)&gt;0,SUM(J38,N38,P38,T38,L38),"－")</f>
        <v>236</v>
      </c>
      <c r="I38" s="32">
        <f>IF(SUM(K38,O38,Q38,R38,S38,U38,M38)&gt;0,SUM(K38,O38,Q38,R38,S38,U38,M38),"－")</f>
        <v>65</v>
      </c>
      <c r="J38" s="32">
        <v>6</v>
      </c>
      <c r="K38" s="32" t="s">
        <v>11</v>
      </c>
      <c r="L38" s="32">
        <v>5</v>
      </c>
      <c r="M38" s="32">
        <v>1</v>
      </c>
      <c r="N38" s="32">
        <v>225</v>
      </c>
      <c r="O38" s="32">
        <v>58</v>
      </c>
      <c r="P38" s="32" t="s">
        <v>11</v>
      </c>
      <c r="Q38" s="32" t="s">
        <v>11</v>
      </c>
      <c r="R38" s="32">
        <v>6</v>
      </c>
      <c r="S38" s="32" t="s">
        <v>11</v>
      </c>
      <c r="T38" s="32" t="s">
        <v>11</v>
      </c>
      <c r="U38" s="32" t="s">
        <v>11</v>
      </c>
      <c r="V38" s="32">
        <v>19</v>
      </c>
      <c r="W38" s="32">
        <v>5</v>
      </c>
      <c r="X38" s="32">
        <v>1</v>
      </c>
      <c r="Y38" s="30"/>
      <c r="Z38" s="31">
        <f>IF(SUM(AA38:AB39)&gt;0,SUM(AA38:AB39),"－")</f>
        <v>79</v>
      </c>
      <c r="AA38" s="32">
        <f>IF(SUM(AC38,AE38)&gt;0,SUM(AC38,AE38),"－")</f>
        <v>44</v>
      </c>
      <c r="AB38" s="32">
        <f>IF(SUM(AD38,AF38)&gt;0,SUM(AD38,AF38),"－")</f>
        <v>35</v>
      </c>
      <c r="AC38" s="32">
        <v>15</v>
      </c>
      <c r="AD38" s="32">
        <v>18</v>
      </c>
      <c r="AE38" s="32">
        <v>29</v>
      </c>
      <c r="AF38" s="32">
        <v>17</v>
      </c>
    </row>
    <row r="39" spans="2:32" ht="12" customHeight="1">
      <c r="B39" s="91"/>
      <c r="C39" s="56"/>
      <c r="D39" s="52"/>
      <c r="E39" s="18"/>
      <c r="F39" s="6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0"/>
      <c r="Z39" s="31"/>
      <c r="AA39" s="32"/>
      <c r="AB39" s="32"/>
      <c r="AC39" s="32"/>
      <c r="AD39" s="32"/>
      <c r="AE39" s="32"/>
      <c r="AF39" s="32"/>
    </row>
    <row r="40" spans="2:32" ht="12" customHeight="1">
      <c r="B40" s="91"/>
      <c r="C40" s="56"/>
      <c r="D40" s="52" t="s">
        <v>2</v>
      </c>
      <c r="E40" s="54"/>
      <c r="F40" s="54" t="s">
        <v>43</v>
      </c>
      <c r="G40" s="32">
        <f>IF(SUM(H40:I41)&gt;0,SUM(H40:I41),"－")</f>
        <v>22</v>
      </c>
      <c r="H40" s="32">
        <f>IF(SUM(J40,N40,P40,T40,L40)&gt;0,SUM(J40,N40,P40,T40,L40),"－")</f>
        <v>22</v>
      </c>
      <c r="I40" s="32" t="str">
        <f>IF(SUM(K40,O40,Q40,R40,S40,U40,M40)&gt;0,SUM(K40,O40,Q40,R40,S40,U40,M40),"－")</f>
        <v>－</v>
      </c>
      <c r="J40" s="32" t="s">
        <v>11</v>
      </c>
      <c r="K40" s="32" t="s">
        <v>11</v>
      </c>
      <c r="L40" s="32">
        <v>2</v>
      </c>
      <c r="M40" s="32" t="s">
        <v>11</v>
      </c>
      <c r="N40" s="32">
        <v>20</v>
      </c>
      <c r="O40" s="32" t="s">
        <v>11</v>
      </c>
      <c r="P40" s="32" t="s">
        <v>11</v>
      </c>
      <c r="Q40" s="32" t="s">
        <v>11</v>
      </c>
      <c r="R40" s="32" t="s">
        <v>11</v>
      </c>
      <c r="S40" s="32" t="s">
        <v>11</v>
      </c>
      <c r="T40" s="32" t="s">
        <v>11</v>
      </c>
      <c r="U40" s="32" t="s">
        <v>11</v>
      </c>
      <c r="V40" s="32">
        <v>1</v>
      </c>
      <c r="W40" s="32">
        <v>1</v>
      </c>
      <c r="X40" s="32" t="s">
        <v>11</v>
      </c>
      <c r="Y40" s="30"/>
      <c r="Z40" s="31" t="str">
        <f>IF(SUM(AA40:AB41)&gt;0,SUM(AA40:AB41),"－")</f>
        <v>－</v>
      </c>
      <c r="AA40" s="32" t="str">
        <f>IF(SUM(AC40,AE40)&gt;0,SUM(AC40,AE40),"－")</f>
        <v>－</v>
      </c>
      <c r="AB40" s="32" t="str">
        <f>IF(SUM(AD40,AF40)&gt;0,SUM(AD40,AF40),"－")</f>
        <v>－</v>
      </c>
      <c r="AC40" s="32" t="s">
        <v>11</v>
      </c>
      <c r="AD40" s="32" t="s">
        <v>11</v>
      </c>
      <c r="AE40" s="32" t="s">
        <v>11</v>
      </c>
      <c r="AF40" s="32" t="s">
        <v>11</v>
      </c>
    </row>
    <row r="41" spans="2:32" ht="12" customHeight="1">
      <c r="B41" s="91"/>
      <c r="C41" s="88"/>
      <c r="D41" s="52"/>
      <c r="E41" s="54"/>
      <c r="F41" s="6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0"/>
      <c r="Z41" s="31"/>
      <c r="AA41" s="32"/>
      <c r="AB41" s="32"/>
      <c r="AC41" s="32"/>
      <c r="AD41" s="32"/>
      <c r="AE41" s="32"/>
      <c r="AF41" s="32"/>
    </row>
    <row r="42" spans="2:32" ht="12" customHeight="1">
      <c r="B42" s="91"/>
      <c r="C42" s="48" t="s">
        <v>45</v>
      </c>
      <c r="D42" s="47" t="s">
        <v>1</v>
      </c>
      <c r="E42" s="18">
        <f>IF(SUM(E44)&lt;0,SUM(E44),"")</f>
      </c>
      <c r="F42" s="54"/>
      <c r="G42" s="32">
        <f>IF(SUM(H42:I43)&gt;0,SUM(H42:I43),"－")</f>
        <v>51</v>
      </c>
      <c r="H42" s="32">
        <f>IF(SUM(J42,N42,P42,T42,L42)&gt;0,SUM(J42,N42,P42,T42,L42),"－")</f>
        <v>43</v>
      </c>
      <c r="I42" s="32">
        <f>IF(SUM(K42,O42,Q42,R42,S42,U42,M42)&gt;0,SUM(K42,O42,Q42,R42,S42,U42,M42),"－")</f>
        <v>8</v>
      </c>
      <c r="J42" s="32">
        <v>1</v>
      </c>
      <c r="K42" s="32" t="s">
        <v>11</v>
      </c>
      <c r="L42" s="32">
        <v>1</v>
      </c>
      <c r="M42" s="32" t="s">
        <v>11</v>
      </c>
      <c r="N42" s="32">
        <v>41</v>
      </c>
      <c r="O42" s="32">
        <v>6</v>
      </c>
      <c r="P42" s="32" t="s">
        <v>11</v>
      </c>
      <c r="Q42" s="32">
        <v>1</v>
      </c>
      <c r="R42" s="32" t="s">
        <v>11</v>
      </c>
      <c r="S42" s="32">
        <v>1</v>
      </c>
      <c r="T42" s="32" t="s">
        <v>11</v>
      </c>
      <c r="U42" s="32" t="s">
        <v>11</v>
      </c>
      <c r="V42" s="32">
        <v>4</v>
      </c>
      <c r="W42" s="32">
        <v>3</v>
      </c>
      <c r="X42" s="32" t="s">
        <v>11</v>
      </c>
      <c r="Y42" s="30"/>
      <c r="Z42" s="31">
        <f>IF(SUM(AA42:AB43)&gt;0,SUM(AA42:AB43),"－")</f>
        <v>10</v>
      </c>
      <c r="AA42" s="32">
        <f>IF(SUM(AC42,AE42)&gt;0,SUM(AC42,AE42),"－")</f>
        <v>5</v>
      </c>
      <c r="AB42" s="32">
        <f>IF(SUM(AD42,AF42)&gt;0,SUM(AD42,AF42),"－")</f>
        <v>5</v>
      </c>
      <c r="AC42" s="32">
        <v>2</v>
      </c>
      <c r="AD42" s="32">
        <v>2</v>
      </c>
      <c r="AE42" s="32">
        <v>3</v>
      </c>
      <c r="AF42" s="32">
        <v>3</v>
      </c>
    </row>
    <row r="43" spans="2:32" ht="12" customHeight="1">
      <c r="B43" s="91"/>
      <c r="C43" s="49"/>
      <c r="D43" s="47"/>
      <c r="E43" s="18" t="str">
        <f>IF(SUM(E45)&gt;0,SUM(E45),"－")</f>
        <v>－</v>
      </c>
      <c r="F43" s="5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0"/>
      <c r="Z43" s="31"/>
      <c r="AA43" s="32"/>
      <c r="AB43" s="32"/>
      <c r="AC43" s="32"/>
      <c r="AD43" s="32"/>
      <c r="AE43" s="32"/>
      <c r="AF43" s="32"/>
    </row>
    <row r="44" spans="2:32" ht="12" customHeight="1">
      <c r="B44" s="91"/>
      <c r="C44" s="49" t="s">
        <v>46</v>
      </c>
      <c r="D44" s="47" t="s">
        <v>1</v>
      </c>
      <c r="E44" s="18"/>
      <c r="F44" s="54"/>
      <c r="G44" s="32">
        <f>IF(SUM(H44:I45)&gt;0,SUM(H44:I45),"－")</f>
        <v>536</v>
      </c>
      <c r="H44" s="32">
        <f>IF(SUM(J44,N44,P44,T44,L44)&gt;0,SUM(J44,N44,P44,T44,L44),"－")</f>
        <v>370</v>
      </c>
      <c r="I44" s="32">
        <f>IF(SUM(K44,O44,Q44,R44,S44,U44,M44)&gt;0,SUM(K44,O44,Q44,R44,S44,U44,M44),"－")</f>
        <v>166</v>
      </c>
      <c r="J44" s="32">
        <v>11</v>
      </c>
      <c r="K44" s="32">
        <v>1</v>
      </c>
      <c r="L44" s="32">
        <v>15</v>
      </c>
      <c r="M44" s="32" t="s">
        <v>11</v>
      </c>
      <c r="N44" s="32">
        <v>302</v>
      </c>
      <c r="O44" s="32">
        <v>134</v>
      </c>
      <c r="P44" s="32">
        <v>13</v>
      </c>
      <c r="Q44" s="32">
        <v>15</v>
      </c>
      <c r="R44" s="32">
        <v>8</v>
      </c>
      <c r="S44" s="32" t="s">
        <v>11</v>
      </c>
      <c r="T44" s="32">
        <v>29</v>
      </c>
      <c r="U44" s="32">
        <v>8</v>
      </c>
      <c r="V44" s="32">
        <v>128</v>
      </c>
      <c r="W44" s="32">
        <v>54</v>
      </c>
      <c r="X44" s="32">
        <v>1</v>
      </c>
      <c r="Y44" s="30"/>
      <c r="Z44" s="31">
        <f>IF(SUM(AA44:AB45)&gt;0,SUM(AA44:AB45),"－")</f>
        <v>178</v>
      </c>
      <c r="AA44" s="32">
        <f>IF(SUM(AC44,AE44)&gt;0,SUM(AC44,AE44),"－")</f>
        <v>64</v>
      </c>
      <c r="AB44" s="32">
        <f>IF(SUM(AD44,AF44)&gt;0,SUM(AD44,AF44),"－")</f>
        <v>114</v>
      </c>
      <c r="AC44" s="32" t="s">
        <v>11</v>
      </c>
      <c r="AD44" s="32" t="s">
        <v>11</v>
      </c>
      <c r="AE44" s="32">
        <v>64</v>
      </c>
      <c r="AF44" s="32">
        <v>114</v>
      </c>
    </row>
    <row r="45" spans="2:32" ht="12" customHeight="1">
      <c r="B45" s="92"/>
      <c r="C45" s="50"/>
      <c r="D45" s="47"/>
      <c r="E45" s="18"/>
      <c r="F45" s="5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0"/>
      <c r="Z45" s="31"/>
      <c r="AA45" s="32"/>
      <c r="AB45" s="32"/>
      <c r="AC45" s="32"/>
      <c r="AD45" s="32"/>
      <c r="AE45" s="32"/>
      <c r="AF45" s="32"/>
    </row>
    <row r="46" spans="2:32" ht="12" customHeight="1">
      <c r="B46" s="64" t="s">
        <v>47</v>
      </c>
      <c r="C46" s="57" t="s">
        <v>35</v>
      </c>
      <c r="D46" s="81"/>
      <c r="E46" s="25">
        <f>IF(SUM(E48,E50,E52)&lt;0,SUM(E48,E50,E52),"")</f>
      </c>
      <c r="F46" s="53">
        <f>IF(SUM(F48:F53)&gt;0,SUM(F48:F53),"")</f>
      </c>
      <c r="G46" s="32">
        <f>IF(SUM(G48:G53)&gt;0,SUM(G48:G53),"－")</f>
        <v>398</v>
      </c>
      <c r="H46" s="32">
        <f>IF(SUM(J46,N46,P46,T46,L46)&gt;0,SUM(J46,N46,P46,T46,L46),"－")</f>
        <v>225</v>
      </c>
      <c r="I46" s="32">
        <f>IF(SUM(K46,O46,Q46,R46,S46,U46,M46)&gt;0,SUM(K46,O46,Q46,R46,S46,U46,M46),"－")</f>
        <v>173</v>
      </c>
      <c r="J46" s="32">
        <v>12</v>
      </c>
      <c r="K46" s="32" t="s">
        <v>11</v>
      </c>
      <c r="L46" s="32">
        <v>13</v>
      </c>
      <c r="M46" s="32">
        <v>1</v>
      </c>
      <c r="N46" s="32">
        <v>198</v>
      </c>
      <c r="O46" s="32">
        <v>159</v>
      </c>
      <c r="P46" s="32">
        <v>2</v>
      </c>
      <c r="Q46" s="32">
        <v>1</v>
      </c>
      <c r="R46" s="32">
        <v>11</v>
      </c>
      <c r="S46" s="32" t="s">
        <v>11</v>
      </c>
      <c r="T46" s="32" t="s">
        <v>11</v>
      </c>
      <c r="U46" s="32">
        <v>1</v>
      </c>
      <c r="V46" s="32">
        <v>7</v>
      </c>
      <c r="W46" s="32">
        <v>6</v>
      </c>
      <c r="X46" s="32">
        <v>2</v>
      </c>
      <c r="Y46" s="30"/>
      <c r="Z46" s="31">
        <f>IF(SUM(AA46:AB47)=SUM(Z48:Z53),IF(SUM(AA46:AB47)&gt;0,SUM(AA46:AB47),"－"),"ｴﾗｰ")</f>
        <v>168</v>
      </c>
      <c r="AA46" s="32">
        <f>IF(SUM(AC46,AE46)&gt;0,SUM(AC46,AE46),"－")</f>
        <v>63</v>
      </c>
      <c r="AB46" s="32">
        <f>IF(SUM(AD46,AF46)&gt;0,SUM(AD46,AF46),"－")</f>
        <v>105</v>
      </c>
      <c r="AC46" s="32">
        <v>21</v>
      </c>
      <c r="AD46" s="32">
        <v>75</v>
      </c>
      <c r="AE46" s="32">
        <v>42</v>
      </c>
      <c r="AF46" s="32">
        <v>30</v>
      </c>
    </row>
    <row r="47" spans="2:32" ht="12" customHeight="1">
      <c r="B47" s="64"/>
      <c r="C47" s="82"/>
      <c r="D47" s="84"/>
      <c r="E47" s="18" t="str">
        <f>IF(SUM(E49,E51,E53)&gt;0,SUM(E49,E51,E53),"－")</f>
        <v>－</v>
      </c>
      <c r="F47" s="5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0"/>
      <c r="Z47" s="31"/>
      <c r="AA47" s="32"/>
      <c r="AB47" s="32"/>
      <c r="AC47" s="32"/>
      <c r="AD47" s="32"/>
      <c r="AE47" s="32"/>
      <c r="AF47" s="32"/>
    </row>
    <row r="48" spans="2:32" ht="12" customHeight="1">
      <c r="B48" s="64"/>
      <c r="C48" s="51" t="s">
        <v>48</v>
      </c>
      <c r="D48" s="93"/>
      <c r="E48" s="18"/>
      <c r="F48" s="54"/>
      <c r="G48" s="32">
        <f>IF(SUM(H48:I49)&gt;0,SUM(H48:I49),"－")</f>
        <v>49</v>
      </c>
      <c r="H48" s="32">
        <f>IF(SUM(J48,N48,P48,T48,L48)&gt;0,SUM(J48,N48,P48,T48,L48),"－")</f>
        <v>33</v>
      </c>
      <c r="I48" s="32">
        <f>IF(SUM(K48,O48,Q48,R48,S48,U48,M48)&gt;0,SUM(K48,O48,Q48,R48,S48,U48,M48),"－")</f>
        <v>16</v>
      </c>
      <c r="J48" s="32">
        <v>1</v>
      </c>
      <c r="K48" s="32" t="s">
        <v>11</v>
      </c>
      <c r="L48" s="32">
        <v>1</v>
      </c>
      <c r="M48" s="32" t="s">
        <v>11</v>
      </c>
      <c r="N48" s="32">
        <v>31</v>
      </c>
      <c r="O48" s="32">
        <v>15</v>
      </c>
      <c r="P48" s="32" t="s">
        <v>11</v>
      </c>
      <c r="Q48" s="32" t="s">
        <v>11</v>
      </c>
      <c r="R48" s="32">
        <v>1</v>
      </c>
      <c r="S48" s="32" t="s">
        <v>11</v>
      </c>
      <c r="T48" s="32" t="s">
        <v>11</v>
      </c>
      <c r="U48" s="32" t="s">
        <v>11</v>
      </c>
      <c r="V48" s="32">
        <v>4</v>
      </c>
      <c r="W48" s="32">
        <v>1</v>
      </c>
      <c r="X48" s="32" t="s">
        <v>11</v>
      </c>
      <c r="Y48" s="30"/>
      <c r="Z48" s="31">
        <f>IF(SUM(AA48:AB49)&gt;0,SUM(AA48:AB49),"－")</f>
        <v>40</v>
      </c>
      <c r="AA48" s="32">
        <f>IF(SUM(AC48,AE48)&gt;0,SUM(AC48,AE48),"－")</f>
        <v>7</v>
      </c>
      <c r="AB48" s="32">
        <f>IF(SUM(AD48,AF48)&gt;0,SUM(AD48,AF48),"－")</f>
        <v>33</v>
      </c>
      <c r="AC48" s="32">
        <v>2</v>
      </c>
      <c r="AD48" s="32">
        <v>27</v>
      </c>
      <c r="AE48" s="32">
        <v>5</v>
      </c>
      <c r="AF48" s="32">
        <v>6</v>
      </c>
    </row>
    <row r="49" spans="2:32" ht="12" customHeight="1">
      <c r="B49" s="64"/>
      <c r="C49" s="94"/>
      <c r="D49" s="93"/>
      <c r="E49" s="18"/>
      <c r="F49" s="5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0"/>
      <c r="Z49" s="31"/>
      <c r="AA49" s="32"/>
      <c r="AB49" s="32"/>
      <c r="AC49" s="32"/>
      <c r="AD49" s="32"/>
      <c r="AE49" s="32"/>
      <c r="AF49" s="32"/>
    </row>
    <row r="50" spans="2:32" ht="12" customHeight="1">
      <c r="B50" s="64"/>
      <c r="C50" s="51" t="s">
        <v>49</v>
      </c>
      <c r="D50" s="93"/>
      <c r="E50" s="18"/>
      <c r="F50" s="54"/>
      <c r="G50" s="32">
        <f>IF(SUM(H50:I51)&gt;0,SUM(H50:I51),"－")</f>
        <v>68</v>
      </c>
      <c r="H50" s="32">
        <f>IF(SUM(J50,N50,P50,T50,L50)&gt;0,SUM(J50,N50,P50,T50,L50),"－")</f>
        <v>34</v>
      </c>
      <c r="I50" s="32">
        <f>IF(SUM(K50,O50,Q50,R50,S50,U50,M50)&gt;0,SUM(K50,O50,Q50,R50,S50,U50,M50),"－")</f>
        <v>34</v>
      </c>
      <c r="J50" s="32">
        <v>1</v>
      </c>
      <c r="K50" s="32" t="s">
        <v>11</v>
      </c>
      <c r="L50" s="32">
        <v>1</v>
      </c>
      <c r="M50" s="32" t="s">
        <v>11</v>
      </c>
      <c r="N50" s="32">
        <v>30</v>
      </c>
      <c r="O50" s="32">
        <v>33</v>
      </c>
      <c r="P50" s="32">
        <v>2</v>
      </c>
      <c r="Q50" s="32" t="s">
        <v>11</v>
      </c>
      <c r="R50" s="32">
        <v>1</v>
      </c>
      <c r="S50" s="32" t="s">
        <v>11</v>
      </c>
      <c r="T50" s="32" t="s">
        <v>11</v>
      </c>
      <c r="U50" s="32" t="s">
        <v>11</v>
      </c>
      <c r="V50" s="32">
        <v>2</v>
      </c>
      <c r="W50" s="32" t="s">
        <v>11</v>
      </c>
      <c r="X50" s="32" t="s">
        <v>11</v>
      </c>
      <c r="Y50" s="30"/>
      <c r="Z50" s="31">
        <f>IF(SUM(AA50:AB51)&gt;0,SUM(AA50:AB51),"－")</f>
        <v>33</v>
      </c>
      <c r="AA50" s="32">
        <f>IF(SUM(AC50,AE50)&gt;0,SUM(AC50,AE50),"－")</f>
        <v>13</v>
      </c>
      <c r="AB50" s="32">
        <f>IF(SUM(AD50,AF50)&gt;0,SUM(AD50,AF50),"－")</f>
        <v>20</v>
      </c>
      <c r="AC50" s="32">
        <v>3</v>
      </c>
      <c r="AD50" s="32">
        <v>15</v>
      </c>
      <c r="AE50" s="32">
        <v>10</v>
      </c>
      <c r="AF50" s="32">
        <v>5</v>
      </c>
    </row>
    <row r="51" spans="2:32" ht="12" customHeight="1">
      <c r="B51" s="64"/>
      <c r="C51" s="94"/>
      <c r="D51" s="93"/>
      <c r="E51" s="18"/>
      <c r="F51" s="5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0"/>
      <c r="Z51" s="31"/>
      <c r="AA51" s="32"/>
      <c r="AB51" s="32"/>
      <c r="AC51" s="32"/>
      <c r="AD51" s="32"/>
      <c r="AE51" s="32"/>
      <c r="AF51" s="32"/>
    </row>
    <row r="52" spans="2:32" ht="12" customHeight="1">
      <c r="B52" s="64"/>
      <c r="C52" s="51" t="s">
        <v>8</v>
      </c>
      <c r="D52" s="93"/>
      <c r="E52" s="18"/>
      <c r="F52" s="54"/>
      <c r="G52" s="32">
        <f>IF(SUM(H52:I53)&gt;0,SUM(H52:I53),"－")</f>
        <v>281</v>
      </c>
      <c r="H52" s="32">
        <f>IF(SUM(J52,N52,P52,T52,L52)&gt;0,SUM(J52,N52,P52,T52,L52),"－")</f>
        <v>158</v>
      </c>
      <c r="I52" s="32">
        <f>IF(SUM(K52,O52,Q52,R52,S52,U52,M52)&gt;0,SUM(K52,O52,Q52,R52,S52,U52,M52),"－")</f>
        <v>123</v>
      </c>
      <c r="J52" s="32">
        <v>10</v>
      </c>
      <c r="K52" s="32" t="s">
        <v>11</v>
      </c>
      <c r="L52" s="32">
        <v>11</v>
      </c>
      <c r="M52" s="32">
        <v>1</v>
      </c>
      <c r="N52" s="32">
        <v>137</v>
      </c>
      <c r="O52" s="32">
        <v>111</v>
      </c>
      <c r="P52" s="32" t="s">
        <v>11</v>
      </c>
      <c r="Q52" s="32">
        <v>1</v>
      </c>
      <c r="R52" s="32">
        <v>9</v>
      </c>
      <c r="S52" s="32" t="s">
        <v>11</v>
      </c>
      <c r="T52" s="32" t="s">
        <v>11</v>
      </c>
      <c r="U52" s="32">
        <v>1</v>
      </c>
      <c r="V52" s="32">
        <v>1</v>
      </c>
      <c r="W52" s="32">
        <v>5</v>
      </c>
      <c r="X52" s="32">
        <v>2</v>
      </c>
      <c r="Y52" s="30"/>
      <c r="Z52" s="31">
        <f>IF(SUM(AA52:AB53)&gt;0,SUM(AA52:AB53),"－")</f>
        <v>95</v>
      </c>
      <c r="AA52" s="32">
        <f>IF(SUM(AC52,AE52)&gt;0,SUM(AC52,AE52),"－")</f>
        <v>43</v>
      </c>
      <c r="AB52" s="32">
        <f>IF(SUM(AD52,AF52)&gt;0,SUM(AD52,AF52),"－")</f>
        <v>52</v>
      </c>
      <c r="AC52" s="32">
        <v>16</v>
      </c>
      <c r="AD52" s="32">
        <v>33</v>
      </c>
      <c r="AE52" s="32">
        <v>27</v>
      </c>
      <c r="AF52" s="32">
        <v>19</v>
      </c>
    </row>
    <row r="53" spans="2:32" ht="12" customHeight="1">
      <c r="B53" s="64"/>
      <c r="C53" s="94"/>
      <c r="D53" s="93"/>
      <c r="E53" s="11"/>
      <c r="F53" s="58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0"/>
      <c r="Z53" s="31"/>
      <c r="AA53" s="32"/>
      <c r="AB53" s="32"/>
      <c r="AC53" s="32"/>
      <c r="AD53" s="32"/>
      <c r="AE53" s="32"/>
      <c r="AF53" s="32"/>
    </row>
    <row r="54" spans="2:32" ht="12" customHeight="1">
      <c r="B54" s="40" t="s">
        <v>7</v>
      </c>
      <c r="C54" s="57" t="s">
        <v>35</v>
      </c>
      <c r="D54" s="81"/>
      <c r="E54" s="17" t="str">
        <f>IF(SUM(E58,E60,E62)&gt;0,SUM(E58,E60,E62),"－")</f>
        <v>－</v>
      </c>
      <c r="F54" s="53" t="str">
        <f>IF(SUM(F58:F63)&gt;0,SUM(F58:F63),"－")</f>
        <v>－</v>
      </c>
      <c r="G54" s="32">
        <f>IF(SUM(H54:I55)=SUM(G58:G63),IF(SUM(G58:G63)&gt;0,SUM(G58:G63),"－"),"ｴﾗｰ")</f>
        <v>1385</v>
      </c>
      <c r="H54" s="32">
        <f>IF(SUM(J54,N54,P54,T54,L54)&gt;0,SUM(J54,N54,P54,T54,L54),"－")</f>
        <v>84</v>
      </c>
      <c r="I54" s="32">
        <f>IF(SUM(K54,O54,Q54,R54,S54,U54,M54)&gt;0,SUM(K54,O54,Q54,R54,S54,U54,M54),"－")</f>
        <v>1301</v>
      </c>
      <c r="J54" s="32">
        <v>67</v>
      </c>
      <c r="K54" s="32">
        <v>50</v>
      </c>
      <c r="L54" s="32">
        <v>5</v>
      </c>
      <c r="M54" s="32">
        <v>43</v>
      </c>
      <c r="N54" s="32">
        <v>7</v>
      </c>
      <c r="O54" s="32">
        <v>1064</v>
      </c>
      <c r="P54" s="32" t="s">
        <v>11</v>
      </c>
      <c r="Q54" s="32">
        <v>125</v>
      </c>
      <c r="R54" s="32">
        <v>4</v>
      </c>
      <c r="S54" s="32">
        <v>1</v>
      </c>
      <c r="T54" s="32">
        <v>5</v>
      </c>
      <c r="U54" s="32">
        <v>14</v>
      </c>
      <c r="V54" s="32">
        <v>109</v>
      </c>
      <c r="W54" s="32">
        <v>10</v>
      </c>
      <c r="X54" s="32">
        <v>2</v>
      </c>
      <c r="Y54" s="30"/>
      <c r="Z54" s="31">
        <f>IF(SUM(AA54:AB55)=SUM(Z56,Z62),IF(SUM(AA54:AB55)&gt;0,SUM(AA54:AB55),"－"),"ｴﾗｰ")</f>
        <v>189</v>
      </c>
      <c r="AA54" s="32">
        <f>IF(SUM(AC54,AE54)&gt;0,SUM(AC54,AE54),"－")</f>
        <v>83</v>
      </c>
      <c r="AB54" s="32">
        <f>IF(SUM(AD54,AF54)&gt;0,SUM(AD54,AF54),"－")</f>
        <v>106</v>
      </c>
      <c r="AC54" s="32" t="s">
        <v>11</v>
      </c>
      <c r="AD54" s="32" t="s">
        <v>11</v>
      </c>
      <c r="AE54" s="32">
        <v>83</v>
      </c>
      <c r="AF54" s="32">
        <v>106</v>
      </c>
    </row>
    <row r="55" spans="2:32" ht="12" customHeight="1">
      <c r="B55" s="41"/>
      <c r="C55" s="82"/>
      <c r="D55" s="84"/>
      <c r="E55" s="18" t="str">
        <f>IF(SUM(E59,E61,E62)&gt;0,SUM(E59,E61,E62),"－")</f>
        <v>－</v>
      </c>
      <c r="F55" s="5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0"/>
      <c r="Z55" s="31"/>
      <c r="AA55" s="32"/>
      <c r="AB55" s="32"/>
      <c r="AC55" s="32"/>
      <c r="AD55" s="32"/>
      <c r="AE55" s="32"/>
      <c r="AF55" s="32"/>
    </row>
    <row r="56" spans="2:32" ht="12" customHeight="1">
      <c r="B56" s="41"/>
      <c r="C56" s="59" t="s">
        <v>36</v>
      </c>
      <c r="D56" s="47" t="s">
        <v>0</v>
      </c>
      <c r="E56" s="18"/>
      <c r="F56" s="18"/>
      <c r="G56" s="32">
        <f>IF(SUM(H56:I57)=SUM(G58:G61),IF(SUM(G58:G61)&gt;0,SUM(G58:G61),"－"),"ｴﾗｰ")</f>
        <v>528</v>
      </c>
      <c r="H56" s="32">
        <f>IF(SUM(J56,N56,P56,T56,L56)&gt;0,SUM(J56,N56,P56,T56,L56),"－")</f>
        <v>17</v>
      </c>
      <c r="I56" s="32">
        <f>IF(SUM(K56,O56,Q56,R56,S56,U56,M56)&gt;0,SUM(K56,O56,Q56,R56,S56,U56,M56),"－")</f>
        <v>511</v>
      </c>
      <c r="J56" s="32">
        <v>12</v>
      </c>
      <c r="K56" s="32">
        <v>14</v>
      </c>
      <c r="L56" s="32" t="s">
        <v>11</v>
      </c>
      <c r="M56" s="32">
        <v>20</v>
      </c>
      <c r="N56" s="32">
        <v>5</v>
      </c>
      <c r="O56" s="32">
        <v>426</v>
      </c>
      <c r="P56" s="32" t="s">
        <v>11</v>
      </c>
      <c r="Q56" s="32">
        <v>46</v>
      </c>
      <c r="R56" s="32">
        <v>1</v>
      </c>
      <c r="S56" s="32">
        <v>1</v>
      </c>
      <c r="T56" s="32" t="s">
        <v>11</v>
      </c>
      <c r="U56" s="32">
        <v>3</v>
      </c>
      <c r="V56" s="32">
        <v>86</v>
      </c>
      <c r="W56" s="32">
        <v>2</v>
      </c>
      <c r="X56" s="32">
        <v>2</v>
      </c>
      <c r="Y56" s="30"/>
      <c r="Z56" s="31">
        <f>IF(SUM(AA56:AB57)=SUM(Z58:Z61),IF(SUM(AA56:AB57)&gt;0,SUM(AA56:AB57),"－"),"ｴﾗｰ")</f>
        <v>75</v>
      </c>
      <c r="AA56" s="32">
        <f>IF(SUM(AC56,AE56)&gt;0,SUM(AC56,AE56),"－")</f>
        <v>18</v>
      </c>
      <c r="AB56" s="32">
        <f>IF(SUM(AD56,AF56)&gt;0,SUM(AD56,AF56),"－")</f>
        <v>57</v>
      </c>
      <c r="AC56" s="32" t="s">
        <v>11</v>
      </c>
      <c r="AD56" s="32" t="s">
        <v>11</v>
      </c>
      <c r="AE56" s="32">
        <v>18</v>
      </c>
      <c r="AF56" s="32">
        <v>57</v>
      </c>
    </row>
    <row r="57" spans="2:32" ht="12" customHeight="1">
      <c r="B57" s="41"/>
      <c r="C57" s="59"/>
      <c r="D57" s="47"/>
      <c r="E57" s="18"/>
      <c r="F57" s="18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0"/>
      <c r="Z57" s="31"/>
      <c r="AA57" s="32"/>
      <c r="AB57" s="32"/>
      <c r="AC57" s="32"/>
      <c r="AD57" s="32"/>
      <c r="AE57" s="32"/>
      <c r="AF57" s="32"/>
    </row>
    <row r="58" spans="2:32" ht="12" customHeight="1">
      <c r="B58" s="41"/>
      <c r="C58" s="59"/>
      <c r="D58" s="52" t="s">
        <v>37</v>
      </c>
      <c r="E58" s="18"/>
      <c r="F58" s="54"/>
      <c r="G58" s="32">
        <f>IF(SUM(H58:I59)&gt;0,SUM(H58:I59),"－")</f>
        <v>252</v>
      </c>
      <c r="H58" s="32">
        <f>IF(SUM(J58,N58,P58,T58,L58)&gt;0,SUM(J58,N58,P58,T58,L58),"－")</f>
        <v>13</v>
      </c>
      <c r="I58" s="32">
        <f>IF(SUM(K58,O58,Q58,R58,S58,U58,M58)&gt;0,SUM(K58,O58,Q58,R58,S58,U58,M58),"－")</f>
        <v>239</v>
      </c>
      <c r="J58" s="32">
        <v>8</v>
      </c>
      <c r="K58" s="32">
        <v>8</v>
      </c>
      <c r="L58" s="32" t="s">
        <v>11</v>
      </c>
      <c r="M58" s="32">
        <v>19</v>
      </c>
      <c r="N58" s="32">
        <v>5</v>
      </c>
      <c r="O58" s="32">
        <v>210</v>
      </c>
      <c r="P58" s="32" t="s">
        <v>11</v>
      </c>
      <c r="Q58" s="32">
        <v>1</v>
      </c>
      <c r="R58" s="32" t="s">
        <v>11</v>
      </c>
      <c r="S58" s="32" t="s">
        <v>11</v>
      </c>
      <c r="T58" s="32" t="s">
        <v>11</v>
      </c>
      <c r="U58" s="32">
        <v>1</v>
      </c>
      <c r="V58" s="32">
        <v>27</v>
      </c>
      <c r="W58" s="32">
        <v>2</v>
      </c>
      <c r="X58" s="32" t="s">
        <v>11</v>
      </c>
      <c r="Y58" s="30"/>
      <c r="Z58" s="31">
        <f>IF(SUM(AA58:AB59)&gt;0,SUM(AA58:AB59),"－")</f>
        <v>49</v>
      </c>
      <c r="AA58" s="32">
        <f>IF(SUM(AC58,AE58)&gt;0,SUM(AC58,AE58),"－")</f>
        <v>11</v>
      </c>
      <c r="AB58" s="32">
        <f>IF(SUM(AD58,AF58)&gt;0,SUM(AD58,AF58),"－")</f>
        <v>38</v>
      </c>
      <c r="AC58" s="32" t="s">
        <v>11</v>
      </c>
      <c r="AD58" s="32" t="s">
        <v>11</v>
      </c>
      <c r="AE58" s="32">
        <v>11</v>
      </c>
      <c r="AF58" s="32">
        <v>38</v>
      </c>
    </row>
    <row r="59" spans="2:32" ht="12" customHeight="1">
      <c r="B59" s="41"/>
      <c r="C59" s="59"/>
      <c r="D59" s="52"/>
      <c r="E59" s="18"/>
      <c r="F59" s="5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0"/>
      <c r="Z59" s="31"/>
      <c r="AA59" s="32"/>
      <c r="AB59" s="32"/>
      <c r="AC59" s="32"/>
      <c r="AD59" s="32"/>
      <c r="AE59" s="32"/>
      <c r="AF59" s="32"/>
    </row>
    <row r="60" spans="2:32" ht="12" customHeight="1">
      <c r="B60" s="41"/>
      <c r="C60" s="59"/>
      <c r="D60" s="52" t="s">
        <v>4</v>
      </c>
      <c r="E60" s="18"/>
      <c r="F60" s="54"/>
      <c r="G60" s="32">
        <f>IF(SUM(H60:I61)&gt;0,SUM(H60:I61),"－")</f>
        <v>276</v>
      </c>
      <c r="H60" s="32">
        <f>IF(SUM(J60,N60,P60,T60,L60)&gt;0,SUM(J60,N60,P60,T60,L60),"－")</f>
        <v>4</v>
      </c>
      <c r="I60" s="32">
        <f>IF(SUM(K60,O60,Q60,R60,S60,U60,M60)&gt;0,SUM(K60,O60,Q60,R60,S60,U60,M60),"－")</f>
        <v>272</v>
      </c>
      <c r="J60" s="32">
        <v>4</v>
      </c>
      <c r="K60" s="32">
        <v>6</v>
      </c>
      <c r="L60" s="32" t="s">
        <v>11</v>
      </c>
      <c r="M60" s="32">
        <v>1</v>
      </c>
      <c r="N60" s="32" t="s">
        <v>11</v>
      </c>
      <c r="O60" s="32">
        <v>216</v>
      </c>
      <c r="P60" s="32" t="s">
        <v>11</v>
      </c>
      <c r="Q60" s="32">
        <v>45</v>
      </c>
      <c r="R60" s="32">
        <v>1</v>
      </c>
      <c r="S60" s="32">
        <v>1</v>
      </c>
      <c r="T60" s="32" t="s">
        <v>11</v>
      </c>
      <c r="U60" s="32">
        <v>2</v>
      </c>
      <c r="V60" s="32">
        <v>59</v>
      </c>
      <c r="W60" s="32" t="s">
        <v>11</v>
      </c>
      <c r="X60" s="32">
        <v>2</v>
      </c>
      <c r="Y60" s="30"/>
      <c r="Z60" s="31">
        <f>IF(SUM(AA60:AB61)&gt;0,SUM(AA60:AB61),"－")</f>
        <v>26</v>
      </c>
      <c r="AA60" s="32">
        <f>IF(SUM(AC60,AE60)&gt;0,SUM(AC60,AE60),"－")</f>
        <v>7</v>
      </c>
      <c r="AB60" s="32">
        <f>IF(SUM(AD60,AF60)&gt;0,SUM(AD60,AF60),"－")</f>
        <v>19</v>
      </c>
      <c r="AC60" s="32" t="s">
        <v>11</v>
      </c>
      <c r="AD60" s="32" t="s">
        <v>11</v>
      </c>
      <c r="AE60" s="32">
        <v>7</v>
      </c>
      <c r="AF60" s="32">
        <v>19</v>
      </c>
    </row>
    <row r="61" spans="2:32" ht="12" customHeight="1">
      <c r="B61" s="41"/>
      <c r="C61" s="59"/>
      <c r="D61" s="52"/>
      <c r="E61" s="18"/>
      <c r="F61" s="5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0"/>
      <c r="Z61" s="31"/>
      <c r="AA61" s="32"/>
      <c r="AB61" s="32"/>
      <c r="AC61" s="32"/>
      <c r="AD61" s="32"/>
      <c r="AE61" s="32"/>
      <c r="AF61" s="32"/>
    </row>
    <row r="62" spans="2:32" ht="12" customHeight="1">
      <c r="B62" s="41"/>
      <c r="C62" s="57" t="s">
        <v>38</v>
      </c>
      <c r="D62" s="81"/>
      <c r="E62" s="54"/>
      <c r="F62" s="54"/>
      <c r="G62" s="32">
        <f>IF(SUM(H62:I63)&gt;0,SUM(H62:I63),"－")</f>
        <v>857</v>
      </c>
      <c r="H62" s="32">
        <f>IF(SUM(J62,N62,P62,T62,L62)&gt;0,SUM(J62,N62,P62,T62,L62),"－")</f>
        <v>67</v>
      </c>
      <c r="I62" s="32">
        <f>IF(SUM(K62,O62,Q62,R62,S62,U62,M62)&gt;0,SUM(K62,O62,Q62,R62,S62,U62,M62),"－")</f>
        <v>790</v>
      </c>
      <c r="J62" s="32">
        <v>55</v>
      </c>
      <c r="K62" s="32">
        <v>36</v>
      </c>
      <c r="L62" s="32">
        <v>5</v>
      </c>
      <c r="M62" s="32">
        <v>23</v>
      </c>
      <c r="N62" s="32">
        <v>2</v>
      </c>
      <c r="O62" s="32">
        <v>638</v>
      </c>
      <c r="P62" s="32" t="s">
        <v>11</v>
      </c>
      <c r="Q62" s="32">
        <v>79</v>
      </c>
      <c r="R62" s="32">
        <v>3</v>
      </c>
      <c r="S62" s="32" t="s">
        <v>11</v>
      </c>
      <c r="T62" s="32">
        <v>5</v>
      </c>
      <c r="U62" s="32">
        <v>11</v>
      </c>
      <c r="V62" s="32">
        <v>23</v>
      </c>
      <c r="W62" s="32">
        <v>8</v>
      </c>
      <c r="X62" s="32" t="s">
        <v>11</v>
      </c>
      <c r="Y62" s="30"/>
      <c r="Z62" s="31">
        <f>IF(SUM(AA62:AB63)&gt;0,SUM(AA62:AB63),"－")</f>
        <v>114</v>
      </c>
      <c r="AA62" s="32">
        <f>IF(SUM(AC62,AE62)&gt;0,SUM(AC62,AE62),"－")</f>
        <v>65</v>
      </c>
      <c r="AB62" s="32">
        <f>IF(SUM(AD62,AF62)&gt;0,SUM(AD62,AF62),"－")</f>
        <v>49</v>
      </c>
      <c r="AC62" s="32" t="s">
        <v>11</v>
      </c>
      <c r="AD62" s="32" t="s">
        <v>11</v>
      </c>
      <c r="AE62" s="32">
        <v>65</v>
      </c>
      <c r="AF62" s="32">
        <v>49</v>
      </c>
    </row>
    <row r="63" spans="2:32" ht="12" customHeight="1">
      <c r="B63" s="42"/>
      <c r="C63" s="82"/>
      <c r="D63" s="84"/>
      <c r="E63" s="95"/>
      <c r="F63" s="5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0"/>
      <c r="Z63" s="31"/>
      <c r="AA63" s="32"/>
      <c r="AB63" s="32"/>
      <c r="AC63" s="32"/>
      <c r="AD63" s="32"/>
      <c r="AE63" s="32"/>
      <c r="AF63" s="32"/>
    </row>
    <row r="64" spans="2:32" ht="12" customHeight="1">
      <c r="B64" s="60" t="s">
        <v>50</v>
      </c>
      <c r="C64" s="57" t="s">
        <v>35</v>
      </c>
      <c r="D64" s="81"/>
      <c r="E64" s="23">
        <f>IF(SUM(E66,E68)&lt;0,SUM(E66,E68),"")</f>
      </c>
      <c r="F64" s="53" t="s">
        <v>39</v>
      </c>
      <c r="G64" s="32">
        <f>IF(SUM(H64:I65)=SUM(G66:G69),IF(SUM(G66:G69)&gt;0,SUM(G66:G69),"－"),"ｴﾗｰ")</f>
        <v>664</v>
      </c>
      <c r="H64" s="32">
        <f>IF(SUM(H66:H69)&gt;0,SUM(H66:H69),"－")</f>
        <v>163</v>
      </c>
      <c r="I64" s="32">
        <f>IF(SUM(I66:I69)&gt;0,SUM(I66:I69),"－")</f>
        <v>501</v>
      </c>
      <c r="J64" s="32" t="s">
        <v>11</v>
      </c>
      <c r="K64" s="32" t="s">
        <v>11</v>
      </c>
      <c r="L64" s="32" t="s">
        <v>11</v>
      </c>
      <c r="M64" s="32" t="s">
        <v>11</v>
      </c>
      <c r="N64" s="32" t="s">
        <v>11</v>
      </c>
      <c r="O64" s="32" t="s">
        <v>11</v>
      </c>
      <c r="P64" s="32" t="s">
        <v>11</v>
      </c>
      <c r="Q64" s="32" t="s">
        <v>11</v>
      </c>
      <c r="R64" s="32" t="s">
        <v>11</v>
      </c>
      <c r="S64" s="32" t="s">
        <v>11</v>
      </c>
      <c r="T64" s="32" t="s">
        <v>11</v>
      </c>
      <c r="U64" s="32" t="s">
        <v>11</v>
      </c>
      <c r="V64" s="32">
        <v>1386</v>
      </c>
      <c r="W64" s="32">
        <v>399</v>
      </c>
      <c r="X64" s="32" t="s">
        <v>11</v>
      </c>
      <c r="Y64" s="30"/>
      <c r="Z64" s="31">
        <f>IF(SUM(AA64:AB65)=SUM(Z66,Z68),IF(SUM(AA64:AB65)&gt;0,SUM(AA64:AB65),"－"),"ｴﾗｰ")</f>
        <v>176</v>
      </c>
      <c r="AA64" s="32">
        <f>IF(SUM(AC64,AE64)&gt;0,SUM(AC64,AE64),"－")</f>
        <v>79</v>
      </c>
      <c r="AB64" s="32">
        <f>IF(SUM(AD64,AF64)&gt;0,SUM(AD64,AF64),"－")</f>
        <v>97</v>
      </c>
      <c r="AC64" s="32" t="s">
        <v>11</v>
      </c>
      <c r="AD64" s="32" t="s">
        <v>11</v>
      </c>
      <c r="AE64" s="32">
        <v>79</v>
      </c>
      <c r="AF64" s="32">
        <v>97</v>
      </c>
    </row>
    <row r="65" spans="2:32" ht="12" customHeight="1">
      <c r="B65" s="96"/>
      <c r="C65" s="82"/>
      <c r="D65" s="84"/>
      <c r="E65" s="18" t="str">
        <f>IF(SUM(E67,E69)&gt;0,SUM(E67,E69),"－")</f>
        <v>－</v>
      </c>
      <c r="F65" s="5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0"/>
      <c r="Z65" s="31"/>
      <c r="AA65" s="32"/>
      <c r="AB65" s="32"/>
      <c r="AC65" s="32"/>
      <c r="AD65" s="32"/>
      <c r="AE65" s="32"/>
      <c r="AF65" s="32"/>
    </row>
    <row r="66" spans="2:32" ht="12" customHeight="1">
      <c r="B66" s="96"/>
      <c r="C66" s="57" t="s">
        <v>51</v>
      </c>
      <c r="D66" s="81"/>
      <c r="E66" s="18"/>
      <c r="F66" s="54" t="s">
        <v>52</v>
      </c>
      <c r="G66" s="32">
        <f>IF(SUM(H66:I67)&gt;0,SUM(H66:I67),"－")</f>
        <v>31</v>
      </c>
      <c r="H66" s="32">
        <v>20</v>
      </c>
      <c r="I66" s="32">
        <v>11</v>
      </c>
      <c r="J66" s="32" t="s">
        <v>11</v>
      </c>
      <c r="K66" s="32" t="s">
        <v>11</v>
      </c>
      <c r="L66" s="32" t="s">
        <v>11</v>
      </c>
      <c r="M66" s="32" t="s">
        <v>11</v>
      </c>
      <c r="N66" s="32" t="s">
        <v>11</v>
      </c>
      <c r="O66" s="32" t="s">
        <v>11</v>
      </c>
      <c r="P66" s="32" t="s">
        <v>11</v>
      </c>
      <c r="Q66" s="32" t="s">
        <v>11</v>
      </c>
      <c r="R66" s="32" t="s">
        <v>11</v>
      </c>
      <c r="S66" s="32" t="s">
        <v>11</v>
      </c>
      <c r="T66" s="32" t="s">
        <v>11</v>
      </c>
      <c r="U66" s="32" t="s">
        <v>11</v>
      </c>
      <c r="V66" s="32">
        <v>376</v>
      </c>
      <c r="W66" s="32">
        <v>67</v>
      </c>
      <c r="X66" s="32" t="s">
        <v>11</v>
      </c>
      <c r="Y66" s="30"/>
      <c r="Z66" s="31">
        <f>IF(SUM(AA66:AB67)&gt;0,SUM(AA66:AB67),"－")</f>
        <v>29</v>
      </c>
      <c r="AA66" s="32">
        <f>IF(SUM(AC66,AE66)&gt;0,SUM(AC66,AE66),"－")</f>
        <v>20</v>
      </c>
      <c r="AB66" s="32">
        <f>IF(SUM(AD66,AF66)&gt;0,SUM(AD66,AF66),"－")</f>
        <v>9</v>
      </c>
      <c r="AC66" s="32" t="s">
        <v>11</v>
      </c>
      <c r="AD66" s="32" t="s">
        <v>11</v>
      </c>
      <c r="AE66" s="32">
        <v>20</v>
      </c>
      <c r="AF66" s="32">
        <v>9</v>
      </c>
    </row>
    <row r="67" spans="2:32" ht="12" customHeight="1">
      <c r="B67" s="96"/>
      <c r="C67" s="82"/>
      <c r="D67" s="84"/>
      <c r="E67" s="18"/>
      <c r="F67" s="5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0"/>
      <c r="Z67" s="31"/>
      <c r="AA67" s="32"/>
      <c r="AB67" s="32"/>
      <c r="AC67" s="32"/>
      <c r="AD67" s="32"/>
      <c r="AE67" s="32"/>
      <c r="AF67" s="32"/>
    </row>
    <row r="68" spans="2:32" ht="12" customHeight="1">
      <c r="B68" s="96"/>
      <c r="C68" s="57" t="s">
        <v>38</v>
      </c>
      <c r="D68" s="81"/>
      <c r="E68" s="26"/>
      <c r="F68" s="54" t="s">
        <v>53</v>
      </c>
      <c r="G68" s="32">
        <f>IF(SUM(H68:I69)&gt;0,SUM(H68:I69),"－")</f>
        <v>633</v>
      </c>
      <c r="H68" s="32">
        <v>143</v>
      </c>
      <c r="I68" s="32">
        <v>490</v>
      </c>
      <c r="J68" s="32" t="s">
        <v>11</v>
      </c>
      <c r="K68" s="32" t="s">
        <v>11</v>
      </c>
      <c r="L68" s="32" t="s">
        <v>11</v>
      </c>
      <c r="M68" s="32" t="s">
        <v>11</v>
      </c>
      <c r="N68" s="32" t="s">
        <v>11</v>
      </c>
      <c r="O68" s="32" t="s">
        <v>11</v>
      </c>
      <c r="P68" s="32" t="s">
        <v>11</v>
      </c>
      <c r="Q68" s="32" t="s">
        <v>11</v>
      </c>
      <c r="R68" s="32" t="s">
        <v>11</v>
      </c>
      <c r="S68" s="32" t="s">
        <v>11</v>
      </c>
      <c r="T68" s="32" t="s">
        <v>11</v>
      </c>
      <c r="U68" s="32" t="s">
        <v>11</v>
      </c>
      <c r="V68" s="32">
        <v>1010</v>
      </c>
      <c r="W68" s="32">
        <v>332</v>
      </c>
      <c r="X68" s="32" t="s">
        <v>11</v>
      </c>
      <c r="Y68" s="30"/>
      <c r="Z68" s="31">
        <f>IF(SUM(AA68:AB69)&gt;0,SUM(AA68:AB69),"－")</f>
        <v>147</v>
      </c>
      <c r="AA68" s="32">
        <f>IF(SUM(AC68,AE68)&gt;0,SUM(AC68,AE68),"－")</f>
        <v>59</v>
      </c>
      <c r="AB68" s="32">
        <f>IF(SUM(AD68,AF68)&gt;0,SUM(AD68,AF68),"－")</f>
        <v>88</v>
      </c>
      <c r="AC68" s="32" t="s">
        <v>11</v>
      </c>
      <c r="AD68" s="32" t="s">
        <v>11</v>
      </c>
      <c r="AE68" s="32">
        <v>59</v>
      </c>
      <c r="AF68" s="32">
        <v>88</v>
      </c>
    </row>
    <row r="69" spans="2:32" ht="12" customHeight="1">
      <c r="B69" s="97"/>
      <c r="C69" s="82"/>
      <c r="D69" s="84"/>
      <c r="E69" s="19"/>
      <c r="F69" s="58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0"/>
      <c r="Z69" s="31"/>
      <c r="AA69" s="32"/>
      <c r="AB69" s="32"/>
      <c r="AC69" s="32"/>
      <c r="AD69" s="32"/>
      <c r="AE69" s="32"/>
      <c r="AF69" s="32"/>
    </row>
    <row r="70" spans="2:32" ht="13.5">
      <c r="B70" s="28"/>
      <c r="C70" s="28"/>
      <c r="D70" s="28"/>
      <c r="E70" s="98"/>
      <c r="F70" s="9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Z70" s="28"/>
      <c r="AA70" s="28"/>
      <c r="AB70" s="28"/>
      <c r="AC70" s="28"/>
      <c r="AD70" s="28"/>
      <c r="AE70" s="28"/>
      <c r="AF70" s="28"/>
    </row>
    <row r="71" ht="13.5">
      <c r="C71" t="s">
        <v>9</v>
      </c>
    </row>
  </sheetData>
  <mergeCells count="918">
    <mergeCell ref="R12:R13"/>
    <mergeCell ref="S12:S13"/>
    <mergeCell ref="T12:T13"/>
    <mergeCell ref="U12:U13"/>
    <mergeCell ref="M36:M37"/>
    <mergeCell ref="D12:D13"/>
    <mergeCell ref="C12:C17"/>
    <mergeCell ref="B10:B17"/>
    <mergeCell ref="G12:G13"/>
    <mergeCell ref="D16:D17"/>
    <mergeCell ref="G10:G11"/>
    <mergeCell ref="G14:G15"/>
    <mergeCell ref="G16:G17"/>
    <mergeCell ref="M28:M29"/>
    <mergeCell ref="L30:L31"/>
    <mergeCell ref="M30:M31"/>
    <mergeCell ref="L32:L33"/>
    <mergeCell ref="M32:M33"/>
    <mergeCell ref="L24:L25"/>
    <mergeCell ref="M24:M25"/>
    <mergeCell ref="L26:L27"/>
    <mergeCell ref="M26:M27"/>
    <mergeCell ref="M18:M19"/>
    <mergeCell ref="L20:L21"/>
    <mergeCell ref="M20:M21"/>
    <mergeCell ref="L22:L23"/>
    <mergeCell ref="M22:M23"/>
    <mergeCell ref="W50:W51"/>
    <mergeCell ref="R52:R53"/>
    <mergeCell ref="M10:M11"/>
    <mergeCell ref="L12:L13"/>
    <mergeCell ref="M12:M13"/>
    <mergeCell ref="L14:L15"/>
    <mergeCell ref="M14:M15"/>
    <mergeCell ref="L16:L17"/>
    <mergeCell ref="M16:M17"/>
    <mergeCell ref="L18:L19"/>
    <mergeCell ref="Z48:Z49"/>
    <mergeCell ref="Z50:Z51"/>
    <mergeCell ref="Z52:Z53"/>
    <mergeCell ref="Y48:Y49"/>
    <mergeCell ref="Y50:Y51"/>
    <mergeCell ref="U56:U57"/>
    <mergeCell ref="M48:M49"/>
    <mergeCell ref="M50:M51"/>
    <mergeCell ref="M52:M53"/>
    <mergeCell ref="S52:S53"/>
    <mergeCell ref="T52:T53"/>
    <mergeCell ref="U52:U53"/>
    <mergeCell ref="S50:S51"/>
    <mergeCell ref="J56:J57"/>
    <mergeCell ref="K56:K57"/>
    <mergeCell ref="N56:N57"/>
    <mergeCell ref="O56:O57"/>
    <mergeCell ref="U50:U51"/>
    <mergeCell ref="R48:R49"/>
    <mergeCell ref="S48:S49"/>
    <mergeCell ref="T48:T49"/>
    <mergeCell ref="R50:R51"/>
    <mergeCell ref="G50:G51"/>
    <mergeCell ref="G52:G53"/>
    <mergeCell ref="G46:G47"/>
    <mergeCell ref="T46:T47"/>
    <mergeCell ref="T50:T51"/>
    <mergeCell ref="R46:R47"/>
    <mergeCell ref="N46:N47"/>
    <mergeCell ref="O46:O47"/>
    <mergeCell ref="AC46:AC47"/>
    <mergeCell ref="S46:S47"/>
    <mergeCell ref="AA46:AA47"/>
    <mergeCell ref="AB46:AB47"/>
    <mergeCell ref="Z46:Z47"/>
    <mergeCell ref="Y46:Y47"/>
    <mergeCell ref="X46:X47"/>
    <mergeCell ref="W46:W47"/>
    <mergeCell ref="V46:V47"/>
    <mergeCell ref="U46:U47"/>
    <mergeCell ref="AE68:AE69"/>
    <mergeCell ref="AF68:AF69"/>
    <mergeCell ref="V3:W4"/>
    <mergeCell ref="X3:X5"/>
    <mergeCell ref="X8:X9"/>
    <mergeCell ref="AC4:AD4"/>
    <mergeCell ref="AE4:AF4"/>
    <mergeCell ref="W62:W63"/>
    <mergeCell ref="AE50:AE51"/>
    <mergeCell ref="AD46:AD47"/>
    <mergeCell ref="AF62:AF63"/>
    <mergeCell ref="AE48:AE49"/>
    <mergeCell ref="AF48:AF49"/>
    <mergeCell ref="AF46:AF47"/>
    <mergeCell ref="AE46:AE47"/>
    <mergeCell ref="AF60:AF61"/>
    <mergeCell ref="AF50:AF51"/>
    <mergeCell ref="AE52:AE53"/>
    <mergeCell ref="AF52:AF53"/>
    <mergeCell ref="AF54:AF55"/>
    <mergeCell ref="AE58:AE59"/>
    <mergeCell ref="AF58:AF59"/>
    <mergeCell ref="AF10:AF11"/>
    <mergeCell ref="AE14:AE15"/>
    <mergeCell ref="AF14:AF15"/>
    <mergeCell ref="AE16:AE17"/>
    <mergeCell ref="AF16:AF17"/>
    <mergeCell ref="AE12:AE13"/>
    <mergeCell ref="AF12:AF13"/>
    <mergeCell ref="AF20:AF21"/>
    <mergeCell ref="AE22:AE23"/>
    <mergeCell ref="AF22:AF23"/>
    <mergeCell ref="AE26:AE27"/>
    <mergeCell ref="AF26:AF27"/>
    <mergeCell ref="AF38:AF39"/>
    <mergeCell ref="AE40:AE41"/>
    <mergeCell ref="AF40:AF41"/>
    <mergeCell ref="AE42:AE43"/>
    <mergeCell ref="AF42:AF43"/>
    <mergeCell ref="AF32:AF33"/>
    <mergeCell ref="AE34:AE35"/>
    <mergeCell ref="AF34:AF35"/>
    <mergeCell ref="AE36:AE37"/>
    <mergeCell ref="AF36:AF37"/>
    <mergeCell ref="AF8:AF9"/>
    <mergeCell ref="AE28:AE29"/>
    <mergeCell ref="AF28:AF29"/>
    <mergeCell ref="AE30:AE31"/>
    <mergeCell ref="AF30:AF31"/>
    <mergeCell ref="AE18:AE19"/>
    <mergeCell ref="AF18:AF19"/>
    <mergeCell ref="AE24:AE25"/>
    <mergeCell ref="AF24:AF25"/>
    <mergeCell ref="AE20:AE21"/>
    <mergeCell ref="AD68:AD69"/>
    <mergeCell ref="AC64:AC65"/>
    <mergeCell ref="AD64:AD65"/>
    <mergeCell ref="AE8:AE9"/>
    <mergeCell ref="AE32:AE33"/>
    <mergeCell ref="AE38:AE39"/>
    <mergeCell ref="AE10:AE11"/>
    <mergeCell ref="AE54:AE55"/>
    <mergeCell ref="AE60:AE61"/>
    <mergeCell ref="AE62:AE63"/>
    <mergeCell ref="AD60:AD61"/>
    <mergeCell ref="AC62:AC63"/>
    <mergeCell ref="AD62:AD63"/>
    <mergeCell ref="AC48:AC49"/>
    <mergeCell ref="AD48:AD49"/>
    <mergeCell ref="AC50:AC51"/>
    <mergeCell ref="AD50:AD51"/>
    <mergeCell ref="AC52:AC53"/>
    <mergeCell ref="AD52:AD53"/>
    <mergeCell ref="AD54:AD55"/>
    <mergeCell ref="AC58:AC59"/>
    <mergeCell ref="AD58:AD59"/>
    <mergeCell ref="AD20:AD21"/>
    <mergeCell ref="AC22:AC23"/>
    <mergeCell ref="AD22:AD23"/>
    <mergeCell ref="AD38:AD39"/>
    <mergeCell ref="AC40:AC41"/>
    <mergeCell ref="AD40:AD41"/>
    <mergeCell ref="AD32:AD33"/>
    <mergeCell ref="AC34:AC35"/>
    <mergeCell ref="AD10:AD11"/>
    <mergeCell ref="AC14:AC15"/>
    <mergeCell ref="AD14:AD15"/>
    <mergeCell ref="AC16:AC17"/>
    <mergeCell ref="AD16:AD17"/>
    <mergeCell ref="AC12:AC13"/>
    <mergeCell ref="AD12:AD13"/>
    <mergeCell ref="AD34:AD35"/>
    <mergeCell ref="AC36:AC37"/>
    <mergeCell ref="AD36:AD37"/>
    <mergeCell ref="AD8:AD9"/>
    <mergeCell ref="AC28:AC29"/>
    <mergeCell ref="AD28:AD29"/>
    <mergeCell ref="AC30:AC31"/>
    <mergeCell ref="AD30:AD31"/>
    <mergeCell ref="AD24:AD25"/>
    <mergeCell ref="AC26:AC27"/>
    <mergeCell ref="AD26:AD27"/>
    <mergeCell ref="AD18:AD19"/>
    <mergeCell ref="AC20:AC21"/>
    <mergeCell ref="AB68:AB69"/>
    <mergeCell ref="AC54:AC55"/>
    <mergeCell ref="AC60:AC61"/>
    <mergeCell ref="AC68:AC69"/>
    <mergeCell ref="AB62:AB63"/>
    <mergeCell ref="AB48:AB49"/>
    <mergeCell ref="AB50:AB51"/>
    <mergeCell ref="AC8:AC9"/>
    <mergeCell ref="AC32:AC33"/>
    <mergeCell ref="AC38:AC39"/>
    <mergeCell ref="AC18:AC19"/>
    <mergeCell ref="AC24:AC25"/>
    <mergeCell ref="AC10:AC11"/>
    <mergeCell ref="AB52:AB53"/>
    <mergeCell ref="AB54:AB55"/>
    <mergeCell ref="AB58:AB59"/>
    <mergeCell ref="AB60:AB61"/>
    <mergeCell ref="AB24:AB25"/>
    <mergeCell ref="AB26:AB27"/>
    <mergeCell ref="AB10:AB11"/>
    <mergeCell ref="AB18:AB19"/>
    <mergeCell ref="AB20:AB21"/>
    <mergeCell ref="AB22:AB23"/>
    <mergeCell ref="AB14:AB15"/>
    <mergeCell ref="AB16:AB17"/>
    <mergeCell ref="AB12:AB13"/>
    <mergeCell ref="Z68:Z69"/>
    <mergeCell ref="AA68:AA69"/>
    <mergeCell ref="AB8:AB9"/>
    <mergeCell ref="AB28:AB29"/>
    <mergeCell ref="AB30:AB31"/>
    <mergeCell ref="AB32:AB33"/>
    <mergeCell ref="AB34:AB35"/>
    <mergeCell ref="AB36:AB37"/>
    <mergeCell ref="AB38:AB39"/>
    <mergeCell ref="AB40:AB41"/>
    <mergeCell ref="AA52:AA53"/>
    <mergeCell ref="Z62:Z63"/>
    <mergeCell ref="AA62:AA63"/>
    <mergeCell ref="Z58:Z59"/>
    <mergeCell ref="AA58:AA59"/>
    <mergeCell ref="Z60:Z61"/>
    <mergeCell ref="AA60:AA61"/>
    <mergeCell ref="Z54:Z55"/>
    <mergeCell ref="AA54:AA55"/>
    <mergeCell ref="Z56:Z57"/>
    <mergeCell ref="V26:V27"/>
    <mergeCell ref="Z40:Z41"/>
    <mergeCell ref="AA40:AA41"/>
    <mergeCell ref="AA34:AA35"/>
    <mergeCell ref="AA36:AA37"/>
    <mergeCell ref="Z38:Z39"/>
    <mergeCell ref="AA38:AA39"/>
    <mergeCell ref="Z34:Z35"/>
    <mergeCell ref="Z36:Z37"/>
    <mergeCell ref="AA26:AA27"/>
    <mergeCell ref="AA50:AA51"/>
    <mergeCell ref="AA48:AA49"/>
    <mergeCell ref="V62:V63"/>
    <mergeCell ref="V48:V49"/>
    <mergeCell ref="W48:W49"/>
    <mergeCell ref="V58:V59"/>
    <mergeCell ref="W58:W59"/>
    <mergeCell ref="V60:V61"/>
    <mergeCell ref="W60:W61"/>
    <mergeCell ref="W54:W55"/>
    <mergeCell ref="V54:V55"/>
    <mergeCell ref="V50:V51"/>
    <mergeCell ref="AA8:AA9"/>
    <mergeCell ref="AA28:AA29"/>
    <mergeCell ref="AA30:AA31"/>
    <mergeCell ref="AA24:AA25"/>
    <mergeCell ref="AA20:AA21"/>
    <mergeCell ref="AA22:AA23"/>
    <mergeCell ref="AA18:AA19"/>
    <mergeCell ref="AA10:AA11"/>
    <mergeCell ref="AA14:AA15"/>
    <mergeCell ref="AA16:AA17"/>
    <mergeCell ref="Z12:Z13"/>
    <mergeCell ref="Z14:Z15"/>
    <mergeCell ref="Z16:Z17"/>
    <mergeCell ref="W26:W27"/>
    <mergeCell ref="X18:X19"/>
    <mergeCell ref="W10:W11"/>
    <mergeCell ref="W14:W15"/>
    <mergeCell ref="X20:X21"/>
    <mergeCell ref="W16:W17"/>
    <mergeCell ref="X24:X25"/>
    <mergeCell ref="V10:V11"/>
    <mergeCell ref="Z32:Z33"/>
    <mergeCell ref="AA32:AA33"/>
    <mergeCell ref="V12:V13"/>
    <mergeCell ref="W12:W13"/>
    <mergeCell ref="X12:X13"/>
    <mergeCell ref="AA12:AA13"/>
    <mergeCell ref="V24:V25"/>
    <mergeCell ref="W24:W25"/>
    <mergeCell ref="V14:V15"/>
    <mergeCell ref="V40:V41"/>
    <mergeCell ref="W40:W41"/>
    <mergeCell ref="V36:V37"/>
    <mergeCell ref="W36:W37"/>
    <mergeCell ref="V38:V39"/>
    <mergeCell ref="W38:W39"/>
    <mergeCell ref="V8:V9"/>
    <mergeCell ref="W8:W9"/>
    <mergeCell ref="V28:V29"/>
    <mergeCell ref="W28:W29"/>
    <mergeCell ref="V18:V19"/>
    <mergeCell ref="W18:W19"/>
    <mergeCell ref="V20:V21"/>
    <mergeCell ref="W20:W21"/>
    <mergeCell ref="V22:V23"/>
    <mergeCell ref="W22:W23"/>
    <mergeCell ref="R68:R69"/>
    <mergeCell ref="S68:S69"/>
    <mergeCell ref="T68:T69"/>
    <mergeCell ref="U68:U69"/>
    <mergeCell ref="U48:U49"/>
    <mergeCell ref="R62:R63"/>
    <mergeCell ref="S62:S63"/>
    <mergeCell ref="T62:T63"/>
    <mergeCell ref="U62:U63"/>
    <mergeCell ref="R60:R61"/>
    <mergeCell ref="S60:S61"/>
    <mergeCell ref="T60:T61"/>
    <mergeCell ref="U60:U61"/>
    <mergeCell ref="R58:R59"/>
    <mergeCell ref="S58:S59"/>
    <mergeCell ref="T58:T59"/>
    <mergeCell ref="U58:U59"/>
    <mergeCell ref="R54:R55"/>
    <mergeCell ref="S54:S55"/>
    <mergeCell ref="T54:T55"/>
    <mergeCell ref="U54:U55"/>
    <mergeCell ref="R56:R57"/>
    <mergeCell ref="S56:S57"/>
    <mergeCell ref="T56:T57"/>
    <mergeCell ref="R16:R17"/>
    <mergeCell ref="S16:S17"/>
    <mergeCell ref="T16:T17"/>
    <mergeCell ref="U16:U17"/>
    <mergeCell ref="R14:R15"/>
    <mergeCell ref="S14:S15"/>
    <mergeCell ref="T14:T15"/>
    <mergeCell ref="U14:U15"/>
    <mergeCell ref="R10:R11"/>
    <mergeCell ref="S10:S11"/>
    <mergeCell ref="T10:T11"/>
    <mergeCell ref="U10:U11"/>
    <mergeCell ref="R26:R27"/>
    <mergeCell ref="S26:S27"/>
    <mergeCell ref="T26:T27"/>
    <mergeCell ref="U26:U27"/>
    <mergeCell ref="S22:S23"/>
    <mergeCell ref="T22:T23"/>
    <mergeCell ref="U22:U23"/>
    <mergeCell ref="R24:R25"/>
    <mergeCell ref="S24:S25"/>
    <mergeCell ref="T24:T25"/>
    <mergeCell ref="U24:U25"/>
    <mergeCell ref="R22:R23"/>
    <mergeCell ref="U18:U19"/>
    <mergeCell ref="R20:R21"/>
    <mergeCell ref="S20:S21"/>
    <mergeCell ref="T20:T21"/>
    <mergeCell ref="U20:U21"/>
    <mergeCell ref="R18:R19"/>
    <mergeCell ref="S18:S19"/>
    <mergeCell ref="T18:T19"/>
    <mergeCell ref="L60:L61"/>
    <mergeCell ref="M60:M61"/>
    <mergeCell ref="L62:L63"/>
    <mergeCell ref="M62:M63"/>
    <mergeCell ref="R40:R41"/>
    <mergeCell ref="S40:S41"/>
    <mergeCell ref="T40:T41"/>
    <mergeCell ref="U40:U41"/>
    <mergeCell ref="U36:U37"/>
    <mergeCell ref="R38:R39"/>
    <mergeCell ref="S38:S39"/>
    <mergeCell ref="T38:T39"/>
    <mergeCell ref="U38:U39"/>
    <mergeCell ref="R36:R37"/>
    <mergeCell ref="S36:S37"/>
    <mergeCell ref="T36:T37"/>
    <mergeCell ref="U32:U33"/>
    <mergeCell ref="R34:R35"/>
    <mergeCell ref="S34:S35"/>
    <mergeCell ref="T34:T35"/>
    <mergeCell ref="U34:U35"/>
    <mergeCell ref="R32:R33"/>
    <mergeCell ref="S32:S33"/>
    <mergeCell ref="T32:T33"/>
    <mergeCell ref="U8:U9"/>
    <mergeCell ref="T28:T29"/>
    <mergeCell ref="U28:U29"/>
    <mergeCell ref="R30:R31"/>
    <mergeCell ref="S30:S31"/>
    <mergeCell ref="T30:T31"/>
    <mergeCell ref="U30:U31"/>
    <mergeCell ref="R8:R9"/>
    <mergeCell ref="S8:S9"/>
    <mergeCell ref="T8:T9"/>
    <mergeCell ref="P62:P63"/>
    <mergeCell ref="P46:P47"/>
    <mergeCell ref="Q46:Q47"/>
    <mergeCell ref="P68:P69"/>
    <mergeCell ref="Q68:Q69"/>
    <mergeCell ref="P52:P53"/>
    <mergeCell ref="Q52:Q53"/>
    <mergeCell ref="Q62:Q63"/>
    <mergeCell ref="P58:P59"/>
    <mergeCell ref="Q58:Q59"/>
    <mergeCell ref="P60:P61"/>
    <mergeCell ref="Q60:Q61"/>
    <mergeCell ref="P48:P49"/>
    <mergeCell ref="Q48:Q49"/>
    <mergeCell ref="P56:P57"/>
    <mergeCell ref="Q56:Q57"/>
    <mergeCell ref="P50:P51"/>
    <mergeCell ref="Q50:Q51"/>
    <mergeCell ref="L58:L59"/>
    <mergeCell ref="M58:M59"/>
    <mergeCell ref="P10:P11"/>
    <mergeCell ref="Q10:Q11"/>
    <mergeCell ref="P14:P15"/>
    <mergeCell ref="Q14:Q15"/>
    <mergeCell ref="P12:P13"/>
    <mergeCell ref="Q12:Q13"/>
    <mergeCell ref="P16:P17"/>
    <mergeCell ref="Q16:Q17"/>
    <mergeCell ref="Q32:Q33"/>
    <mergeCell ref="M54:M55"/>
    <mergeCell ref="L56:L57"/>
    <mergeCell ref="M56:M57"/>
    <mergeCell ref="P54:P55"/>
    <mergeCell ref="Q54:Q55"/>
    <mergeCell ref="M46:M47"/>
    <mergeCell ref="L34:L35"/>
    <mergeCell ref="M34:M35"/>
    <mergeCell ref="L36:L37"/>
    <mergeCell ref="N58:N59"/>
    <mergeCell ref="O58:O59"/>
    <mergeCell ref="P24:P25"/>
    <mergeCell ref="Q24:Q25"/>
    <mergeCell ref="P40:P41"/>
    <mergeCell ref="Q40:Q41"/>
    <mergeCell ref="P38:P39"/>
    <mergeCell ref="Q38:Q39"/>
    <mergeCell ref="P30:P31"/>
    <mergeCell ref="Q30:Q31"/>
    <mergeCell ref="N68:N69"/>
    <mergeCell ref="O68:O69"/>
    <mergeCell ref="N60:N61"/>
    <mergeCell ref="O60:O61"/>
    <mergeCell ref="N62:N63"/>
    <mergeCell ref="O62:O63"/>
    <mergeCell ref="N64:N65"/>
    <mergeCell ref="O64:O65"/>
    <mergeCell ref="N66:N67"/>
    <mergeCell ref="O66:O67"/>
    <mergeCell ref="P8:P9"/>
    <mergeCell ref="Q8:Q9"/>
    <mergeCell ref="P28:P29"/>
    <mergeCell ref="Q28:Q29"/>
    <mergeCell ref="P20:P21"/>
    <mergeCell ref="Q20:Q21"/>
    <mergeCell ref="P22:P23"/>
    <mergeCell ref="Q22:Q23"/>
    <mergeCell ref="P18:P19"/>
    <mergeCell ref="Q18:Q19"/>
    <mergeCell ref="N16:N17"/>
    <mergeCell ref="O16:O17"/>
    <mergeCell ref="N54:N55"/>
    <mergeCell ref="O54:O55"/>
    <mergeCell ref="N48:N49"/>
    <mergeCell ref="O48:O49"/>
    <mergeCell ref="N50:N51"/>
    <mergeCell ref="O50:O51"/>
    <mergeCell ref="N52:N53"/>
    <mergeCell ref="O52:O53"/>
    <mergeCell ref="N10:N11"/>
    <mergeCell ref="O10:O11"/>
    <mergeCell ref="N14:N15"/>
    <mergeCell ref="O14:O15"/>
    <mergeCell ref="N12:N13"/>
    <mergeCell ref="O12:O13"/>
    <mergeCell ref="N40:N41"/>
    <mergeCell ref="O40:O41"/>
    <mergeCell ref="N18:N19"/>
    <mergeCell ref="O18:O19"/>
    <mergeCell ref="N20:N21"/>
    <mergeCell ref="O20:O21"/>
    <mergeCell ref="N22:N23"/>
    <mergeCell ref="O22:O23"/>
    <mergeCell ref="N30:N31"/>
    <mergeCell ref="N24:N25"/>
    <mergeCell ref="J68:J69"/>
    <mergeCell ref="K68:K69"/>
    <mergeCell ref="N8:N9"/>
    <mergeCell ref="O8:O9"/>
    <mergeCell ref="N28:N29"/>
    <mergeCell ref="O28:O29"/>
    <mergeCell ref="N36:N37"/>
    <mergeCell ref="O36:O37"/>
    <mergeCell ref="N38:N39"/>
    <mergeCell ref="O38:O39"/>
    <mergeCell ref="K60:K61"/>
    <mergeCell ref="J62:J63"/>
    <mergeCell ref="K62:K63"/>
    <mergeCell ref="J48:J49"/>
    <mergeCell ref="K48:K49"/>
    <mergeCell ref="J50:J51"/>
    <mergeCell ref="K50:K51"/>
    <mergeCell ref="J52:J53"/>
    <mergeCell ref="K52:K53"/>
    <mergeCell ref="K54:K55"/>
    <mergeCell ref="J58:J59"/>
    <mergeCell ref="K58:K59"/>
    <mergeCell ref="K10:K11"/>
    <mergeCell ref="J14:J15"/>
    <mergeCell ref="K14:K15"/>
    <mergeCell ref="J16:J17"/>
    <mergeCell ref="K16:K17"/>
    <mergeCell ref="K18:K19"/>
    <mergeCell ref="J20:J21"/>
    <mergeCell ref="K20:K21"/>
    <mergeCell ref="K38:K39"/>
    <mergeCell ref="J40:J41"/>
    <mergeCell ref="K40:K41"/>
    <mergeCell ref="J34:J35"/>
    <mergeCell ref="K34:K35"/>
    <mergeCell ref="J36:J37"/>
    <mergeCell ref="K36:K37"/>
    <mergeCell ref="I68:I69"/>
    <mergeCell ref="J8:J9"/>
    <mergeCell ref="J32:J33"/>
    <mergeCell ref="J38:J39"/>
    <mergeCell ref="J18:J19"/>
    <mergeCell ref="J24:J25"/>
    <mergeCell ref="J10:J11"/>
    <mergeCell ref="J54:J55"/>
    <mergeCell ref="J26:J27"/>
    <mergeCell ref="J60:J61"/>
    <mergeCell ref="I62:I63"/>
    <mergeCell ref="I48:I49"/>
    <mergeCell ref="I50:I51"/>
    <mergeCell ref="I52:I53"/>
    <mergeCell ref="I54:I55"/>
    <mergeCell ref="I60:I61"/>
    <mergeCell ref="I56:I57"/>
    <mergeCell ref="I58:I59"/>
    <mergeCell ref="I42:I43"/>
    <mergeCell ref="I44:I45"/>
    <mergeCell ref="I46:I47"/>
    <mergeCell ref="L54:L55"/>
    <mergeCell ref="L46:L47"/>
    <mergeCell ref="L48:L49"/>
    <mergeCell ref="L50:L51"/>
    <mergeCell ref="L52:L53"/>
    <mergeCell ref="J46:J47"/>
    <mergeCell ref="K46:K47"/>
    <mergeCell ref="I18:I19"/>
    <mergeCell ref="I20:I21"/>
    <mergeCell ref="I22:I23"/>
    <mergeCell ref="I14:I15"/>
    <mergeCell ref="I16:I17"/>
    <mergeCell ref="H68:H69"/>
    <mergeCell ref="I8:I9"/>
    <mergeCell ref="I28:I29"/>
    <mergeCell ref="I30:I31"/>
    <mergeCell ref="I32:I33"/>
    <mergeCell ref="I34:I35"/>
    <mergeCell ref="I36:I37"/>
    <mergeCell ref="I38:I39"/>
    <mergeCell ref="I40:I41"/>
    <mergeCell ref="I24:I25"/>
    <mergeCell ref="G20:G21"/>
    <mergeCell ref="H62:H63"/>
    <mergeCell ref="H48:H49"/>
    <mergeCell ref="H50:H51"/>
    <mergeCell ref="H46:H47"/>
    <mergeCell ref="H52:H53"/>
    <mergeCell ref="H54:H55"/>
    <mergeCell ref="H56:H57"/>
    <mergeCell ref="H58:H59"/>
    <mergeCell ref="G48:G49"/>
    <mergeCell ref="G36:G37"/>
    <mergeCell ref="H18:H19"/>
    <mergeCell ref="H20:H21"/>
    <mergeCell ref="G8:G9"/>
    <mergeCell ref="G28:G29"/>
    <mergeCell ref="G22:G23"/>
    <mergeCell ref="G24:G25"/>
    <mergeCell ref="H22:H23"/>
    <mergeCell ref="H12:H13"/>
    <mergeCell ref="G18:G19"/>
    <mergeCell ref="K24:K25"/>
    <mergeCell ref="K26:K27"/>
    <mergeCell ref="P34:P35"/>
    <mergeCell ref="O30:O31"/>
    <mergeCell ref="N32:N33"/>
    <mergeCell ref="O32:O33"/>
    <mergeCell ref="N34:N35"/>
    <mergeCell ref="O34:O35"/>
    <mergeCell ref="O24:O25"/>
    <mergeCell ref="P32:P33"/>
    <mergeCell ref="H32:H33"/>
    <mergeCell ref="H34:H35"/>
    <mergeCell ref="H24:H25"/>
    <mergeCell ref="H26:H27"/>
    <mergeCell ref="H28:H29"/>
    <mergeCell ref="H30:H31"/>
    <mergeCell ref="X68:X69"/>
    <mergeCell ref="X52:X53"/>
    <mergeCell ref="X50:X51"/>
    <mergeCell ref="X48:X49"/>
    <mergeCell ref="X58:X59"/>
    <mergeCell ref="X60:X61"/>
    <mergeCell ref="X64:X65"/>
    <mergeCell ref="X66:X67"/>
    <mergeCell ref="X56:X57"/>
    <mergeCell ref="X62:X63"/>
    <mergeCell ref="V68:V69"/>
    <mergeCell ref="W52:W53"/>
    <mergeCell ref="V52:V53"/>
    <mergeCell ref="V64:V65"/>
    <mergeCell ref="W64:W65"/>
    <mergeCell ref="V66:V67"/>
    <mergeCell ref="W66:W67"/>
    <mergeCell ref="V56:V57"/>
    <mergeCell ref="W56:W57"/>
    <mergeCell ref="W68:W69"/>
    <mergeCell ref="F58:F59"/>
    <mergeCell ref="F50:F51"/>
    <mergeCell ref="D58:D59"/>
    <mergeCell ref="E62:E63"/>
    <mergeCell ref="C50:D51"/>
    <mergeCell ref="F54:F55"/>
    <mergeCell ref="B46:B53"/>
    <mergeCell ref="C46:D47"/>
    <mergeCell ref="H60:H61"/>
    <mergeCell ref="H38:H39"/>
    <mergeCell ref="G38:G39"/>
    <mergeCell ref="H42:H43"/>
    <mergeCell ref="H44:H45"/>
    <mergeCell ref="H40:H41"/>
    <mergeCell ref="D60:D61"/>
    <mergeCell ref="F48:F49"/>
    <mergeCell ref="C26:D27"/>
    <mergeCell ref="B18:B27"/>
    <mergeCell ref="C20:C25"/>
    <mergeCell ref="C30:C35"/>
    <mergeCell ref="D32:D33"/>
    <mergeCell ref="D34:D35"/>
    <mergeCell ref="B4:D4"/>
    <mergeCell ref="B6:D7"/>
    <mergeCell ref="B8:D9"/>
    <mergeCell ref="C28:D29"/>
    <mergeCell ref="D14:D15"/>
    <mergeCell ref="D24:D25"/>
    <mergeCell ref="C18:D19"/>
    <mergeCell ref="D20:D21"/>
    <mergeCell ref="D22:D23"/>
    <mergeCell ref="C10:D11"/>
    <mergeCell ref="D36:D37"/>
    <mergeCell ref="D38:D39"/>
    <mergeCell ref="D30:D31"/>
    <mergeCell ref="G40:G41"/>
    <mergeCell ref="E40:E41"/>
    <mergeCell ref="F34:F35"/>
    <mergeCell ref="F36:F37"/>
    <mergeCell ref="G30:G31"/>
    <mergeCell ref="G32:G33"/>
    <mergeCell ref="G34:G35"/>
    <mergeCell ref="F38:F39"/>
    <mergeCell ref="F40:F41"/>
    <mergeCell ref="F30:F31"/>
    <mergeCell ref="F32:F33"/>
    <mergeCell ref="E26:E27"/>
    <mergeCell ref="X28:X29"/>
    <mergeCell ref="P26:P27"/>
    <mergeCell ref="Q26:Q27"/>
    <mergeCell ref="R28:R29"/>
    <mergeCell ref="S28:S29"/>
    <mergeCell ref="F26:F27"/>
    <mergeCell ref="F28:F29"/>
    <mergeCell ref="G26:G27"/>
    <mergeCell ref="I26:I27"/>
    <mergeCell ref="V30:V31"/>
    <mergeCell ref="K32:K33"/>
    <mergeCell ref="X36:X37"/>
    <mergeCell ref="L10:L11"/>
    <mergeCell ref="X34:X35"/>
    <mergeCell ref="Q34:Q35"/>
    <mergeCell ref="W34:W35"/>
    <mergeCell ref="V16:V17"/>
    <mergeCell ref="W30:W31"/>
    <mergeCell ref="V32:V33"/>
    <mergeCell ref="W32:W33"/>
    <mergeCell ref="K8:K9"/>
    <mergeCell ref="J28:J29"/>
    <mergeCell ref="K28:K29"/>
    <mergeCell ref="J30:J31"/>
    <mergeCell ref="K30:K31"/>
    <mergeCell ref="J22:J23"/>
    <mergeCell ref="K22:K23"/>
    <mergeCell ref="J12:J13"/>
    <mergeCell ref="K12:K13"/>
    <mergeCell ref="L8:L9"/>
    <mergeCell ref="M8:M9"/>
    <mergeCell ref="X32:X33"/>
    <mergeCell ref="X38:X39"/>
    <mergeCell ref="X30:X31"/>
    <mergeCell ref="V34:V35"/>
    <mergeCell ref="N26:N27"/>
    <mergeCell ref="O26:O27"/>
    <mergeCell ref="P36:P37"/>
    <mergeCell ref="Q36:Q37"/>
    <mergeCell ref="G4:I4"/>
    <mergeCell ref="H8:H9"/>
    <mergeCell ref="H16:H17"/>
    <mergeCell ref="I10:I11"/>
    <mergeCell ref="I12:I13"/>
    <mergeCell ref="G6:G7"/>
    <mergeCell ref="H6:H7"/>
    <mergeCell ref="I6:I7"/>
    <mergeCell ref="X40:X41"/>
    <mergeCell ref="H10:H11"/>
    <mergeCell ref="X22:X23"/>
    <mergeCell ref="X54:X55"/>
    <mergeCell ref="X16:X17"/>
    <mergeCell ref="X14:X15"/>
    <mergeCell ref="X10:X11"/>
    <mergeCell ref="X26:X27"/>
    <mergeCell ref="X44:X45"/>
    <mergeCell ref="H14:H15"/>
    <mergeCell ref="G62:G63"/>
    <mergeCell ref="G54:G55"/>
    <mergeCell ref="G58:G59"/>
    <mergeCell ref="G60:G61"/>
    <mergeCell ref="H64:H65"/>
    <mergeCell ref="I64:I65"/>
    <mergeCell ref="J64:J65"/>
    <mergeCell ref="K64:K65"/>
    <mergeCell ref="P64:P65"/>
    <mergeCell ref="Q64:Q65"/>
    <mergeCell ref="R64:R65"/>
    <mergeCell ref="S64:S65"/>
    <mergeCell ref="T64:T65"/>
    <mergeCell ref="U64:U65"/>
    <mergeCell ref="AA64:AA65"/>
    <mergeCell ref="AB64:AB65"/>
    <mergeCell ref="Z64:Z65"/>
    <mergeCell ref="Z66:Z67"/>
    <mergeCell ref="AA66:AA67"/>
    <mergeCell ref="AB66:AB67"/>
    <mergeCell ref="AE64:AE65"/>
    <mergeCell ref="AF64:AF65"/>
    <mergeCell ref="AC66:AC67"/>
    <mergeCell ref="AD66:AD67"/>
    <mergeCell ref="AE66:AE67"/>
    <mergeCell ref="AF66:AF67"/>
    <mergeCell ref="B64:B69"/>
    <mergeCell ref="C64:D65"/>
    <mergeCell ref="F66:F67"/>
    <mergeCell ref="G66:G67"/>
    <mergeCell ref="F68:F69"/>
    <mergeCell ref="C66:D67"/>
    <mergeCell ref="C68:D69"/>
    <mergeCell ref="G68:G69"/>
    <mergeCell ref="G64:G65"/>
    <mergeCell ref="F64:F65"/>
    <mergeCell ref="H66:H67"/>
    <mergeCell ref="I66:I67"/>
    <mergeCell ref="J66:J67"/>
    <mergeCell ref="K66:K67"/>
    <mergeCell ref="P66:P67"/>
    <mergeCell ref="Q66:Q67"/>
    <mergeCell ref="R66:R67"/>
    <mergeCell ref="S66:S67"/>
    <mergeCell ref="T66:T67"/>
    <mergeCell ref="U66:U67"/>
    <mergeCell ref="C62:D63"/>
    <mergeCell ref="F52:F53"/>
    <mergeCell ref="C52:D53"/>
    <mergeCell ref="D56:D57"/>
    <mergeCell ref="C56:C61"/>
    <mergeCell ref="F62:F63"/>
    <mergeCell ref="C54:D55"/>
    <mergeCell ref="F60:F61"/>
    <mergeCell ref="C48:D49"/>
    <mergeCell ref="D40:D41"/>
    <mergeCell ref="F46:F47"/>
    <mergeCell ref="J42:J43"/>
    <mergeCell ref="F42:F43"/>
    <mergeCell ref="F44:F45"/>
    <mergeCell ref="C36:C41"/>
    <mergeCell ref="H36:H37"/>
    <mergeCell ref="G42:G43"/>
    <mergeCell ref="G44:G45"/>
    <mergeCell ref="K42:K43"/>
    <mergeCell ref="N42:N43"/>
    <mergeCell ref="O42:O43"/>
    <mergeCell ref="R42:R43"/>
    <mergeCell ref="P42:P43"/>
    <mergeCell ref="Q42:Q43"/>
    <mergeCell ref="S42:S43"/>
    <mergeCell ref="T42:T43"/>
    <mergeCell ref="U42:U43"/>
    <mergeCell ref="AA42:AA43"/>
    <mergeCell ref="AB42:AB43"/>
    <mergeCell ref="V42:V43"/>
    <mergeCell ref="W42:W43"/>
    <mergeCell ref="X42:X43"/>
    <mergeCell ref="Z42:Z43"/>
    <mergeCell ref="K44:K45"/>
    <mergeCell ref="N44:N45"/>
    <mergeCell ref="O44:O45"/>
    <mergeCell ref="M44:M45"/>
    <mergeCell ref="AD44:AD45"/>
    <mergeCell ref="AE44:AE45"/>
    <mergeCell ref="AF44:AF45"/>
    <mergeCell ref="D44:D45"/>
    <mergeCell ref="L44:L45"/>
    <mergeCell ref="V44:V45"/>
    <mergeCell ref="W44:W45"/>
    <mergeCell ref="P44:P45"/>
    <mergeCell ref="Q44:Q45"/>
    <mergeCell ref="R44:R45"/>
    <mergeCell ref="U44:U45"/>
    <mergeCell ref="B28:B45"/>
    <mergeCell ref="L28:L29"/>
    <mergeCell ref="D42:D43"/>
    <mergeCell ref="C42:C43"/>
    <mergeCell ref="C44:C45"/>
    <mergeCell ref="L42:L43"/>
    <mergeCell ref="M42:M43"/>
    <mergeCell ref="S44:S45"/>
    <mergeCell ref="J44:J45"/>
    <mergeCell ref="B54:B63"/>
    <mergeCell ref="G56:G57"/>
    <mergeCell ref="R4:R5"/>
    <mergeCell ref="S4:S5"/>
    <mergeCell ref="L4:M4"/>
    <mergeCell ref="L38:L39"/>
    <mergeCell ref="M38:M39"/>
    <mergeCell ref="L40:L41"/>
    <mergeCell ref="M40:M41"/>
    <mergeCell ref="O6:O7"/>
    <mergeCell ref="AF56:AF57"/>
    <mergeCell ref="AC56:AC57"/>
    <mergeCell ref="AD56:AD57"/>
    <mergeCell ref="G3:U3"/>
    <mergeCell ref="T4:U4"/>
    <mergeCell ref="J4:K4"/>
    <mergeCell ref="N4:O4"/>
    <mergeCell ref="P4:Q4"/>
    <mergeCell ref="AC44:AC45"/>
    <mergeCell ref="T44:T45"/>
    <mergeCell ref="Z8:Z9"/>
    <mergeCell ref="Z10:Z11"/>
    <mergeCell ref="AA56:AA57"/>
    <mergeCell ref="AB56:AB57"/>
    <mergeCell ref="Z24:Z25"/>
    <mergeCell ref="Z26:Z27"/>
    <mergeCell ref="Z28:Z29"/>
    <mergeCell ref="Z18:Z19"/>
    <mergeCell ref="Z20:Z21"/>
    <mergeCell ref="Z22:Z23"/>
    <mergeCell ref="Y24:Y25"/>
    <mergeCell ref="Y26:Y27"/>
    <mergeCell ref="Y28:Y29"/>
    <mergeCell ref="AE56:AE57"/>
    <mergeCell ref="Z30:Z31"/>
    <mergeCell ref="AC42:AC43"/>
    <mergeCell ref="AD42:AD43"/>
    <mergeCell ref="Z44:Z45"/>
    <mergeCell ref="AA44:AA45"/>
    <mergeCell ref="AB44:AB45"/>
    <mergeCell ref="Y30:Y31"/>
    <mergeCell ref="Y32:Y33"/>
    <mergeCell ref="Y34:Y35"/>
    <mergeCell ref="Y36:Y37"/>
    <mergeCell ref="Y38:Y39"/>
    <mergeCell ref="Y40:Y41"/>
    <mergeCell ref="Y42:Y43"/>
    <mergeCell ref="Y44:Y45"/>
    <mergeCell ref="Y62:Y63"/>
    <mergeCell ref="Y64:Y65"/>
    <mergeCell ref="Y66:Y67"/>
    <mergeCell ref="Y52:Y53"/>
    <mergeCell ref="Y54:Y55"/>
    <mergeCell ref="Y56:Y57"/>
    <mergeCell ref="Y58:Y59"/>
    <mergeCell ref="Y68:Y69"/>
    <mergeCell ref="Y8:Y9"/>
    <mergeCell ref="Y10:Y11"/>
    <mergeCell ref="Y12:Y13"/>
    <mergeCell ref="Y14:Y15"/>
    <mergeCell ref="Y16:Y17"/>
    <mergeCell ref="Y18:Y19"/>
    <mergeCell ref="Y20:Y21"/>
    <mergeCell ref="Y22:Y23"/>
    <mergeCell ref="Y60:Y61"/>
    <mergeCell ref="J6:J7"/>
    <mergeCell ref="P6:P7"/>
    <mergeCell ref="Q6:Q7"/>
    <mergeCell ref="R6:R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F6:AF7"/>
    <mergeCell ref="Y3:AF3"/>
    <mergeCell ref="Y4:AB4"/>
    <mergeCell ref="Y5:Z5"/>
    <mergeCell ref="AB6:AB7"/>
    <mergeCell ref="AC6:AC7"/>
    <mergeCell ref="AD6:AD7"/>
    <mergeCell ref="AE6:AE7"/>
    <mergeCell ref="L68:L69"/>
    <mergeCell ref="M68:M69"/>
    <mergeCell ref="L64:L65"/>
    <mergeCell ref="M64:M65"/>
    <mergeCell ref="L66:L67"/>
    <mergeCell ref="M66:M67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2004-02-10T08:43:19Z</cp:lastPrinted>
  <dcterms:created xsi:type="dcterms:W3CDTF">1997-10-17T13:13:02Z</dcterms:created>
  <dcterms:modified xsi:type="dcterms:W3CDTF">2004-02-10T08:43:21Z</dcterms:modified>
  <cp:category/>
  <cp:version/>
  <cp:contentType/>
  <cp:contentStatus/>
</cp:coreProperties>
</file>