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<sst xmlns="http://schemas.openxmlformats.org/spreadsheetml/2006/main" count="123" uniqueCount="48">
  <si>
    <t>Ｂ専修学校</t>
  </si>
  <si>
    <t>Ｃ専修学校</t>
  </si>
  <si>
    <t>（一般課程）</t>
  </si>
  <si>
    <t>就職している者(再掲)</t>
  </si>
  <si>
    <t>進　学　者</t>
  </si>
  <si>
    <t>等入学者</t>
  </si>
  <si>
    <t>(男・女)</t>
  </si>
  <si>
    <t>計</t>
  </si>
  <si>
    <t>計</t>
  </si>
  <si>
    <t>Ａ大学等進学者</t>
  </si>
  <si>
    <t>（単位：人、％）</t>
  </si>
  <si>
    <t>左記Ａ、Ｂ、Ｃ、Ｄのうち</t>
  </si>
  <si>
    <t xml:space="preserve">第78表　進　路　別 </t>
  </si>
  <si>
    <t xml:space="preserve"> 卒　業　者　数（学科別）</t>
  </si>
  <si>
    <t>計</t>
  </si>
  <si>
    <t>男</t>
  </si>
  <si>
    <t>女</t>
  </si>
  <si>
    <t>Ａのうち</t>
  </si>
  <si>
    <t>Ｂのうち</t>
  </si>
  <si>
    <t>Ｃのうち</t>
  </si>
  <si>
    <t>－</t>
  </si>
  <si>
    <t>－</t>
  </si>
  <si>
    <t>－</t>
  </si>
  <si>
    <t>卒業後の状況調査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</si>
  <si>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</si>
  <si>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</si>
  <si>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</si>
  <si>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</si>
  <si>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</si>
  <si>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</si>
  <si>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 xml:space="preserve"> 普通科</t>
  </si>
  <si>
    <t>全日制計</t>
  </si>
  <si>
    <t>定時制計</t>
  </si>
  <si>
    <t>男</t>
  </si>
  <si>
    <t>女</t>
  </si>
  <si>
    <t>大 学 等 進 学 率</t>
  </si>
  <si>
    <t>（高等学校）</t>
  </si>
  <si>
    <t>（専門課程）</t>
  </si>
  <si>
    <t>区　　　　分</t>
  </si>
  <si>
    <t>Ｆ左記以外の者</t>
  </si>
  <si>
    <t>Ｅ就 職 者</t>
  </si>
  <si>
    <t>Ｇ死亡・不詳</t>
  </si>
  <si>
    <t>Ｄのうち</t>
  </si>
  <si>
    <t>Ｄ公共職業</t>
  </si>
  <si>
    <t>設等入学者</t>
  </si>
  <si>
    <t>能力開発施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</si>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</sst>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83" fontId="0" fillId="0" borderId="1" xfId="0" applyNumberFormat="1" applyFont="1" applyBorder="1" applyAlignment="1" applyProtection="1">
      <alignment horizontal="right" vertical="center"/>
      <protection/>
    </xf>
    <xf numFmtId="183" fontId="0" fillId="0" borderId="8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3" fontId="2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distributed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3"/>
  <sheetViews>
    <sheetView tabSelected="1" workbookViewId="0" topLeftCell="A1">
      <selection activeCell="C5" sqref="C5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8.19921875" style="0" customWidth="1"/>
    <col min="8" max="21" width="7" style="0" customWidth="1"/>
    <col min="22" max="28" width="7.09765625" style="0" customWidth="1"/>
  </cols>
  <sheetData>
    <row r="1" ht="13.5" customHeight="1"/>
    <row r="2" spans="2:28" ht="13.5" customHeight="1">
      <c r="B2" s="2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 t="s">
        <v>23</v>
      </c>
    </row>
    <row r="3" spans="2:28" ht="13.5" customHeight="1"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 t="s">
        <v>36</v>
      </c>
    </row>
    <row r="4" spans="3:27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9" t="s">
        <v>12</v>
      </c>
      <c r="P4" s="30" t="s">
        <v>13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8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4" t="s">
        <v>10</v>
      </c>
    </row>
    <row r="6" spans="2:29" ht="15" customHeight="1">
      <c r="B6" s="45" t="s">
        <v>38</v>
      </c>
      <c r="C6" s="45"/>
      <c r="D6" s="46"/>
      <c r="E6" s="34" t="s">
        <v>8</v>
      </c>
      <c r="F6" s="35"/>
      <c r="G6" s="35"/>
      <c r="H6" s="26"/>
      <c r="I6" s="27"/>
      <c r="J6" s="34" t="s">
        <v>0</v>
      </c>
      <c r="K6" s="40"/>
      <c r="L6" s="34" t="s">
        <v>1</v>
      </c>
      <c r="M6" s="40"/>
      <c r="N6" s="34" t="s">
        <v>43</v>
      </c>
      <c r="O6" s="35"/>
      <c r="P6" s="35" t="s">
        <v>40</v>
      </c>
      <c r="Q6" s="40"/>
      <c r="R6" s="34" t="s">
        <v>39</v>
      </c>
      <c r="S6" s="40"/>
      <c r="T6" s="34" t="s">
        <v>41</v>
      </c>
      <c r="U6" s="40"/>
      <c r="V6" s="34" t="s">
        <v>11</v>
      </c>
      <c r="W6" s="35"/>
      <c r="X6" s="35"/>
      <c r="Y6" s="40"/>
      <c r="Z6" s="34" t="s">
        <v>35</v>
      </c>
      <c r="AA6" s="35"/>
      <c r="AB6" s="35"/>
      <c r="AC6" s="1"/>
    </row>
    <row r="7" spans="2:29" ht="15" customHeight="1">
      <c r="B7" s="47"/>
      <c r="C7" s="47"/>
      <c r="D7" s="48"/>
      <c r="E7" s="36"/>
      <c r="F7" s="51"/>
      <c r="G7" s="51"/>
      <c r="H7" s="36" t="s">
        <v>9</v>
      </c>
      <c r="I7" s="41"/>
      <c r="J7" s="36" t="s">
        <v>37</v>
      </c>
      <c r="K7" s="41"/>
      <c r="L7" s="36" t="s">
        <v>2</v>
      </c>
      <c r="M7" s="41"/>
      <c r="N7" s="36" t="s">
        <v>45</v>
      </c>
      <c r="O7" s="37"/>
      <c r="P7" s="37"/>
      <c r="Q7" s="41"/>
      <c r="R7" s="36"/>
      <c r="S7" s="41"/>
      <c r="T7" s="36"/>
      <c r="U7" s="41"/>
      <c r="V7" s="38" t="s">
        <v>3</v>
      </c>
      <c r="W7" s="39"/>
      <c r="X7" s="39"/>
      <c r="Y7" s="42"/>
      <c r="Z7" s="36"/>
      <c r="AA7" s="37"/>
      <c r="AB7" s="37"/>
      <c r="AC7" s="1"/>
    </row>
    <row r="8" spans="2:29" ht="15" customHeight="1">
      <c r="B8" s="47"/>
      <c r="C8" s="47"/>
      <c r="D8" s="48"/>
      <c r="E8" s="36"/>
      <c r="F8" s="51"/>
      <c r="G8" s="51"/>
      <c r="H8" s="38"/>
      <c r="I8" s="42"/>
      <c r="J8" s="38" t="s">
        <v>4</v>
      </c>
      <c r="K8" s="42"/>
      <c r="L8" s="38" t="s">
        <v>5</v>
      </c>
      <c r="M8" s="42"/>
      <c r="N8" s="38" t="s">
        <v>44</v>
      </c>
      <c r="O8" s="39"/>
      <c r="P8" s="39"/>
      <c r="Q8" s="42"/>
      <c r="R8" s="38"/>
      <c r="S8" s="42"/>
      <c r="T8" s="38"/>
      <c r="U8" s="42"/>
      <c r="V8" s="5" t="s">
        <v>17</v>
      </c>
      <c r="W8" s="5" t="s">
        <v>18</v>
      </c>
      <c r="X8" s="5" t="s">
        <v>19</v>
      </c>
      <c r="Y8" s="5" t="s">
        <v>42</v>
      </c>
      <c r="Z8" s="38"/>
      <c r="AA8" s="39"/>
      <c r="AB8" s="39"/>
      <c r="AC8" s="1"/>
    </row>
    <row r="9" spans="2:29" ht="15" customHeight="1">
      <c r="B9" s="49"/>
      <c r="C9" s="49"/>
      <c r="D9" s="50"/>
      <c r="E9" s="9" t="s">
        <v>14</v>
      </c>
      <c r="F9" s="9" t="s">
        <v>15</v>
      </c>
      <c r="G9" s="9" t="s">
        <v>16</v>
      </c>
      <c r="H9" s="9" t="s">
        <v>15</v>
      </c>
      <c r="I9" s="9" t="s">
        <v>16</v>
      </c>
      <c r="J9" s="9" t="s">
        <v>15</v>
      </c>
      <c r="K9" s="9" t="s">
        <v>16</v>
      </c>
      <c r="L9" s="9" t="s">
        <v>15</v>
      </c>
      <c r="M9" s="10" t="s">
        <v>16</v>
      </c>
      <c r="N9" s="9" t="s">
        <v>15</v>
      </c>
      <c r="O9" s="10" t="s">
        <v>16</v>
      </c>
      <c r="P9" s="11" t="s">
        <v>15</v>
      </c>
      <c r="Q9" s="9" t="s">
        <v>16</v>
      </c>
      <c r="R9" s="9" t="s">
        <v>15</v>
      </c>
      <c r="S9" s="9" t="s">
        <v>16</v>
      </c>
      <c r="T9" s="9" t="s">
        <v>15</v>
      </c>
      <c r="U9" s="9" t="s">
        <v>16</v>
      </c>
      <c r="V9" s="9" t="s">
        <v>6</v>
      </c>
      <c r="W9" s="9" t="s">
        <v>6</v>
      </c>
      <c r="X9" s="9" t="s">
        <v>6</v>
      </c>
      <c r="Y9" s="9" t="s">
        <v>6</v>
      </c>
      <c r="Z9" s="9" t="s">
        <v>7</v>
      </c>
      <c r="AA9" s="9" t="s">
        <v>33</v>
      </c>
      <c r="AB9" s="10" t="s">
        <v>34</v>
      </c>
      <c r="AC9" s="1"/>
    </row>
    <row r="10" spans="2:28" ht="17.25" customHeight="1">
      <c r="B10" s="44" t="s">
        <v>47</v>
      </c>
      <c r="C10" s="44"/>
      <c r="D10" s="21"/>
      <c r="E10" s="20">
        <v>21975</v>
      </c>
      <c r="F10" s="18">
        <v>10939</v>
      </c>
      <c r="G10" s="18">
        <v>11036</v>
      </c>
      <c r="H10" s="14">
        <v>4292</v>
      </c>
      <c r="I10" s="14">
        <v>5004</v>
      </c>
      <c r="J10" s="14">
        <v>1945</v>
      </c>
      <c r="K10" s="14">
        <v>2386</v>
      </c>
      <c r="L10" s="14">
        <v>1181</v>
      </c>
      <c r="M10" s="14">
        <v>760</v>
      </c>
      <c r="N10" s="14">
        <v>269</v>
      </c>
      <c r="O10" s="14">
        <v>81</v>
      </c>
      <c r="P10" s="14">
        <v>2597</v>
      </c>
      <c r="Q10" s="14">
        <v>1926</v>
      </c>
      <c r="R10" s="14">
        <v>654</v>
      </c>
      <c r="S10" s="14">
        <v>879</v>
      </c>
      <c r="T10" s="14">
        <v>1</v>
      </c>
      <c r="U10" s="14" t="s">
        <v>22</v>
      </c>
      <c r="V10" s="14">
        <v>8</v>
      </c>
      <c r="W10" s="14">
        <v>15</v>
      </c>
      <c r="X10" s="14">
        <v>194</v>
      </c>
      <c r="Y10" s="14">
        <v>4</v>
      </c>
      <c r="Z10" s="23">
        <v>42.3</v>
      </c>
      <c r="AA10" s="23">
        <v>39.2</v>
      </c>
      <c r="AB10" s="23">
        <v>45.3</v>
      </c>
    </row>
    <row r="11" spans="2:28" ht="17.25" customHeight="1">
      <c r="B11" s="43" t="s">
        <v>46</v>
      </c>
      <c r="C11" s="43"/>
      <c r="D11" s="7"/>
      <c r="E11" s="13">
        <f>IF(SUM(E12)+SUM(E19)&gt;0,SUM(E12)+SUM(E19),"－")</f>
        <v>21315</v>
      </c>
      <c r="F11" s="15">
        <f aca="true" t="shared" si="0" ref="F11:Y11">IF(SUM(F12)+SUM(F19)&gt;0,SUM(F12)+SUM(F19),"－")</f>
        <v>10628</v>
      </c>
      <c r="G11" s="15">
        <f t="shared" si="0"/>
        <v>10687</v>
      </c>
      <c r="H11" s="15">
        <f t="shared" si="0"/>
        <v>4598</v>
      </c>
      <c r="I11" s="15">
        <f t="shared" si="0"/>
        <v>4714</v>
      </c>
      <c r="J11" s="15">
        <f t="shared" si="0"/>
        <v>1884</v>
      </c>
      <c r="K11" s="15">
        <f t="shared" si="0"/>
        <v>2555</v>
      </c>
      <c r="L11" s="15">
        <f>IF(SUM(L12)+SUM(L19)&gt;0,SUM(L12)+SUM(L19),"－")</f>
        <v>1048</v>
      </c>
      <c r="M11" s="15">
        <f>IF(SUM(M12)+SUM(M19)&gt;0,SUM(M12)+SUM(M19),"－")</f>
        <v>771</v>
      </c>
      <c r="N11" s="15">
        <f t="shared" si="0"/>
        <v>215</v>
      </c>
      <c r="O11" s="15">
        <f t="shared" si="0"/>
        <v>74</v>
      </c>
      <c r="P11" s="15">
        <f t="shared" si="0"/>
        <v>2250</v>
      </c>
      <c r="Q11" s="15">
        <f t="shared" si="0"/>
        <v>1745</v>
      </c>
      <c r="R11" s="15">
        <f t="shared" si="0"/>
        <v>632</v>
      </c>
      <c r="S11" s="15">
        <f t="shared" si="0"/>
        <v>828</v>
      </c>
      <c r="T11" s="15">
        <f t="shared" si="0"/>
        <v>1</v>
      </c>
      <c r="U11" s="15" t="str">
        <f t="shared" si="0"/>
        <v>－</v>
      </c>
      <c r="V11" s="15">
        <f t="shared" si="0"/>
        <v>10</v>
      </c>
      <c r="W11" s="15">
        <f t="shared" si="0"/>
        <v>22</v>
      </c>
      <c r="X11" s="15">
        <f t="shared" si="0"/>
        <v>187</v>
      </c>
      <c r="Y11" s="15" t="str">
        <f t="shared" si="0"/>
        <v>－</v>
      </c>
      <c r="Z11" s="28">
        <f aca="true" t="shared" si="1" ref="Z11:Z22">IF(ROUND(SUM(H11:I11)/E11*100,1)&gt;0,ROUND(SUM(H11:I11)/E11*100,1),"－")</f>
        <v>43.7</v>
      </c>
      <c r="AA11" s="28">
        <f aca="true" t="shared" si="2" ref="AA11:AA21">IF(ROUND(SUM(H11)/SUM(F11)*100,1)&gt;0,ROUND(SUM(H11)/SUM(F11)*100,1),"－")</f>
        <v>43.3</v>
      </c>
      <c r="AB11" s="28">
        <f aca="true" t="shared" si="3" ref="AB11:AB22">IF(ROUND(SUM(I11)/SUM(G11)*100,1)&gt;0,ROUND(SUM(I11)/SUM(G11)*100,1),"－")</f>
        <v>44.1</v>
      </c>
    </row>
    <row r="12" spans="2:28" ht="17.25" customHeight="1">
      <c r="B12" s="7"/>
      <c r="C12" s="8" t="s">
        <v>31</v>
      </c>
      <c r="D12" s="7"/>
      <c r="E12" s="13">
        <f aca="true" t="shared" si="4" ref="E12:Y12">IF(SUM(E13:E18)&gt;0,SUM(E13:E18),"－")</f>
        <v>21019</v>
      </c>
      <c r="F12" s="15">
        <f t="shared" si="4"/>
        <v>10400</v>
      </c>
      <c r="G12" s="15">
        <f t="shared" si="4"/>
        <v>10619</v>
      </c>
      <c r="H12" s="15">
        <f t="shared" si="4"/>
        <v>4586</v>
      </c>
      <c r="I12" s="15">
        <f t="shared" si="4"/>
        <v>4710</v>
      </c>
      <c r="J12" s="15">
        <f t="shared" si="4"/>
        <v>1857</v>
      </c>
      <c r="K12" s="15">
        <f t="shared" si="4"/>
        <v>2543</v>
      </c>
      <c r="L12" s="15">
        <f>IF(SUM(L13:L18)&gt;0,SUM(L13:L18),"－")</f>
        <v>1046</v>
      </c>
      <c r="M12" s="15">
        <f>IF(SUM(M13:M18)&gt;0,SUM(M13:M18),"－")</f>
        <v>771</v>
      </c>
      <c r="N12" s="15">
        <f t="shared" si="4"/>
        <v>213</v>
      </c>
      <c r="O12" s="15">
        <f t="shared" si="4"/>
        <v>74</v>
      </c>
      <c r="P12" s="15">
        <f t="shared" si="4"/>
        <v>2125</v>
      </c>
      <c r="Q12" s="15">
        <f t="shared" si="4"/>
        <v>1718</v>
      </c>
      <c r="R12" s="15">
        <f t="shared" si="4"/>
        <v>572</v>
      </c>
      <c r="S12" s="15">
        <f t="shared" si="4"/>
        <v>803</v>
      </c>
      <c r="T12" s="15">
        <f t="shared" si="4"/>
        <v>1</v>
      </c>
      <c r="U12" s="15" t="str">
        <f t="shared" si="4"/>
        <v>－</v>
      </c>
      <c r="V12" s="15">
        <f t="shared" si="4"/>
        <v>10</v>
      </c>
      <c r="W12" s="15">
        <f t="shared" si="4"/>
        <v>21</v>
      </c>
      <c r="X12" s="15">
        <f t="shared" si="4"/>
        <v>187</v>
      </c>
      <c r="Y12" s="15" t="str">
        <f t="shared" si="4"/>
        <v>－</v>
      </c>
      <c r="Z12" s="28">
        <f t="shared" si="1"/>
        <v>44.2</v>
      </c>
      <c r="AA12" s="28">
        <f t="shared" si="2"/>
        <v>44.1</v>
      </c>
      <c r="AB12" s="28">
        <f t="shared" si="3"/>
        <v>44.4</v>
      </c>
    </row>
    <row r="13" spans="2:28" ht="17.25" customHeight="1">
      <c r="B13" s="32" t="s">
        <v>24</v>
      </c>
      <c r="C13" s="32"/>
      <c r="D13" s="2"/>
      <c r="E13" s="12">
        <f aca="true" t="shared" si="5" ref="E13:E18">IF(SUM(H13:U13)=SUM(F13:G13),IF(SUM(F13:G13)&gt;0,SUM(F13:G13),"-"),"ｴﾗｰ")</f>
        <v>14370</v>
      </c>
      <c r="F13" s="18">
        <f aca="true" t="shared" si="6" ref="F13:G18">IF(SUM(H13)+SUM(J13)+SUM(L13)+SUM(N13)+SUM(P13)+SUM(R13)+SUM(T13)&gt;0,SUM(H13)+SUM(J13)+SUM(L13)+SUM(N13)+SUM(P13)+SUM(R13)+SUM(T13),"-")</f>
        <v>6648</v>
      </c>
      <c r="G13" s="18">
        <f t="shared" si="6"/>
        <v>7722</v>
      </c>
      <c r="H13" s="14">
        <v>3766</v>
      </c>
      <c r="I13" s="14">
        <v>4000</v>
      </c>
      <c r="J13" s="14">
        <v>916</v>
      </c>
      <c r="K13" s="14">
        <v>1786</v>
      </c>
      <c r="L13" s="14">
        <v>960</v>
      </c>
      <c r="M13" s="14">
        <v>643</v>
      </c>
      <c r="N13" s="14">
        <v>71</v>
      </c>
      <c r="O13" s="14">
        <v>43</v>
      </c>
      <c r="P13" s="14">
        <v>580</v>
      </c>
      <c r="Q13" s="14">
        <v>695</v>
      </c>
      <c r="R13" s="14">
        <v>354</v>
      </c>
      <c r="S13" s="14">
        <v>555</v>
      </c>
      <c r="T13" s="14">
        <v>1</v>
      </c>
      <c r="U13" s="14" t="s">
        <v>22</v>
      </c>
      <c r="V13" s="14">
        <v>2</v>
      </c>
      <c r="W13" s="14">
        <v>10</v>
      </c>
      <c r="X13" s="14">
        <v>105</v>
      </c>
      <c r="Y13" s="14" t="s">
        <v>22</v>
      </c>
      <c r="Z13" s="24">
        <f t="shared" si="1"/>
        <v>54</v>
      </c>
      <c r="AA13" s="24">
        <f t="shared" si="2"/>
        <v>56.6</v>
      </c>
      <c r="AB13" s="24">
        <f t="shared" si="3"/>
        <v>51.8</v>
      </c>
    </row>
    <row r="14" spans="2:28" ht="17.25" customHeight="1">
      <c r="B14" s="32" t="s">
        <v>25</v>
      </c>
      <c r="C14" s="32"/>
      <c r="D14" s="2"/>
      <c r="E14" s="12">
        <f t="shared" si="5"/>
        <v>1081</v>
      </c>
      <c r="F14" s="18">
        <f t="shared" si="6"/>
        <v>613</v>
      </c>
      <c r="G14" s="18">
        <f t="shared" si="6"/>
        <v>468</v>
      </c>
      <c r="H14" s="14">
        <v>61</v>
      </c>
      <c r="I14" s="14">
        <v>53</v>
      </c>
      <c r="J14" s="14">
        <v>139</v>
      </c>
      <c r="K14" s="14">
        <v>125</v>
      </c>
      <c r="L14" s="14">
        <v>20</v>
      </c>
      <c r="M14" s="14">
        <v>22</v>
      </c>
      <c r="N14" s="14">
        <v>42</v>
      </c>
      <c r="O14" s="14">
        <v>9</v>
      </c>
      <c r="P14" s="14">
        <v>319</v>
      </c>
      <c r="Q14" s="14">
        <v>226</v>
      </c>
      <c r="R14" s="14">
        <v>32</v>
      </c>
      <c r="S14" s="14">
        <v>33</v>
      </c>
      <c r="T14" s="14" t="s">
        <v>22</v>
      </c>
      <c r="U14" s="14" t="s">
        <v>22</v>
      </c>
      <c r="V14" s="14">
        <v>2</v>
      </c>
      <c r="W14" s="14" t="s">
        <v>22</v>
      </c>
      <c r="X14" s="14">
        <v>26</v>
      </c>
      <c r="Y14" s="14" t="s">
        <v>22</v>
      </c>
      <c r="Z14" s="24">
        <f t="shared" si="1"/>
        <v>10.5</v>
      </c>
      <c r="AA14" s="24">
        <f t="shared" si="2"/>
        <v>10</v>
      </c>
      <c r="AB14" s="24">
        <f t="shared" si="3"/>
        <v>11.3</v>
      </c>
    </row>
    <row r="15" spans="2:28" ht="17.25" customHeight="1">
      <c r="B15" s="32" t="s">
        <v>26</v>
      </c>
      <c r="C15" s="32"/>
      <c r="D15" s="2"/>
      <c r="E15" s="12">
        <f t="shared" si="5"/>
        <v>1964</v>
      </c>
      <c r="F15" s="18">
        <f t="shared" si="6"/>
        <v>1767</v>
      </c>
      <c r="G15" s="18">
        <f t="shared" si="6"/>
        <v>197</v>
      </c>
      <c r="H15" s="14">
        <v>292</v>
      </c>
      <c r="I15" s="14">
        <v>37</v>
      </c>
      <c r="J15" s="14">
        <v>423</v>
      </c>
      <c r="K15" s="14">
        <v>43</v>
      </c>
      <c r="L15" s="14">
        <v>27</v>
      </c>
      <c r="M15" s="14">
        <v>5</v>
      </c>
      <c r="N15" s="14">
        <v>86</v>
      </c>
      <c r="O15" s="14">
        <v>4</v>
      </c>
      <c r="P15" s="14">
        <v>835</v>
      </c>
      <c r="Q15" s="14">
        <v>83</v>
      </c>
      <c r="R15" s="14">
        <v>104</v>
      </c>
      <c r="S15" s="14">
        <v>25</v>
      </c>
      <c r="T15" s="14" t="s">
        <v>22</v>
      </c>
      <c r="U15" s="14" t="s">
        <v>22</v>
      </c>
      <c r="V15" s="14">
        <v>6</v>
      </c>
      <c r="W15" s="14">
        <v>1</v>
      </c>
      <c r="X15" s="14">
        <v>8</v>
      </c>
      <c r="Y15" s="14" t="s">
        <v>22</v>
      </c>
      <c r="Z15" s="24">
        <f t="shared" si="1"/>
        <v>16.8</v>
      </c>
      <c r="AA15" s="24">
        <f t="shared" si="2"/>
        <v>16.5</v>
      </c>
      <c r="AB15" s="24">
        <f t="shared" si="3"/>
        <v>18.8</v>
      </c>
    </row>
    <row r="16" spans="2:28" ht="17.25" customHeight="1">
      <c r="B16" s="32" t="s">
        <v>27</v>
      </c>
      <c r="C16" s="32"/>
      <c r="D16" s="2"/>
      <c r="E16" s="12">
        <f t="shared" si="5"/>
        <v>2574</v>
      </c>
      <c r="F16" s="18">
        <f t="shared" si="6"/>
        <v>1055</v>
      </c>
      <c r="G16" s="18">
        <f t="shared" si="6"/>
        <v>1519</v>
      </c>
      <c r="H16" s="14">
        <v>326</v>
      </c>
      <c r="I16" s="14">
        <v>346</v>
      </c>
      <c r="J16" s="14">
        <v>330</v>
      </c>
      <c r="K16" s="14">
        <v>424</v>
      </c>
      <c r="L16" s="14">
        <v>18</v>
      </c>
      <c r="M16" s="14">
        <v>71</v>
      </c>
      <c r="N16" s="14">
        <v>11</v>
      </c>
      <c r="O16" s="14">
        <v>16</v>
      </c>
      <c r="P16" s="14">
        <v>302</v>
      </c>
      <c r="Q16" s="14">
        <v>556</v>
      </c>
      <c r="R16" s="14">
        <v>68</v>
      </c>
      <c r="S16" s="14">
        <v>106</v>
      </c>
      <c r="T16" s="14" t="s">
        <v>22</v>
      </c>
      <c r="U16" s="14" t="s">
        <v>22</v>
      </c>
      <c r="V16" s="14" t="s">
        <v>22</v>
      </c>
      <c r="W16" s="14" t="s">
        <v>22</v>
      </c>
      <c r="X16" s="14">
        <v>41</v>
      </c>
      <c r="Y16" s="14" t="s">
        <v>22</v>
      </c>
      <c r="Z16" s="24">
        <f t="shared" si="1"/>
        <v>26.1</v>
      </c>
      <c r="AA16" s="24">
        <f t="shared" si="2"/>
        <v>30.9</v>
      </c>
      <c r="AB16" s="24">
        <f t="shared" si="3"/>
        <v>22.8</v>
      </c>
    </row>
    <row r="17" spans="2:28" ht="17.25" customHeight="1">
      <c r="B17" s="32" t="s">
        <v>28</v>
      </c>
      <c r="C17" s="32"/>
      <c r="D17" s="2"/>
      <c r="E17" s="12">
        <f t="shared" si="5"/>
        <v>495</v>
      </c>
      <c r="F17" s="18">
        <f t="shared" si="6"/>
        <v>48</v>
      </c>
      <c r="G17" s="18">
        <f t="shared" si="6"/>
        <v>447</v>
      </c>
      <c r="H17" s="14">
        <v>19</v>
      </c>
      <c r="I17" s="14">
        <v>132</v>
      </c>
      <c r="J17" s="14">
        <v>4</v>
      </c>
      <c r="K17" s="14">
        <v>110</v>
      </c>
      <c r="L17" s="14" t="s">
        <v>22</v>
      </c>
      <c r="M17" s="14">
        <v>15</v>
      </c>
      <c r="N17" s="14" t="s">
        <v>22</v>
      </c>
      <c r="O17" s="14" t="s">
        <v>22</v>
      </c>
      <c r="P17" s="14">
        <v>23</v>
      </c>
      <c r="Q17" s="14">
        <v>125</v>
      </c>
      <c r="R17" s="14">
        <v>2</v>
      </c>
      <c r="S17" s="14">
        <v>65</v>
      </c>
      <c r="T17" s="14" t="s">
        <v>22</v>
      </c>
      <c r="U17" s="14" t="s">
        <v>22</v>
      </c>
      <c r="V17" s="14" t="s">
        <v>22</v>
      </c>
      <c r="W17" s="14">
        <v>9</v>
      </c>
      <c r="X17" s="14">
        <v>4</v>
      </c>
      <c r="Y17" s="14" t="s">
        <v>22</v>
      </c>
      <c r="Z17" s="24">
        <f t="shared" si="1"/>
        <v>30.5</v>
      </c>
      <c r="AA17" s="24">
        <f t="shared" si="2"/>
        <v>39.6</v>
      </c>
      <c r="AB17" s="24">
        <f t="shared" si="3"/>
        <v>29.5</v>
      </c>
    </row>
    <row r="18" spans="2:28" ht="17.25" customHeight="1">
      <c r="B18" s="33" t="s">
        <v>29</v>
      </c>
      <c r="C18" s="33"/>
      <c r="D18" s="2"/>
      <c r="E18" s="12">
        <f t="shared" si="5"/>
        <v>535</v>
      </c>
      <c r="F18" s="18">
        <f t="shared" si="6"/>
        <v>269</v>
      </c>
      <c r="G18" s="18">
        <f t="shared" si="6"/>
        <v>266</v>
      </c>
      <c r="H18" s="14">
        <v>122</v>
      </c>
      <c r="I18" s="14">
        <v>142</v>
      </c>
      <c r="J18" s="14">
        <v>45</v>
      </c>
      <c r="K18" s="14">
        <v>55</v>
      </c>
      <c r="L18" s="14">
        <v>21</v>
      </c>
      <c r="M18" s="14">
        <v>15</v>
      </c>
      <c r="N18" s="14">
        <v>3</v>
      </c>
      <c r="O18" s="14">
        <v>2</v>
      </c>
      <c r="P18" s="14">
        <v>66</v>
      </c>
      <c r="Q18" s="14">
        <v>33</v>
      </c>
      <c r="R18" s="14">
        <v>12</v>
      </c>
      <c r="S18" s="14">
        <v>19</v>
      </c>
      <c r="T18" s="14" t="s">
        <v>22</v>
      </c>
      <c r="U18" s="14" t="s">
        <v>22</v>
      </c>
      <c r="V18" s="14" t="s">
        <v>22</v>
      </c>
      <c r="W18" s="14">
        <v>1</v>
      </c>
      <c r="X18" s="14">
        <v>3</v>
      </c>
      <c r="Y18" s="14" t="s">
        <v>22</v>
      </c>
      <c r="Z18" s="24">
        <f t="shared" si="1"/>
        <v>49.3</v>
      </c>
      <c r="AA18" s="24">
        <f t="shared" si="2"/>
        <v>45.4</v>
      </c>
      <c r="AB18" s="24">
        <f t="shared" si="3"/>
        <v>53.4</v>
      </c>
    </row>
    <row r="19" spans="2:28" ht="17.25" customHeight="1">
      <c r="B19" s="7"/>
      <c r="C19" s="8" t="s">
        <v>32</v>
      </c>
      <c r="D19" s="7"/>
      <c r="E19" s="13">
        <f aca="true" t="shared" si="7" ref="E19:Y19">IF(SUM(E20:E22)&gt;0,SUM(E20:E22),"－")</f>
        <v>296</v>
      </c>
      <c r="F19" s="15">
        <f t="shared" si="7"/>
        <v>228</v>
      </c>
      <c r="G19" s="15">
        <f t="shared" si="7"/>
        <v>68</v>
      </c>
      <c r="H19" s="15">
        <f t="shared" si="7"/>
        <v>12</v>
      </c>
      <c r="I19" s="15">
        <f t="shared" si="7"/>
        <v>4</v>
      </c>
      <c r="J19" s="15">
        <f t="shared" si="7"/>
        <v>27</v>
      </c>
      <c r="K19" s="15">
        <f t="shared" si="7"/>
        <v>12</v>
      </c>
      <c r="L19" s="15">
        <f>IF(SUM(L20:L22)&gt;0,SUM(L20:L22),"－")</f>
        <v>2</v>
      </c>
      <c r="M19" s="15" t="str">
        <f>IF(SUM(M20:M22)&gt;0,SUM(M20:M22),"－")</f>
        <v>－</v>
      </c>
      <c r="N19" s="15">
        <f t="shared" si="7"/>
        <v>2</v>
      </c>
      <c r="O19" s="15" t="str">
        <f t="shared" si="7"/>
        <v>－</v>
      </c>
      <c r="P19" s="15">
        <f t="shared" si="7"/>
        <v>125</v>
      </c>
      <c r="Q19" s="15">
        <f t="shared" si="7"/>
        <v>27</v>
      </c>
      <c r="R19" s="15">
        <f t="shared" si="7"/>
        <v>60</v>
      </c>
      <c r="S19" s="15">
        <f t="shared" si="7"/>
        <v>25</v>
      </c>
      <c r="T19" s="15" t="str">
        <f t="shared" si="7"/>
        <v>－</v>
      </c>
      <c r="U19" s="15" t="str">
        <f t="shared" si="7"/>
        <v>－</v>
      </c>
      <c r="V19" s="15" t="str">
        <f t="shared" si="7"/>
        <v>－</v>
      </c>
      <c r="W19" s="15">
        <f t="shared" si="7"/>
        <v>1</v>
      </c>
      <c r="X19" s="15" t="str">
        <f t="shared" si="7"/>
        <v>－</v>
      </c>
      <c r="Y19" s="15" t="str">
        <f t="shared" si="7"/>
        <v>－</v>
      </c>
      <c r="Z19" s="28">
        <f t="shared" si="1"/>
        <v>5.4</v>
      </c>
      <c r="AA19" s="28">
        <f t="shared" si="2"/>
        <v>5.3</v>
      </c>
      <c r="AB19" s="28">
        <f t="shared" si="3"/>
        <v>5.9</v>
      </c>
    </row>
    <row r="20" spans="2:28" ht="17.25" customHeight="1">
      <c r="B20" s="32" t="s">
        <v>30</v>
      </c>
      <c r="C20" s="32"/>
      <c r="D20" s="2"/>
      <c r="E20" s="12">
        <f>IF(SUM(H20:U20)=SUM(F20:G20),IF(SUM(F20:G20)&gt;0,SUM(F20:G20),"-"),"ｴﾗｰ")</f>
        <v>173</v>
      </c>
      <c r="F20" s="18">
        <f aca="true" t="shared" si="8" ref="F20:G22">IF(SUM(H20)+SUM(J20)+SUM(L20)+SUM(N20)+SUM(P20)+SUM(R20)+SUM(T20)&gt;0,SUM(H20)+SUM(J20)+SUM(L20)+SUM(N20)+SUM(P20)+SUM(R20)+SUM(T20),"-")</f>
        <v>121</v>
      </c>
      <c r="G20" s="18">
        <f t="shared" si="8"/>
        <v>52</v>
      </c>
      <c r="H20" s="14">
        <v>6</v>
      </c>
      <c r="I20" s="14">
        <v>4</v>
      </c>
      <c r="J20" s="14">
        <v>23</v>
      </c>
      <c r="K20" s="14">
        <v>10</v>
      </c>
      <c r="L20" s="14">
        <v>2</v>
      </c>
      <c r="M20" s="14" t="s">
        <v>22</v>
      </c>
      <c r="N20" s="14">
        <v>1</v>
      </c>
      <c r="O20" s="14" t="s">
        <v>22</v>
      </c>
      <c r="P20" s="14">
        <v>52</v>
      </c>
      <c r="Q20" s="14">
        <v>19</v>
      </c>
      <c r="R20" s="14">
        <v>37</v>
      </c>
      <c r="S20" s="14">
        <v>19</v>
      </c>
      <c r="T20" s="14" t="s">
        <v>22</v>
      </c>
      <c r="U20" s="14" t="s">
        <v>22</v>
      </c>
      <c r="V20" s="14" t="s">
        <v>22</v>
      </c>
      <c r="W20" s="14">
        <v>1</v>
      </c>
      <c r="X20" s="14" t="s">
        <v>22</v>
      </c>
      <c r="Y20" s="14" t="s">
        <v>21</v>
      </c>
      <c r="Z20" s="24">
        <f t="shared" si="1"/>
        <v>5.8</v>
      </c>
      <c r="AA20" s="24">
        <f t="shared" si="2"/>
        <v>5</v>
      </c>
      <c r="AB20" s="24">
        <f t="shared" si="3"/>
        <v>7.7</v>
      </c>
    </row>
    <row r="21" spans="2:28" ht="17.25" customHeight="1">
      <c r="B21" s="32" t="s">
        <v>26</v>
      </c>
      <c r="C21" s="32"/>
      <c r="D21" s="2"/>
      <c r="E21" s="12">
        <f>IF(SUM(H21:U21)=SUM(F21:G21),IF(SUM(F21:G21)&gt;0,SUM(F21:G21),"-"),"ｴﾗｰ")</f>
        <v>107</v>
      </c>
      <c r="F21" s="18">
        <f t="shared" si="8"/>
        <v>98</v>
      </c>
      <c r="G21" s="18">
        <f t="shared" si="8"/>
        <v>9</v>
      </c>
      <c r="H21" s="14">
        <v>6</v>
      </c>
      <c r="I21" s="14" t="s">
        <v>22</v>
      </c>
      <c r="J21" s="14">
        <v>4</v>
      </c>
      <c r="K21" s="14">
        <v>2</v>
      </c>
      <c r="L21" s="14" t="s">
        <v>22</v>
      </c>
      <c r="M21" s="14" t="s">
        <v>22</v>
      </c>
      <c r="N21" s="14">
        <v>1</v>
      </c>
      <c r="O21" s="14" t="s">
        <v>22</v>
      </c>
      <c r="P21" s="14">
        <v>69</v>
      </c>
      <c r="Q21" s="14">
        <v>4</v>
      </c>
      <c r="R21" s="14">
        <v>18</v>
      </c>
      <c r="S21" s="14">
        <v>3</v>
      </c>
      <c r="T21" s="14" t="s">
        <v>22</v>
      </c>
      <c r="U21" s="14" t="s">
        <v>22</v>
      </c>
      <c r="V21" s="14" t="s">
        <v>22</v>
      </c>
      <c r="W21" s="14" t="s">
        <v>22</v>
      </c>
      <c r="X21" s="14" t="s">
        <v>22</v>
      </c>
      <c r="Y21" s="14" t="s">
        <v>21</v>
      </c>
      <c r="Z21" s="24">
        <f t="shared" si="1"/>
        <v>5.6</v>
      </c>
      <c r="AA21" s="24">
        <f t="shared" si="2"/>
        <v>6.1</v>
      </c>
      <c r="AB21" s="24" t="str">
        <f t="shared" si="3"/>
        <v>－</v>
      </c>
    </row>
    <row r="22" spans="2:28" ht="17.25" customHeight="1" thickBot="1">
      <c r="B22" s="31" t="s">
        <v>27</v>
      </c>
      <c r="C22" s="31"/>
      <c r="D22" s="25"/>
      <c r="E22" s="16">
        <f>IF(SUM(H22:U22)=SUM(F22:G22),IF(SUM(F22:G22)&gt;0,SUM(F22:G22),"-"),"ｴﾗｰ")</f>
        <v>16</v>
      </c>
      <c r="F22" s="19">
        <f t="shared" si="8"/>
        <v>9</v>
      </c>
      <c r="G22" s="19">
        <f t="shared" si="8"/>
        <v>7</v>
      </c>
      <c r="H22" s="17" t="s">
        <v>22</v>
      </c>
      <c r="I22" s="17" t="s">
        <v>22</v>
      </c>
      <c r="J22" s="17" t="s">
        <v>20</v>
      </c>
      <c r="K22" s="17" t="s">
        <v>22</v>
      </c>
      <c r="L22" s="17" t="s">
        <v>22</v>
      </c>
      <c r="M22" s="17" t="s">
        <v>22</v>
      </c>
      <c r="N22" s="17" t="s">
        <v>22</v>
      </c>
      <c r="O22" s="17" t="s">
        <v>22</v>
      </c>
      <c r="P22" s="17">
        <v>4</v>
      </c>
      <c r="Q22" s="17">
        <v>4</v>
      </c>
      <c r="R22" s="17">
        <v>5</v>
      </c>
      <c r="S22" s="17">
        <v>3</v>
      </c>
      <c r="T22" s="17" t="s">
        <v>22</v>
      </c>
      <c r="U22" s="17" t="s">
        <v>22</v>
      </c>
      <c r="V22" s="17" t="s">
        <v>22</v>
      </c>
      <c r="W22" s="17" t="s">
        <v>22</v>
      </c>
      <c r="X22" s="17" t="s">
        <v>22</v>
      </c>
      <c r="Y22" s="17" t="s">
        <v>22</v>
      </c>
      <c r="Z22" s="22" t="str">
        <f t="shared" si="1"/>
        <v>－</v>
      </c>
      <c r="AA22" s="22" t="str">
        <f>IF(ROUND(SUM(H22)/SUM(F22)*100,1)&gt;0,ROUND(SUM(H22)/SUM(F22)*100,1),"－")</f>
        <v>－</v>
      </c>
      <c r="AB22" s="22" t="str">
        <f t="shared" si="3"/>
        <v>－</v>
      </c>
    </row>
    <row r="23" ht="17.25" customHeight="1">
      <c r="B23" s="2"/>
    </row>
  </sheetData>
  <mergeCells count="30">
    <mergeCell ref="B11:C11"/>
    <mergeCell ref="N8:O8"/>
    <mergeCell ref="N7:O7"/>
    <mergeCell ref="N6:O6"/>
    <mergeCell ref="L6:M6"/>
    <mergeCell ref="L7:M7"/>
    <mergeCell ref="L8:M8"/>
    <mergeCell ref="B10:C10"/>
    <mergeCell ref="B6:D9"/>
    <mergeCell ref="E6:G8"/>
    <mergeCell ref="P6:Q8"/>
    <mergeCell ref="H7:I7"/>
    <mergeCell ref="H8:I8"/>
    <mergeCell ref="J6:K6"/>
    <mergeCell ref="J7:K7"/>
    <mergeCell ref="J8:K8"/>
    <mergeCell ref="Z6:AB8"/>
    <mergeCell ref="R6:S8"/>
    <mergeCell ref="T6:U8"/>
    <mergeCell ref="V6:Y6"/>
    <mergeCell ref="V7:Y7"/>
    <mergeCell ref="B13:C13"/>
    <mergeCell ref="B14:C14"/>
    <mergeCell ref="B15:C15"/>
    <mergeCell ref="B16:C16"/>
    <mergeCell ref="B22:C22"/>
    <mergeCell ref="B17:C17"/>
    <mergeCell ref="B18:C18"/>
    <mergeCell ref="B20:C20"/>
    <mergeCell ref="B21:C2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