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4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<sst xmlns="http://schemas.openxmlformats.org/spreadsheetml/2006/main" count="226" uniqueCount="67">
  <si>
    <t>卒業後の状況調査</t>
  </si>
  <si>
    <t>区　　　　分</t>
  </si>
  <si>
    <t>計</t>
  </si>
  <si>
    <t>万 場 町</t>
  </si>
  <si>
    <t>－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</si>
  <si>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</si>
  <si>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</si>
  <si>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</si>
  <si>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</si>
  <si>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</si>
  <si>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</si>
  <si>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</si>
  <si>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</si>
  <si>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</si>
  <si>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</si>
  <si>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</si>
  <si>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</si>
  <si>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</si>
  <si>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</si>
  <si>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</si>
  <si>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</si>
  <si>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</si>
  <si>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</si>
  <si>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</si>
  <si>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</si>
  <si>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</si>
  <si>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</si>
  <si>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</si>
  <si>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</si>
  <si>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</si>
  <si>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</si>
  <si>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</si>
  <si>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</si>
  <si>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</si>
  <si>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</si>
  <si>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</si>
  <si>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</si>
  <si>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</si>
  <si>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</si>
  <si>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Ｂ専修学校</t>
  </si>
  <si>
    <t>Ｃ専修学校</t>
  </si>
  <si>
    <t>進　学　者</t>
  </si>
  <si>
    <t>等入学者</t>
  </si>
  <si>
    <t>男</t>
  </si>
  <si>
    <t>女</t>
  </si>
  <si>
    <t>（高等学校）</t>
  </si>
  <si>
    <t xml:space="preserve"> 卒　業　者　数</t>
  </si>
  <si>
    <t>大学等</t>
  </si>
  <si>
    <t>就職率</t>
  </si>
  <si>
    <t>Ａ大学等進学者</t>
  </si>
  <si>
    <t>（専門課程）</t>
  </si>
  <si>
    <t>（一般課程）</t>
  </si>
  <si>
    <t>就職している者(再掲)</t>
  </si>
  <si>
    <t>Ａのうち</t>
  </si>
  <si>
    <t>Ｂのうち</t>
  </si>
  <si>
    <t>Ｃのうち</t>
  </si>
  <si>
    <t>進学率</t>
  </si>
  <si>
    <t>(男・女)</t>
  </si>
  <si>
    <t>吉 井 町</t>
  </si>
  <si>
    <t>平成6年３月</t>
  </si>
  <si>
    <t>平成7年３月</t>
  </si>
  <si>
    <t>Ｄ就 職 者</t>
  </si>
  <si>
    <t>Ｆ死亡・不詳</t>
  </si>
  <si>
    <t>Ｅ無 業 者</t>
  </si>
  <si>
    <t>左記Ａ、Ｂ、Ｃのうち</t>
  </si>
  <si>
    <t>第７４表　進　路　別　</t>
  </si>
  <si>
    <t>（単位；人，％）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</si>
</sst>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4" fillId="0" borderId="5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6" xfId="21" applyNumberFormat="1" applyFont="1" applyBorder="1" applyAlignment="1">
      <alignment horizontal="right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7" fillId="0" borderId="1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0" fontId="7" fillId="0" borderId="8" xfId="21" applyFont="1" applyBorder="1" applyAlignment="1">
      <alignment horizontal="center" vertical="center"/>
      <protection/>
    </xf>
    <xf numFmtId="183" fontId="1" fillId="0" borderId="0" xfId="21" applyNumberFormat="1" applyFont="1" applyAlignment="1" applyProtection="1">
      <alignment horizontal="right" vertical="center"/>
      <protection/>
    </xf>
    <xf numFmtId="183" fontId="4" fillId="0" borderId="0" xfId="21" applyNumberFormat="1" applyFont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 wrapText="1"/>
      <protection locked="0"/>
    </xf>
    <xf numFmtId="183" fontId="1" fillId="0" borderId="1" xfId="21" applyNumberFormat="1" applyFont="1" applyBorder="1" applyAlignment="1" applyProtection="1">
      <alignment horizontal="right" vertical="center"/>
      <protection/>
    </xf>
    <xf numFmtId="0" fontId="8" fillId="0" borderId="0" xfId="21" applyFont="1" applyAlignment="1">
      <alignment horizontal="right" vertical="center"/>
      <protection/>
    </xf>
    <xf numFmtId="183" fontId="1" fillId="0" borderId="0" xfId="21" applyNumberFormat="1" applyFont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8"/>
  <sheetViews>
    <sheetView tabSelected="1" workbookViewId="0" topLeftCell="A1">
      <selection activeCell="X26" sqref="X2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8.125" style="1" customWidth="1"/>
    <col min="8" max="13" width="7.375" style="1" customWidth="1"/>
    <col min="14" max="24" width="7.75390625" style="1" customWidth="1"/>
    <col min="25" max="16384" width="9.00390625" style="1" customWidth="1"/>
  </cols>
  <sheetData>
    <row r="1" ht="13.5" customHeight="1"/>
    <row r="2" spans="2:24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0</v>
      </c>
    </row>
    <row r="3" spans="2:24" ht="13.5" customHeight="1">
      <c r="B3" s="2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45</v>
      </c>
    </row>
    <row r="4" spans="3:23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36" t="s">
        <v>65</v>
      </c>
      <c r="N4" s="28" t="s">
        <v>46</v>
      </c>
      <c r="O4" s="2"/>
      <c r="P4" s="2"/>
      <c r="Q4" s="2"/>
      <c r="R4" s="2"/>
      <c r="S4" s="2"/>
      <c r="T4" s="2"/>
      <c r="U4" s="2"/>
      <c r="V4" s="2"/>
      <c r="W4" s="2"/>
    </row>
    <row r="5" spans="2:24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29" t="s">
        <v>66</v>
      </c>
    </row>
    <row r="6" spans="2:25" ht="15" customHeight="1">
      <c r="B6" s="48" t="s">
        <v>1</v>
      </c>
      <c r="C6" s="48"/>
      <c r="D6" s="49"/>
      <c r="E6" s="44" t="s">
        <v>2</v>
      </c>
      <c r="F6" s="38"/>
      <c r="G6" s="38"/>
      <c r="H6" s="44"/>
      <c r="I6" s="39"/>
      <c r="J6" s="44" t="s">
        <v>39</v>
      </c>
      <c r="K6" s="39"/>
      <c r="L6" s="44" t="s">
        <v>40</v>
      </c>
      <c r="M6" s="38"/>
      <c r="N6" s="38" t="s">
        <v>61</v>
      </c>
      <c r="O6" s="39"/>
      <c r="P6" s="44" t="s">
        <v>63</v>
      </c>
      <c r="Q6" s="39"/>
      <c r="R6" s="44" t="s">
        <v>62</v>
      </c>
      <c r="S6" s="39"/>
      <c r="T6" s="44" t="s">
        <v>64</v>
      </c>
      <c r="U6" s="38"/>
      <c r="V6" s="38"/>
      <c r="W6" s="25" t="s">
        <v>47</v>
      </c>
      <c r="X6" s="44" t="s">
        <v>48</v>
      </c>
      <c r="Y6" s="30"/>
    </row>
    <row r="7" spans="2:25" ht="15" customHeight="1">
      <c r="B7" s="50"/>
      <c r="C7" s="50"/>
      <c r="D7" s="51"/>
      <c r="E7" s="45"/>
      <c r="F7" s="54"/>
      <c r="G7" s="54"/>
      <c r="H7" s="45" t="s">
        <v>49</v>
      </c>
      <c r="I7" s="41"/>
      <c r="J7" s="45" t="s">
        <v>50</v>
      </c>
      <c r="K7" s="41"/>
      <c r="L7" s="45" t="s">
        <v>51</v>
      </c>
      <c r="M7" s="40"/>
      <c r="N7" s="40"/>
      <c r="O7" s="41"/>
      <c r="P7" s="45"/>
      <c r="Q7" s="41"/>
      <c r="R7" s="45"/>
      <c r="S7" s="41"/>
      <c r="T7" s="46" t="s">
        <v>52</v>
      </c>
      <c r="U7" s="42"/>
      <c r="V7" s="42"/>
      <c r="W7" s="26"/>
      <c r="X7" s="45"/>
      <c r="Y7" s="30"/>
    </row>
    <row r="8" spans="2:25" ht="15" customHeight="1">
      <c r="B8" s="50"/>
      <c r="C8" s="50"/>
      <c r="D8" s="51"/>
      <c r="E8" s="45"/>
      <c r="F8" s="54"/>
      <c r="G8" s="54"/>
      <c r="H8" s="46"/>
      <c r="I8" s="43"/>
      <c r="J8" s="46" t="s">
        <v>41</v>
      </c>
      <c r="K8" s="43"/>
      <c r="L8" s="46" t="s">
        <v>42</v>
      </c>
      <c r="M8" s="42"/>
      <c r="N8" s="42"/>
      <c r="O8" s="43"/>
      <c r="P8" s="46"/>
      <c r="Q8" s="43"/>
      <c r="R8" s="46"/>
      <c r="S8" s="43"/>
      <c r="T8" s="17" t="s">
        <v>53</v>
      </c>
      <c r="U8" s="17" t="s">
        <v>54</v>
      </c>
      <c r="V8" s="17" t="s">
        <v>55</v>
      </c>
      <c r="W8" s="16" t="s">
        <v>56</v>
      </c>
      <c r="X8" s="46"/>
      <c r="Y8" s="30"/>
    </row>
    <row r="9" spans="2:25" ht="15" customHeight="1">
      <c r="B9" s="52"/>
      <c r="C9" s="52"/>
      <c r="D9" s="53"/>
      <c r="E9" s="17" t="s">
        <v>2</v>
      </c>
      <c r="F9" s="17" t="s">
        <v>43</v>
      </c>
      <c r="G9" s="17" t="s">
        <v>44</v>
      </c>
      <c r="H9" s="17" t="s">
        <v>43</v>
      </c>
      <c r="I9" s="17" t="s">
        <v>44</v>
      </c>
      <c r="J9" s="17" t="s">
        <v>43</v>
      </c>
      <c r="K9" s="17" t="s">
        <v>44</v>
      </c>
      <c r="L9" s="17" t="s">
        <v>43</v>
      </c>
      <c r="M9" s="18" t="s">
        <v>44</v>
      </c>
      <c r="N9" s="31" t="s">
        <v>43</v>
      </c>
      <c r="O9" s="17" t="s">
        <v>44</v>
      </c>
      <c r="P9" s="17" t="s">
        <v>43</v>
      </c>
      <c r="Q9" s="17" t="s">
        <v>44</v>
      </c>
      <c r="R9" s="17" t="s">
        <v>43</v>
      </c>
      <c r="S9" s="17" t="s">
        <v>44</v>
      </c>
      <c r="T9" s="17" t="s">
        <v>57</v>
      </c>
      <c r="U9" s="17" t="s">
        <v>57</v>
      </c>
      <c r="V9" s="17" t="s">
        <v>57</v>
      </c>
      <c r="W9" s="17" t="s">
        <v>57</v>
      </c>
      <c r="X9" s="18" t="s">
        <v>57</v>
      </c>
      <c r="Y9" s="30"/>
    </row>
    <row r="10" spans="2:25" ht="21" customHeight="1">
      <c r="B10" s="56" t="s">
        <v>59</v>
      </c>
      <c r="C10" s="56"/>
      <c r="D10" s="7"/>
      <c r="E10" s="19">
        <f>F10+G10</f>
        <v>26796</v>
      </c>
      <c r="F10" s="23">
        <f>IF(SUM(H10)+SUM(J10)+SUM(L10)+SUM(N10)+SUM(P10)+SUM(R10)&gt;0,SUM(H10)+SUM(J10)+SUM(L10)+SUM(N10)+SUM(P10)+SUM(R10),"－")</f>
        <v>13214</v>
      </c>
      <c r="G10" s="23">
        <f>IF(SUM(I10)+SUM(K10)+SUM(M10)+SUM(O10)+SUM(Q10)+SUM(S10)&gt;0,SUM(I10)+SUM(K10)+SUM(M10)+SUM(O10)+SUM(Q10)+SUM(S10),"－")</f>
        <v>13582</v>
      </c>
      <c r="H10" s="9">
        <v>3607</v>
      </c>
      <c r="I10" s="9">
        <v>5482</v>
      </c>
      <c r="J10" s="9">
        <v>2258</v>
      </c>
      <c r="K10" s="9">
        <v>2543</v>
      </c>
      <c r="L10" s="9">
        <v>2572</v>
      </c>
      <c r="M10" s="9">
        <v>1555</v>
      </c>
      <c r="N10" s="9">
        <v>4383</v>
      </c>
      <c r="O10" s="9">
        <v>3340</v>
      </c>
      <c r="P10" s="9">
        <v>393</v>
      </c>
      <c r="Q10" s="9">
        <v>662</v>
      </c>
      <c r="R10" s="9">
        <v>1</v>
      </c>
      <c r="S10" s="9" t="s">
        <v>4</v>
      </c>
      <c r="T10" s="9">
        <v>23</v>
      </c>
      <c r="U10" s="9">
        <v>25</v>
      </c>
      <c r="V10" s="9">
        <v>322</v>
      </c>
      <c r="W10" s="33">
        <f aca="true" t="shared" si="0" ref="W10:W47">ROUND(SUM(H10:I10)/E10*100,1)</f>
        <v>33.9</v>
      </c>
      <c r="X10" s="33">
        <f aca="true" t="shared" si="1" ref="X10:X47">ROUND((SUM(N10:O10)+SUM(T10:V10))/E10*100,1)</f>
        <v>30.2</v>
      </c>
      <c r="Y10" s="11"/>
    </row>
    <row r="11" spans="2:25" ht="21" customHeight="1">
      <c r="B11" s="55" t="s">
        <v>60</v>
      </c>
      <c r="C11" s="47"/>
      <c r="D11" s="4"/>
      <c r="E11" s="21">
        <f aca="true" t="shared" si="2" ref="E11:V11">IF(SUM(E12:E13)=SUM(E14)+SUM(E26),IF(SUM(E12:E13)&gt;0,SUM(E12:E13),"－"),"ｴﾗｰ")</f>
        <v>26086</v>
      </c>
      <c r="F11" s="22">
        <f t="shared" si="2"/>
        <v>12755</v>
      </c>
      <c r="G11" s="22">
        <f>IF(SUM(G12:G13)=SUM(G14)+SUM(G26),IF(SUM(G12:G13)&gt;0,SUM(G12:G13),"－"),"ｴﾗｰ")</f>
        <v>13331</v>
      </c>
      <c r="H11" s="22">
        <f t="shared" si="2"/>
        <v>3926</v>
      </c>
      <c r="I11" s="22">
        <f t="shared" si="2"/>
        <v>5561</v>
      </c>
      <c r="J11" s="22">
        <f t="shared" si="2"/>
        <v>2213</v>
      </c>
      <c r="K11" s="22">
        <f t="shared" si="2"/>
        <v>2610</v>
      </c>
      <c r="L11" s="22">
        <f t="shared" si="2"/>
        <v>2387</v>
      </c>
      <c r="M11" s="22">
        <f t="shared" si="2"/>
        <v>1474</v>
      </c>
      <c r="N11" s="22">
        <f t="shared" si="2"/>
        <v>3717</v>
      </c>
      <c r="O11" s="22">
        <f t="shared" si="2"/>
        <v>3037</v>
      </c>
      <c r="P11" s="22">
        <f t="shared" si="2"/>
        <v>511</v>
      </c>
      <c r="Q11" s="22">
        <f t="shared" si="2"/>
        <v>649</v>
      </c>
      <c r="R11" s="22">
        <f t="shared" si="2"/>
        <v>1</v>
      </c>
      <c r="S11" s="22" t="str">
        <f t="shared" si="2"/>
        <v>－</v>
      </c>
      <c r="T11" s="22">
        <f t="shared" si="2"/>
        <v>23</v>
      </c>
      <c r="U11" s="22">
        <f>IF(SUM(U12:U13)=SUM(U14)+SUM(U26),IF(SUM(U12:U13)&gt;0,SUM(U12:U13),"－"),"ｴﾗｰ")</f>
        <v>31</v>
      </c>
      <c r="V11" s="22">
        <f t="shared" si="2"/>
        <v>306</v>
      </c>
      <c r="W11" s="33">
        <f t="shared" si="0"/>
        <v>36.4</v>
      </c>
      <c r="X11" s="33">
        <f t="shared" si="1"/>
        <v>27.3</v>
      </c>
      <c r="Y11" s="11"/>
    </row>
    <row r="12" spans="2:25" ht="21" customHeight="1">
      <c r="B12" s="4"/>
      <c r="C12" s="5" t="s">
        <v>5</v>
      </c>
      <c r="D12" s="4"/>
      <c r="E12" s="21">
        <f>IF(SUM(H12:S12)=SUM(F12:G12),IF(SUM(F12:G12)&gt;0,SUM(F12:G12),"－"),"ｴﾗｰ")</f>
        <v>19577</v>
      </c>
      <c r="F12" s="23">
        <f>IF(SUM(H12)+SUM(J12)+SUM(L12)+SUM(N12)+SUM(P12)+SUM(R12)&gt;0,SUM(H12)+SUM(J12)+SUM(L12)+SUM(N12)+SUM(P12)+SUM(R12),"－")</f>
        <v>10229</v>
      </c>
      <c r="G12" s="23">
        <f>IF(SUM(I12)+SUM(K12)+SUM(M12)+SUM(O12)+SUM(Q12)+SUM(S12)&gt;0,SUM(I12)+SUM(K12)+SUM(M12)+SUM(O12)+SUM(Q12)+SUM(S12),"－")</f>
        <v>9348</v>
      </c>
      <c r="H12" s="20">
        <v>3309</v>
      </c>
      <c r="I12" s="20">
        <v>4019</v>
      </c>
      <c r="J12" s="20">
        <v>1638</v>
      </c>
      <c r="K12" s="20">
        <v>1721</v>
      </c>
      <c r="L12" s="20">
        <v>1763</v>
      </c>
      <c r="M12" s="20">
        <v>1154</v>
      </c>
      <c r="N12" s="20">
        <v>3129</v>
      </c>
      <c r="O12" s="20">
        <v>2062</v>
      </c>
      <c r="P12" s="20">
        <v>389</v>
      </c>
      <c r="Q12" s="20">
        <v>392</v>
      </c>
      <c r="R12" s="20">
        <v>1</v>
      </c>
      <c r="S12" s="20" t="s">
        <v>4</v>
      </c>
      <c r="T12" s="20">
        <v>23</v>
      </c>
      <c r="U12" s="20">
        <v>17</v>
      </c>
      <c r="V12" s="20">
        <v>230</v>
      </c>
      <c r="W12" s="33">
        <f t="shared" si="0"/>
        <v>37.4</v>
      </c>
      <c r="X12" s="33">
        <f t="shared" si="1"/>
        <v>27.9</v>
      </c>
      <c r="Y12" s="11"/>
    </row>
    <row r="13" spans="2:25" ht="21" customHeight="1">
      <c r="B13" s="4"/>
      <c r="C13" s="5" t="s">
        <v>38</v>
      </c>
      <c r="D13" s="4"/>
      <c r="E13" s="21">
        <f>IF(SUM(H13:S13)=SUM(F13:G13),IF(SUM(F13:G13)&gt;0,SUM(F13:G13),"-"),"ｴﾗｰ")</f>
        <v>6509</v>
      </c>
      <c r="F13" s="23">
        <f>IF(SUM(H13)+SUM(J13)+SUM(L13)+SUM(N13)+SUM(P13)+SUM(R13)&gt;0,SUM(H13)+SUM(J13)+SUM(L13)+SUM(N13)+SUM(P13)+SUM(R13),"－")</f>
        <v>2526</v>
      </c>
      <c r="G13" s="23">
        <f>IF(SUM(I13)+SUM(K13)+SUM(M13)+SUM(O13)+SUM(Q13)+SUM(S13)&gt;0,SUM(I13)+SUM(K13)+SUM(M13)+SUM(O13)+SUM(Q13)+SUM(S13),"－")</f>
        <v>3983</v>
      </c>
      <c r="H13" s="20">
        <v>617</v>
      </c>
      <c r="I13" s="20">
        <v>1542</v>
      </c>
      <c r="J13" s="20">
        <v>575</v>
      </c>
      <c r="K13" s="20">
        <v>889</v>
      </c>
      <c r="L13" s="20">
        <v>624</v>
      </c>
      <c r="M13" s="20">
        <v>320</v>
      </c>
      <c r="N13" s="20">
        <v>588</v>
      </c>
      <c r="O13" s="20">
        <v>975</v>
      </c>
      <c r="P13" s="20">
        <v>122</v>
      </c>
      <c r="Q13" s="20">
        <v>257</v>
      </c>
      <c r="R13" s="20" t="s">
        <v>4</v>
      </c>
      <c r="S13" s="20" t="s">
        <v>4</v>
      </c>
      <c r="T13" s="20" t="s">
        <v>4</v>
      </c>
      <c r="U13" s="20">
        <v>14</v>
      </c>
      <c r="V13" s="20">
        <v>76</v>
      </c>
      <c r="W13" s="33">
        <f t="shared" si="0"/>
        <v>33.2</v>
      </c>
      <c r="X13" s="33">
        <f t="shared" si="1"/>
        <v>25.4</v>
      </c>
      <c r="Y13" s="11"/>
    </row>
    <row r="14" spans="2:26" ht="21" customHeight="1">
      <c r="B14" s="47" t="s">
        <v>7</v>
      </c>
      <c r="C14" s="47"/>
      <c r="D14" s="4"/>
      <c r="E14" s="21">
        <f aca="true" t="shared" si="3" ref="E14:V14">IF(SUM(E15:E25)&gt;0,SUM(E15:E25),"－")</f>
        <v>21735</v>
      </c>
      <c r="F14" s="22">
        <f t="shared" si="3"/>
        <v>10607</v>
      </c>
      <c r="G14" s="22">
        <f t="shared" si="3"/>
        <v>11128</v>
      </c>
      <c r="H14" s="22">
        <f t="shared" si="3"/>
        <v>3632</v>
      </c>
      <c r="I14" s="22">
        <f t="shared" si="3"/>
        <v>4994</v>
      </c>
      <c r="J14" s="22">
        <f t="shared" si="3"/>
        <v>1652</v>
      </c>
      <c r="K14" s="22">
        <f t="shared" si="3"/>
        <v>2093</v>
      </c>
      <c r="L14" s="22">
        <f t="shared" si="3"/>
        <v>2093</v>
      </c>
      <c r="M14" s="22">
        <f t="shared" si="3"/>
        <v>1231</v>
      </c>
      <c r="N14" s="22">
        <f t="shared" si="3"/>
        <v>2835</v>
      </c>
      <c r="O14" s="22">
        <f t="shared" si="3"/>
        <v>2257</v>
      </c>
      <c r="P14" s="22">
        <f t="shared" si="3"/>
        <v>394</v>
      </c>
      <c r="Q14" s="22">
        <f t="shared" si="3"/>
        <v>553</v>
      </c>
      <c r="R14" s="22">
        <f t="shared" si="3"/>
        <v>1</v>
      </c>
      <c r="S14" s="22" t="str">
        <f t="shared" si="3"/>
        <v>－</v>
      </c>
      <c r="T14" s="22">
        <f t="shared" si="3"/>
        <v>17</v>
      </c>
      <c r="U14" s="22">
        <f t="shared" si="3"/>
        <v>27</v>
      </c>
      <c r="V14" s="22">
        <f t="shared" si="3"/>
        <v>204</v>
      </c>
      <c r="W14" s="33">
        <v>38.4</v>
      </c>
      <c r="X14" s="33">
        <v>26.1</v>
      </c>
      <c r="Y14" s="37"/>
      <c r="Z14" s="37"/>
    </row>
    <row r="15" spans="2:25" ht="21" customHeight="1">
      <c r="B15" s="7"/>
      <c r="C15" s="8" t="s">
        <v>8</v>
      </c>
      <c r="D15" s="7"/>
      <c r="E15" s="19">
        <f aca="true" t="shared" si="4" ref="E15:E25">IF(SUM(H15:S15)=SUM(F15:G15),IF(SUM(F15:G15)&gt;0,SUM(F15:G15),"－"),"ｴﾗｰ")</f>
        <v>4630</v>
      </c>
      <c r="F15" s="23">
        <f>IF(SUM(H15)+SUM(J15)+SUM(L15)+SUM(N15)+SUM(P15)+SUM(R15)&gt;0,SUM(H15)+SUM(J15)+SUM(L15)+SUM(N15)+SUM(P15)+SUM(R15),"－")</f>
        <v>2177</v>
      </c>
      <c r="G15" s="23">
        <f>IF(SUM(I15)+SUM(K15)+SUM(M15)+SUM(O15)+SUM(Q15)+SUM(S15)&gt;0,SUM(I15)+SUM(K15)+SUM(M15)+SUM(O15)+SUM(Q15)+SUM(S15),"－")</f>
        <v>2453</v>
      </c>
      <c r="H15" s="9">
        <v>719</v>
      </c>
      <c r="I15" s="9">
        <v>1157</v>
      </c>
      <c r="J15" s="9">
        <v>318</v>
      </c>
      <c r="K15" s="9">
        <v>436</v>
      </c>
      <c r="L15" s="9">
        <v>505</v>
      </c>
      <c r="M15" s="9">
        <v>314</v>
      </c>
      <c r="N15" s="9">
        <v>526</v>
      </c>
      <c r="O15" s="9">
        <v>377</v>
      </c>
      <c r="P15" s="9">
        <v>108</v>
      </c>
      <c r="Q15" s="9">
        <v>169</v>
      </c>
      <c r="R15" s="9">
        <v>1</v>
      </c>
      <c r="S15" s="9" t="s">
        <v>4</v>
      </c>
      <c r="T15" s="9">
        <v>3</v>
      </c>
      <c r="U15" s="9">
        <v>4</v>
      </c>
      <c r="V15" s="9">
        <v>12</v>
      </c>
      <c r="W15" s="32">
        <f t="shared" si="0"/>
        <v>40.5</v>
      </c>
      <c r="X15" s="32">
        <f t="shared" si="1"/>
        <v>19.9</v>
      </c>
      <c r="Y15" s="11"/>
    </row>
    <row r="16" spans="2:25" ht="21" customHeight="1">
      <c r="B16" s="7"/>
      <c r="C16" s="8" t="s">
        <v>9</v>
      </c>
      <c r="D16" s="7"/>
      <c r="E16" s="19">
        <f t="shared" si="4"/>
        <v>4456</v>
      </c>
      <c r="F16" s="23">
        <f aca="true" t="shared" si="5" ref="F16:G27">IF(SUM(H16)+SUM(J16)+SUM(L16)+SUM(N16)+SUM(P16)+SUM(R16)&gt;0,SUM(H16)+SUM(J16)+SUM(L16)+SUM(N16)+SUM(P16)+SUM(R16),"－")</f>
        <v>1782</v>
      </c>
      <c r="G16" s="23">
        <f aca="true" t="shared" si="6" ref="G16:G25">IF(SUM(I16)+SUM(K16)+SUM(M16)+SUM(O16)+SUM(Q16)+SUM(S16)&gt;0,SUM(I16)+SUM(K16)+SUM(M16)+SUM(O16)+SUM(Q16)+SUM(S16),"－")</f>
        <v>2674</v>
      </c>
      <c r="H16" s="9">
        <v>807</v>
      </c>
      <c r="I16" s="9">
        <v>1206</v>
      </c>
      <c r="J16" s="9">
        <v>185</v>
      </c>
      <c r="K16" s="9">
        <v>508</v>
      </c>
      <c r="L16" s="9">
        <v>419</v>
      </c>
      <c r="M16" s="9">
        <v>326</v>
      </c>
      <c r="N16" s="9">
        <v>335</v>
      </c>
      <c r="O16" s="9">
        <v>522</v>
      </c>
      <c r="P16" s="9">
        <v>36</v>
      </c>
      <c r="Q16" s="9">
        <v>112</v>
      </c>
      <c r="R16" s="9" t="s">
        <v>4</v>
      </c>
      <c r="S16" s="9" t="s">
        <v>4</v>
      </c>
      <c r="T16" s="9">
        <v>3</v>
      </c>
      <c r="U16" s="9">
        <v>1</v>
      </c>
      <c r="V16" s="9">
        <v>74</v>
      </c>
      <c r="W16" s="32">
        <f t="shared" si="0"/>
        <v>45.2</v>
      </c>
      <c r="X16" s="32">
        <f t="shared" si="1"/>
        <v>21</v>
      </c>
      <c r="Y16" s="11"/>
    </row>
    <row r="17" spans="2:25" ht="21" customHeight="1">
      <c r="B17" s="7"/>
      <c r="C17" s="8" t="s">
        <v>11</v>
      </c>
      <c r="D17" s="7"/>
      <c r="E17" s="19">
        <f t="shared" si="4"/>
        <v>3323</v>
      </c>
      <c r="F17" s="23">
        <f t="shared" si="5"/>
        <v>1805</v>
      </c>
      <c r="G17" s="23">
        <f t="shared" si="6"/>
        <v>1518</v>
      </c>
      <c r="H17" s="9">
        <v>489</v>
      </c>
      <c r="I17" s="9">
        <v>545</v>
      </c>
      <c r="J17" s="9">
        <v>378</v>
      </c>
      <c r="K17" s="9">
        <v>302</v>
      </c>
      <c r="L17" s="9">
        <v>288</v>
      </c>
      <c r="M17" s="9">
        <v>138</v>
      </c>
      <c r="N17" s="9">
        <v>572</v>
      </c>
      <c r="O17" s="9">
        <v>453</v>
      </c>
      <c r="P17" s="9">
        <v>78</v>
      </c>
      <c r="Q17" s="9">
        <v>80</v>
      </c>
      <c r="R17" s="9" t="s">
        <v>4</v>
      </c>
      <c r="S17" s="9" t="s">
        <v>4</v>
      </c>
      <c r="T17" s="9">
        <v>5</v>
      </c>
      <c r="U17" s="9">
        <v>2</v>
      </c>
      <c r="V17" s="9">
        <v>38</v>
      </c>
      <c r="W17" s="32">
        <f t="shared" si="0"/>
        <v>31.1</v>
      </c>
      <c r="X17" s="32">
        <f t="shared" si="1"/>
        <v>32.2</v>
      </c>
      <c r="Y17" s="11"/>
    </row>
    <row r="18" spans="2:25" ht="21" customHeight="1">
      <c r="B18" s="7"/>
      <c r="C18" s="8" t="s">
        <v>13</v>
      </c>
      <c r="D18" s="7"/>
      <c r="E18" s="19">
        <f t="shared" si="4"/>
        <v>1749</v>
      </c>
      <c r="F18" s="23">
        <f t="shared" si="5"/>
        <v>875</v>
      </c>
      <c r="G18" s="23">
        <f t="shared" si="6"/>
        <v>874</v>
      </c>
      <c r="H18" s="9">
        <v>262</v>
      </c>
      <c r="I18" s="9">
        <v>381</v>
      </c>
      <c r="J18" s="9">
        <v>137</v>
      </c>
      <c r="K18" s="9">
        <v>183</v>
      </c>
      <c r="L18" s="9">
        <v>158</v>
      </c>
      <c r="M18" s="9">
        <v>61</v>
      </c>
      <c r="N18" s="9">
        <v>279</v>
      </c>
      <c r="O18" s="9">
        <v>224</v>
      </c>
      <c r="P18" s="9">
        <v>39</v>
      </c>
      <c r="Q18" s="9">
        <v>25</v>
      </c>
      <c r="R18" s="9" t="s">
        <v>4</v>
      </c>
      <c r="S18" s="9" t="s">
        <v>4</v>
      </c>
      <c r="T18" s="9">
        <v>1</v>
      </c>
      <c r="U18" s="9">
        <v>8</v>
      </c>
      <c r="V18" s="9">
        <v>10</v>
      </c>
      <c r="W18" s="32">
        <f t="shared" si="0"/>
        <v>36.8</v>
      </c>
      <c r="X18" s="32">
        <f t="shared" si="1"/>
        <v>29.8</v>
      </c>
      <c r="Y18" s="11"/>
    </row>
    <row r="19" spans="2:25" ht="21" customHeight="1">
      <c r="B19" s="7"/>
      <c r="C19" s="8" t="s">
        <v>14</v>
      </c>
      <c r="D19" s="7"/>
      <c r="E19" s="19">
        <f t="shared" si="4"/>
        <v>2165</v>
      </c>
      <c r="F19" s="23">
        <f t="shared" si="5"/>
        <v>1044</v>
      </c>
      <c r="G19" s="23">
        <f t="shared" si="6"/>
        <v>1121</v>
      </c>
      <c r="H19" s="9">
        <v>415</v>
      </c>
      <c r="I19" s="9">
        <v>563</v>
      </c>
      <c r="J19" s="9">
        <v>141</v>
      </c>
      <c r="K19" s="9">
        <v>157</v>
      </c>
      <c r="L19" s="9">
        <v>209</v>
      </c>
      <c r="M19" s="9">
        <v>110</v>
      </c>
      <c r="N19" s="9">
        <v>249</v>
      </c>
      <c r="O19" s="9">
        <v>230</v>
      </c>
      <c r="P19" s="9">
        <v>30</v>
      </c>
      <c r="Q19" s="9">
        <v>61</v>
      </c>
      <c r="R19" s="9" t="s">
        <v>4</v>
      </c>
      <c r="S19" s="9" t="s">
        <v>4</v>
      </c>
      <c r="T19" s="9">
        <v>1</v>
      </c>
      <c r="U19" s="9">
        <v>11</v>
      </c>
      <c r="V19" s="9">
        <v>13</v>
      </c>
      <c r="W19" s="32">
        <f t="shared" si="0"/>
        <v>45.2</v>
      </c>
      <c r="X19" s="32">
        <f t="shared" si="1"/>
        <v>23.3</v>
      </c>
      <c r="Y19" s="11"/>
    </row>
    <row r="20" spans="2:25" ht="21" customHeight="1">
      <c r="B20" s="7"/>
      <c r="C20" s="8" t="s">
        <v>16</v>
      </c>
      <c r="D20" s="7"/>
      <c r="E20" s="19">
        <f t="shared" si="4"/>
        <v>813</v>
      </c>
      <c r="F20" s="23">
        <f t="shared" si="5"/>
        <v>424</v>
      </c>
      <c r="G20" s="23">
        <f t="shared" si="6"/>
        <v>389</v>
      </c>
      <c r="H20" s="9">
        <v>133</v>
      </c>
      <c r="I20" s="9">
        <v>159</v>
      </c>
      <c r="J20" s="9">
        <v>71</v>
      </c>
      <c r="K20" s="9">
        <v>100</v>
      </c>
      <c r="L20" s="9">
        <v>72</v>
      </c>
      <c r="M20" s="9">
        <v>41</v>
      </c>
      <c r="N20" s="9">
        <v>125</v>
      </c>
      <c r="O20" s="9">
        <v>70</v>
      </c>
      <c r="P20" s="9">
        <v>23</v>
      </c>
      <c r="Q20" s="9">
        <v>19</v>
      </c>
      <c r="R20" s="9" t="s">
        <v>4</v>
      </c>
      <c r="S20" s="9" t="s">
        <v>4</v>
      </c>
      <c r="T20" s="9">
        <v>2</v>
      </c>
      <c r="U20" s="9">
        <v>1</v>
      </c>
      <c r="V20" s="9">
        <v>6</v>
      </c>
      <c r="W20" s="32">
        <f t="shared" si="0"/>
        <v>35.9</v>
      </c>
      <c r="X20" s="32">
        <f t="shared" si="1"/>
        <v>25.1</v>
      </c>
      <c r="Y20" s="11"/>
    </row>
    <row r="21" spans="2:25" ht="21" customHeight="1">
      <c r="B21" s="7"/>
      <c r="C21" s="8" t="s">
        <v>18</v>
      </c>
      <c r="D21" s="7"/>
      <c r="E21" s="19">
        <f t="shared" si="4"/>
        <v>1228</v>
      </c>
      <c r="F21" s="23">
        <f t="shared" si="5"/>
        <v>615</v>
      </c>
      <c r="G21" s="23">
        <f t="shared" si="6"/>
        <v>613</v>
      </c>
      <c r="H21" s="9">
        <v>288</v>
      </c>
      <c r="I21" s="9">
        <v>323</v>
      </c>
      <c r="J21" s="9">
        <v>94</v>
      </c>
      <c r="K21" s="9">
        <v>156</v>
      </c>
      <c r="L21" s="9">
        <v>110</v>
      </c>
      <c r="M21" s="9">
        <v>35</v>
      </c>
      <c r="N21" s="9">
        <v>99</v>
      </c>
      <c r="O21" s="9">
        <v>64</v>
      </c>
      <c r="P21" s="9">
        <v>24</v>
      </c>
      <c r="Q21" s="9">
        <v>35</v>
      </c>
      <c r="R21" s="9" t="s">
        <v>4</v>
      </c>
      <c r="S21" s="9" t="s">
        <v>4</v>
      </c>
      <c r="T21" s="9" t="s">
        <v>4</v>
      </c>
      <c r="U21" s="9" t="s">
        <v>4</v>
      </c>
      <c r="V21" s="9">
        <v>14</v>
      </c>
      <c r="W21" s="32">
        <f t="shared" si="0"/>
        <v>49.8</v>
      </c>
      <c r="X21" s="32">
        <f t="shared" si="1"/>
        <v>14.4</v>
      </c>
      <c r="Y21" s="11"/>
    </row>
    <row r="22" spans="2:25" ht="21" customHeight="1">
      <c r="B22" s="7"/>
      <c r="C22" s="8" t="s">
        <v>20</v>
      </c>
      <c r="D22" s="7"/>
      <c r="E22" s="19">
        <f t="shared" si="4"/>
        <v>1160</v>
      </c>
      <c r="F22" s="23">
        <f t="shared" si="5"/>
        <v>648</v>
      </c>
      <c r="G22" s="23">
        <f t="shared" si="6"/>
        <v>512</v>
      </c>
      <c r="H22" s="9">
        <v>213</v>
      </c>
      <c r="I22" s="9">
        <v>274</v>
      </c>
      <c r="J22" s="9">
        <v>86</v>
      </c>
      <c r="K22" s="9">
        <v>81</v>
      </c>
      <c r="L22" s="9">
        <v>149</v>
      </c>
      <c r="M22" s="9">
        <v>57</v>
      </c>
      <c r="N22" s="9">
        <v>186</v>
      </c>
      <c r="O22" s="9">
        <v>95</v>
      </c>
      <c r="P22" s="9">
        <v>14</v>
      </c>
      <c r="Q22" s="9">
        <v>5</v>
      </c>
      <c r="R22" s="9" t="s">
        <v>4</v>
      </c>
      <c r="S22" s="9" t="s">
        <v>4</v>
      </c>
      <c r="T22" s="9" t="s">
        <v>4</v>
      </c>
      <c r="U22" s="9" t="s">
        <v>4</v>
      </c>
      <c r="V22" s="9">
        <v>2</v>
      </c>
      <c r="W22" s="32">
        <f t="shared" si="0"/>
        <v>42</v>
      </c>
      <c r="X22" s="32">
        <f t="shared" si="1"/>
        <v>24.4</v>
      </c>
      <c r="Y22" s="11"/>
    </row>
    <row r="23" spans="2:25" ht="21" customHeight="1">
      <c r="B23" s="7"/>
      <c r="C23" s="8" t="s">
        <v>21</v>
      </c>
      <c r="D23" s="7"/>
      <c r="E23" s="19">
        <f t="shared" si="4"/>
        <v>871</v>
      </c>
      <c r="F23" s="23">
        <f t="shared" si="5"/>
        <v>538</v>
      </c>
      <c r="G23" s="23">
        <f t="shared" si="6"/>
        <v>333</v>
      </c>
      <c r="H23" s="9">
        <v>89</v>
      </c>
      <c r="I23" s="9">
        <v>91</v>
      </c>
      <c r="J23" s="9">
        <v>160</v>
      </c>
      <c r="K23" s="9">
        <v>69</v>
      </c>
      <c r="L23" s="9">
        <v>40</v>
      </c>
      <c r="M23" s="9">
        <v>56</v>
      </c>
      <c r="N23" s="9">
        <v>225</v>
      </c>
      <c r="O23" s="9">
        <v>89</v>
      </c>
      <c r="P23" s="9">
        <v>24</v>
      </c>
      <c r="Q23" s="9">
        <v>28</v>
      </c>
      <c r="R23" s="9" t="s">
        <v>4</v>
      </c>
      <c r="S23" s="9" t="s">
        <v>4</v>
      </c>
      <c r="T23" s="9">
        <v>2</v>
      </c>
      <c r="U23" s="9" t="s">
        <v>4</v>
      </c>
      <c r="V23" s="9">
        <v>13</v>
      </c>
      <c r="W23" s="32">
        <f t="shared" si="0"/>
        <v>20.7</v>
      </c>
      <c r="X23" s="32">
        <f t="shared" si="1"/>
        <v>37.8</v>
      </c>
      <c r="Y23" s="11"/>
    </row>
    <row r="24" spans="2:25" ht="21" customHeight="1">
      <c r="B24" s="7"/>
      <c r="C24" s="8" t="s">
        <v>23</v>
      </c>
      <c r="D24" s="7"/>
      <c r="E24" s="19">
        <f t="shared" si="4"/>
        <v>725</v>
      </c>
      <c r="F24" s="23">
        <f t="shared" si="5"/>
        <v>400</v>
      </c>
      <c r="G24" s="23">
        <f t="shared" si="6"/>
        <v>325</v>
      </c>
      <c r="H24" s="9">
        <v>176</v>
      </c>
      <c r="I24" s="9">
        <v>149</v>
      </c>
      <c r="J24" s="9">
        <v>24</v>
      </c>
      <c r="K24" s="9">
        <v>56</v>
      </c>
      <c r="L24" s="9">
        <v>78</v>
      </c>
      <c r="M24" s="9">
        <v>57</v>
      </c>
      <c r="N24" s="9">
        <v>116</v>
      </c>
      <c r="O24" s="9">
        <v>55</v>
      </c>
      <c r="P24" s="9">
        <v>6</v>
      </c>
      <c r="Q24" s="9">
        <v>8</v>
      </c>
      <c r="R24" s="9" t="s">
        <v>4</v>
      </c>
      <c r="S24" s="9" t="s">
        <v>4</v>
      </c>
      <c r="T24" s="9" t="s">
        <v>4</v>
      </c>
      <c r="U24" s="9" t="s">
        <v>4</v>
      </c>
      <c r="V24" s="9">
        <v>17</v>
      </c>
      <c r="W24" s="32">
        <f t="shared" si="0"/>
        <v>44.8</v>
      </c>
      <c r="X24" s="32">
        <f t="shared" si="1"/>
        <v>25.9</v>
      </c>
      <c r="Y24" s="11"/>
    </row>
    <row r="25" spans="2:25" ht="21" customHeight="1">
      <c r="B25" s="7"/>
      <c r="C25" s="8" t="s">
        <v>24</v>
      </c>
      <c r="D25" s="7"/>
      <c r="E25" s="19">
        <f t="shared" si="4"/>
        <v>615</v>
      </c>
      <c r="F25" s="23">
        <f t="shared" si="5"/>
        <v>299</v>
      </c>
      <c r="G25" s="23">
        <f t="shared" si="6"/>
        <v>316</v>
      </c>
      <c r="H25" s="9">
        <v>41</v>
      </c>
      <c r="I25" s="9">
        <v>146</v>
      </c>
      <c r="J25" s="9">
        <v>58</v>
      </c>
      <c r="K25" s="9">
        <v>45</v>
      </c>
      <c r="L25" s="9">
        <v>65</v>
      </c>
      <c r="M25" s="9">
        <v>36</v>
      </c>
      <c r="N25" s="9">
        <v>123</v>
      </c>
      <c r="O25" s="9">
        <v>78</v>
      </c>
      <c r="P25" s="9">
        <v>12</v>
      </c>
      <c r="Q25" s="9">
        <v>11</v>
      </c>
      <c r="R25" s="9" t="s">
        <v>4</v>
      </c>
      <c r="S25" s="9" t="s">
        <v>4</v>
      </c>
      <c r="T25" s="9" t="s">
        <v>4</v>
      </c>
      <c r="U25" s="9" t="s">
        <v>4</v>
      </c>
      <c r="V25" s="9">
        <v>5</v>
      </c>
      <c r="W25" s="32">
        <f t="shared" si="0"/>
        <v>30.4</v>
      </c>
      <c r="X25" s="32">
        <f t="shared" si="1"/>
        <v>33.5</v>
      </c>
      <c r="Y25" s="11"/>
    </row>
    <row r="26" spans="2:25" ht="21" customHeight="1">
      <c r="B26" s="47" t="s">
        <v>25</v>
      </c>
      <c r="C26" s="47"/>
      <c r="D26" s="4"/>
      <c r="E26" s="21">
        <f aca="true" t="shared" si="7" ref="E26:V26">IF(SUM(E27:E47)&gt;0,SUM(E27:E47),"－")</f>
        <v>4351</v>
      </c>
      <c r="F26" s="22">
        <f t="shared" si="7"/>
        <v>2148</v>
      </c>
      <c r="G26" s="22">
        <f t="shared" si="7"/>
        <v>2203</v>
      </c>
      <c r="H26" s="22">
        <f t="shared" si="7"/>
        <v>294</v>
      </c>
      <c r="I26" s="22">
        <f t="shared" si="7"/>
        <v>567</v>
      </c>
      <c r="J26" s="22">
        <f t="shared" si="7"/>
        <v>561</v>
      </c>
      <c r="K26" s="22">
        <f t="shared" si="7"/>
        <v>517</v>
      </c>
      <c r="L26" s="22">
        <f t="shared" si="7"/>
        <v>294</v>
      </c>
      <c r="M26" s="22">
        <f t="shared" si="7"/>
        <v>243</v>
      </c>
      <c r="N26" s="22">
        <f t="shared" si="7"/>
        <v>882</v>
      </c>
      <c r="O26" s="22">
        <f t="shared" si="7"/>
        <v>780</v>
      </c>
      <c r="P26" s="22">
        <f t="shared" si="7"/>
        <v>117</v>
      </c>
      <c r="Q26" s="22">
        <f t="shared" si="7"/>
        <v>96</v>
      </c>
      <c r="R26" s="22" t="str">
        <f t="shared" si="7"/>
        <v>－</v>
      </c>
      <c r="S26" s="22" t="str">
        <f t="shared" si="7"/>
        <v>－</v>
      </c>
      <c r="T26" s="22">
        <f t="shared" si="7"/>
        <v>6</v>
      </c>
      <c r="U26" s="22">
        <f t="shared" si="7"/>
        <v>4</v>
      </c>
      <c r="V26" s="22">
        <f t="shared" si="7"/>
        <v>102</v>
      </c>
      <c r="W26" s="33">
        <v>14.8</v>
      </c>
      <c r="X26" s="33">
        <v>47.1</v>
      </c>
      <c r="Y26" s="11"/>
    </row>
    <row r="27" spans="2:25" ht="21" customHeight="1">
      <c r="B27" s="7"/>
      <c r="C27" s="8" t="s">
        <v>28</v>
      </c>
      <c r="D27" s="7"/>
      <c r="E27" s="19">
        <f aca="true" t="shared" si="8" ref="E27:E47">IF(SUM(H27:S27)=SUM(F27:G27),IF(SUM(F27:G27)&gt;0,SUM(F27:G27),"－"),"ｴﾗｰ")</f>
        <v>206</v>
      </c>
      <c r="F27" s="23" t="str">
        <f t="shared" si="5"/>
        <v>－</v>
      </c>
      <c r="G27" s="23">
        <f t="shared" si="5"/>
        <v>206</v>
      </c>
      <c r="H27" s="9" t="s">
        <v>4</v>
      </c>
      <c r="I27" s="9">
        <v>24</v>
      </c>
      <c r="J27" s="9" t="s">
        <v>4</v>
      </c>
      <c r="K27" s="9">
        <v>46</v>
      </c>
      <c r="L27" s="9" t="s">
        <v>4</v>
      </c>
      <c r="M27" s="9">
        <v>11</v>
      </c>
      <c r="N27" s="9" t="s">
        <v>4</v>
      </c>
      <c r="O27" s="9">
        <v>114</v>
      </c>
      <c r="P27" s="9" t="s">
        <v>4</v>
      </c>
      <c r="Q27" s="9">
        <v>11</v>
      </c>
      <c r="R27" s="9" t="s">
        <v>4</v>
      </c>
      <c r="S27" s="9" t="s">
        <v>4</v>
      </c>
      <c r="T27" s="9" t="s">
        <v>4</v>
      </c>
      <c r="U27" s="9" t="s">
        <v>4</v>
      </c>
      <c r="V27" s="9">
        <v>10</v>
      </c>
      <c r="W27" s="32">
        <f t="shared" si="0"/>
        <v>11.7</v>
      </c>
      <c r="X27" s="32">
        <f t="shared" si="1"/>
        <v>60.2</v>
      </c>
      <c r="Y27" s="11"/>
    </row>
    <row r="28" spans="2:25" ht="21" customHeight="1">
      <c r="B28" s="7"/>
      <c r="C28" s="8" t="s">
        <v>30</v>
      </c>
      <c r="D28" s="7"/>
      <c r="E28" s="19">
        <f t="shared" si="8"/>
        <v>161</v>
      </c>
      <c r="F28" s="23">
        <f aca="true" t="shared" si="9" ref="F28:F47">IF(SUM(H28)+SUM(J28)+SUM(L28)+SUM(N28)+SUM(P28)+SUM(R28)&gt;0,SUM(H28)+SUM(J28)+SUM(L28)+SUM(N28)+SUM(P28)+SUM(R28),"－")</f>
        <v>101</v>
      </c>
      <c r="G28" s="23">
        <f aca="true" t="shared" si="10" ref="G28:G47">IF(SUM(I28)+SUM(K28)+SUM(M28)+SUM(O28)+SUM(Q28)+SUM(S28)&gt;0,SUM(I28)+SUM(K28)+SUM(M28)+SUM(O28)+SUM(Q28)+SUM(S28),"－")</f>
        <v>60</v>
      </c>
      <c r="H28" s="9">
        <v>5</v>
      </c>
      <c r="I28" s="9">
        <v>14</v>
      </c>
      <c r="J28" s="9">
        <v>27</v>
      </c>
      <c r="K28" s="9">
        <v>13</v>
      </c>
      <c r="L28" s="9">
        <v>2</v>
      </c>
      <c r="M28" s="9">
        <v>6</v>
      </c>
      <c r="N28" s="9">
        <v>62</v>
      </c>
      <c r="O28" s="9">
        <v>18</v>
      </c>
      <c r="P28" s="9">
        <v>5</v>
      </c>
      <c r="Q28" s="9">
        <v>9</v>
      </c>
      <c r="R28" s="10" t="s">
        <v>4</v>
      </c>
      <c r="S28" s="9" t="s">
        <v>4</v>
      </c>
      <c r="T28" s="9" t="s">
        <v>4</v>
      </c>
      <c r="U28" s="9" t="s">
        <v>4</v>
      </c>
      <c r="V28" s="9">
        <v>7</v>
      </c>
      <c r="W28" s="32">
        <f t="shared" si="0"/>
        <v>11.8</v>
      </c>
      <c r="X28" s="32">
        <f t="shared" si="1"/>
        <v>54</v>
      </c>
      <c r="Y28" s="11"/>
    </row>
    <row r="29" spans="2:25" ht="21" customHeight="1">
      <c r="B29" s="7"/>
      <c r="C29" s="8" t="s">
        <v>33</v>
      </c>
      <c r="D29" s="7"/>
      <c r="E29" s="19">
        <f t="shared" si="8"/>
        <v>647</v>
      </c>
      <c r="F29" s="23">
        <f t="shared" si="9"/>
        <v>323</v>
      </c>
      <c r="G29" s="23">
        <f t="shared" si="10"/>
        <v>324</v>
      </c>
      <c r="H29" s="9">
        <v>91</v>
      </c>
      <c r="I29" s="9">
        <v>182</v>
      </c>
      <c r="J29" s="9">
        <v>75</v>
      </c>
      <c r="K29" s="9">
        <v>53</v>
      </c>
      <c r="L29" s="9">
        <v>107</v>
      </c>
      <c r="M29" s="9">
        <v>63</v>
      </c>
      <c r="N29" s="9">
        <v>27</v>
      </c>
      <c r="O29" s="9">
        <v>16</v>
      </c>
      <c r="P29" s="9">
        <v>23</v>
      </c>
      <c r="Q29" s="9">
        <v>10</v>
      </c>
      <c r="R29" s="10" t="s">
        <v>4</v>
      </c>
      <c r="S29" s="9" t="s">
        <v>4</v>
      </c>
      <c r="T29" s="9" t="s">
        <v>4</v>
      </c>
      <c r="U29" s="9" t="s">
        <v>4</v>
      </c>
      <c r="V29" s="9">
        <v>10</v>
      </c>
      <c r="W29" s="32">
        <f t="shared" si="0"/>
        <v>42.2</v>
      </c>
      <c r="X29" s="32">
        <f t="shared" si="1"/>
        <v>8.2</v>
      </c>
      <c r="Y29" s="11"/>
    </row>
    <row r="30" spans="2:25" ht="21" customHeight="1">
      <c r="B30" s="7"/>
      <c r="C30" s="8" t="s">
        <v>58</v>
      </c>
      <c r="D30" s="7"/>
      <c r="E30" s="19">
        <f t="shared" si="8"/>
        <v>281</v>
      </c>
      <c r="F30" s="23">
        <f t="shared" si="9"/>
        <v>134</v>
      </c>
      <c r="G30" s="23">
        <f t="shared" si="10"/>
        <v>147</v>
      </c>
      <c r="H30" s="9">
        <v>31</v>
      </c>
      <c r="I30" s="9">
        <v>45</v>
      </c>
      <c r="J30" s="9">
        <v>30</v>
      </c>
      <c r="K30" s="9">
        <v>25</v>
      </c>
      <c r="L30" s="9">
        <v>35</v>
      </c>
      <c r="M30" s="9">
        <v>19</v>
      </c>
      <c r="N30" s="9">
        <v>37</v>
      </c>
      <c r="O30" s="9">
        <v>54</v>
      </c>
      <c r="P30" s="9">
        <v>1</v>
      </c>
      <c r="Q30" s="9">
        <v>4</v>
      </c>
      <c r="R30" s="10" t="s">
        <v>4</v>
      </c>
      <c r="S30" s="9" t="s">
        <v>4</v>
      </c>
      <c r="T30" s="9" t="s">
        <v>4</v>
      </c>
      <c r="U30" s="9" t="s">
        <v>4</v>
      </c>
      <c r="V30" s="9">
        <v>8</v>
      </c>
      <c r="W30" s="32">
        <f t="shared" si="0"/>
        <v>27</v>
      </c>
      <c r="X30" s="32">
        <f t="shared" si="1"/>
        <v>35.2</v>
      </c>
      <c r="Y30" s="11"/>
    </row>
    <row r="31" spans="2:25" ht="21" customHeight="1">
      <c r="B31" s="7"/>
      <c r="C31" s="8" t="s">
        <v>3</v>
      </c>
      <c r="D31" s="7"/>
      <c r="E31" s="19">
        <f t="shared" si="8"/>
        <v>102</v>
      </c>
      <c r="F31" s="23">
        <f t="shared" si="9"/>
        <v>66</v>
      </c>
      <c r="G31" s="23">
        <f t="shared" si="10"/>
        <v>36</v>
      </c>
      <c r="H31" s="9">
        <v>1</v>
      </c>
      <c r="I31" s="9">
        <v>6</v>
      </c>
      <c r="J31" s="9">
        <v>14</v>
      </c>
      <c r="K31" s="9">
        <v>3</v>
      </c>
      <c r="L31" s="9">
        <v>4</v>
      </c>
      <c r="M31" s="9">
        <v>7</v>
      </c>
      <c r="N31" s="9">
        <v>44</v>
      </c>
      <c r="O31" s="9">
        <v>19</v>
      </c>
      <c r="P31" s="9">
        <v>3</v>
      </c>
      <c r="Q31" s="9">
        <v>1</v>
      </c>
      <c r="R31" s="10" t="s">
        <v>4</v>
      </c>
      <c r="S31" s="9" t="s">
        <v>4</v>
      </c>
      <c r="T31" s="9" t="s">
        <v>4</v>
      </c>
      <c r="U31" s="9" t="s">
        <v>4</v>
      </c>
      <c r="V31" s="9">
        <v>6</v>
      </c>
      <c r="W31" s="32">
        <f t="shared" si="0"/>
        <v>6.9</v>
      </c>
      <c r="X31" s="32">
        <f t="shared" si="1"/>
        <v>67.6</v>
      </c>
      <c r="Y31" s="11"/>
    </row>
    <row r="32" spans="2:25" ht="21" customHeight="1">
      <c r="B32" s="7"/>
      <c r="C32" s="8" t="s">
        <v>6</v>
      </c>
      <c r="D32" s="7"/>
      <c r="E32" s="19">
        <f t="shared" si="8"/>
        <v>135</v>
      </c>
      <c r="F32" s="23">
        <f t="shared" si="9"/>
        <v>74</v>
      </c>
      <c r="G32" s="23">
        <f t="shared" si="10"/>
        <v>61</v>
      </c>
      <c r="H32" s="9">
        <v>2</v>
      </c>
      <c r="I32" s="9">
        <v>4</v>
      </c>
      <c r="J32" s="9">
        <v>12</v>
      </c>
      <c r="K32" s="9">
        <v>10</v>
      </c>
      <c r="L32" s="9">
        <v>7</v>
      </c>
      <c r="M32" s="9">
        <v>3</v>
      </c>
      <c r="N32" s="9">
        <v>48</v>
      </c>
      <c r="O32" s="9">
        <v>41</v>
      </c>
      <c r="P32" s="9">
        <v>5</v>
      </c>
      <c r="Q32" s="9">
        <v>3</v>
      </c>
      <c r="R32" s="10" t="s">
        <v>4</v>
      </c>
      <c r="S32" s="9" t="s">
        <v>4</v>
      </c>
      <c r="T32" s="9" t="s">
        <v>4</v>
      </c>
      <c r="U32" s="9" t="s">
        <v>4</v>
      </c>
      <c r="V32" s="9">
        <v>2</v>
      </c>
      <c r="W32" s="32">
        <f t="shared" si="0"/>
        <v>4.4</v>
      </c>
      <c r="X32" s="32">
        <f t="shared" si="1"/>
        <v>67.4</v>
      </c>
      <c r="Y32" s="11"/>
    </row>
    <row r="33" spans="2:25" ht="21" customHeight="1">
      <c r="B33" s="7"/>
      <c r="C33" s="8" t="s">
        <v>10</v>
      </c>
      <c r="D33" s="7"/>
      <c r="E33" s="19">
        <f t="shared" si="8"/>
        <v>95</v>
      </c>
      <c r="F33" s="23">
        <f t="shared" si="9"/>
        <v>70</v>
      </c>
      <c r="G33" s="23">
        <f t="shared" si="10"/>
        <v>25</v>
      </c>
      <c r="H33" s="9">
        <v>2</v>
      </c>
      <c r="I33" s="9" t="s">
        <v>4</v>
      </c>
      <c r="J33" s="9">
        <v>18</v>
      </c>
      <c r="K33" s="9">
        <v>3</v>
      </c>
      <c r="L33" s="9">
        <v>1</v>
      </c>
      <c r="M33" s="9">
        <v>1</v>
      </c>
      <c r="N33" s="9">
        <v>45</v>
      </c>
      <c r="O33" s="9">
        <v>17</v>
      </c>
      <c r="P33" s="9">
        <v>4</v>
      </c>
      <c r="Q33" s="9">
        <v>4</v>
      </c>
      <c r="R33" s="10" t="s">
        <v>4</v>
      </c>
      <c r="S33" s="10" t="s">
        <v>4</v>
      </c>
      <c r="T33" s="9" t="s">
        <v>4</v>
      </c>
      <c r="U33" s="9" t="s">
        <v>4</v>
      </c>
      <c r="V33" s="9">
        <v>1</v>
      </c>
      <c r="W33" s="32">
        <f t="shared" si="0"/>
        <v>2.1</v>
      </c>
      <c r="X33" s="32">
        <f t="shared" si="1"/>
        <v>66.3</v>
      </c>
      <c r="Y33" s="11"/>
    </row>
    <row r="34" spans="2:25" ht="21" customHeight="1">
      <c r="B34" s="7"/>
      <c r="C34" s="8" t="s">
        <v>12</v>
      </c>
      <c r="D34" s="7"/>
      <c r="E34" s="19">
        <f t="shared" si="8"/>
        <v>277</v>
      </c>
      <c r="F34" s="23">
        <f t="shared" si="9"/>
        <v>206</v>
      </c>
      <c r="G34" s="23">
        <f t="shared" si="10"/>
        <v>71</v>
      </c>
      <c r="H34" s="9">
        <v>26</v>
      </c>
      <c r="I34" s="9">
        <v>5</v>
      </c>
      <c r="J34" s="9">
        <v>39</v>
      </c>
      <c r="K34" s="9">
        <v>10</v>
      </c>
      <c r="L34" s="9">
        <v>21</v>
      </c>
      <c r="M34" s="9">
        <v>5</v>
      </c>
      <c r="N34" s="9">
        <v>113</v>
      </c>
      <c r="O34" s="9">
        <v>45</v>
      </c>
      <c r="P34" s="9">
        <v>7</v>
      </c>
      <c r="Q34" s="9">
        <v>6</v>
      </c>
      <c r="R34" s="10" t="s">
        <v>4</v>
      </c>
      <c r="S34" s="10" t="s">
        <v>4</v>
      </c>
      <c r="T34" s="9" t="s">
        <v>4</v>
      </c>
      <c r="U34" s="9" t="s">
        <v>4</v>
      </c>
      <c r="V34" s="9" t="s">
        <v>4</v>
      </c>
      <c r="W34" s="32">
        <f t="shared" si="0"/>
        <v>11.2</v>
      </c>
      <c r="X34" s="32">
        <f t="shared" si="1"/>
        <v>57</v>
      </c>
      <c r="Y34" s="11"/>
    </row>
    <row r="35" spans="2:25" ht="21" customHeight="1">
      <c r="B35" s="7"/>
      <c r="C35" s="8" t="s">
        <v>15</v>
      </c>
      <c r="D35" s="7"/>
      <c r="E35" s="19">
        <f t="shared" si="8"/>
        <v>201</v>
      </c>
      <c r="F35" s="23" t="str">
        <f t="shared" si="9"/>
        <v>－</v>
      </c>
      <c r="G35" s="23">
        <f t="shared" si="10"/>
        <v>201</v>
      </c>
      <c r="H35" s="9" t="s">
        <v>4</v>
      </c>
      <c r="I35" s="9">
        <v>56</v>
      </c>
      <c r="J35" s="9" t="s">
        <v>4</v>
      </c>
      <c r="K35" s="9">
        <v>87</v>
      </c>
      <c r="L35" s="9" t="s">
        <v>4</v>
      </c>
      <c r="M35" s="9">
        <v>18</v>
      </c>
      <c r="N35" s="9" t="s">
        <v>4</v>
      </c>
      <c r="O35" s="9">
        <v>34</v>
      </c>
      <c r="P35" s="9" t="s">
        <v>4</v>
      </c>
      <c r="Q35" s="9">
        <v>6</v>
      </c>
      <c r="R35" s="10" t="s">
        <v>4</v>
      </c>
      <c r="S35" s="10" t="s">
        <v>4</v>
      </c>
      <c r="T35" s="9">
        <v>4</v>
      </c>
      <c r="U35" s="9" t="s">
        <v>4</v>
      </c>
      <c r="V35" s="9">
        <v>6</v>
      </c>
      <c r="W35" s="32">
        <f t="shared" si="0"/>
        <v>27.9</v>
      </c>
      <c r="X35" s="32">
        <f t="shared" si="1"/>
        <v>21.9</v>
      </c>
      <c r="Y35" s="11"/>
    </row>
    <row r="36" spans="2:25" ht="21" customHeight="1">
      <c r="B36" s="7"/>
      <c r="C36" s="8" t="s">
        <v>17</v>
      </c>
      <c r="D36" s="7"/>
      <c r="E36" s="19">
        <f t="shared" si="8"/>
        <v>103</v>
      </c>
      <c r="F36" s="23">
        <f t="shared" si="9"/>
        <v>66</v>
      </c>
      <c r="G36" s="23">
        <f t="shared" si="10"/>
        <v>37</v>
      </c>
      <c r="H36" s="9">
        <v>5</v>
      </c>
      <c r="I36" s="9">
        <v>7</v>
      </c>
      <c r="J36" s="9">
        <v>25</v>
      </c>
      <c r="K36" s="9">
        <v>8</v>
      </c>
      <c r="L36" s="9">
        <v>1</v>
      </c>
      <c r="M36" s="9">
        <v>5</v>
      </c>
      <c r="N36" s="9">
        <v>29</v>
      </c>
      <c r="O36" s="9">
        <v>15</v>
      </c>
      <c r="P36" s="9">
        <v>6</v>
      </c>
      <c r="Q36" s="9">
        <v>2</v>
      </c>
      <c r="R36" s="10" t="s">
        <v>4</v>
      </c>
      <c r="S36" s="10" t="s">
        <v>4</v>
      </c>
      <c r="T36" s="9" t="s">
        <v>4</v>
      </c>
      <c r="U36" s="9" t="s">
        <v>4</v>
      </c>
      <c r="V36" s="9" t="s">
        <v>4</v>
      </c>
      <c r="W36" s="32">
        <f t="shared" si="0"/>
        <v>11.7</v>
      </c>
      <c r="X36" s="32">
        <f t="shared" si="1"/>
        <v>42.7</v>
      </c>
      <c r="Y36" s="11"/>
    </row>
    <row r="37" spans="2:25" ht="21" customHeight="1">
      <c r="B37" s="7"/>
      <c r="C37" s="8" t="s">
        <v>19</v>
      </c>
      <c r="D37" s="7"/>
      <c r="E37" s="19">
        <f t="shared" si="8"/>
        <v>99</v>
      </c>
      <c r="F37" s="23">
        <f t="shared" si="9"/>
        <v>60</v>
      </c>
      <c r="G37" s="23">
        <f t="shared" si="10"/>
        <v>39</v>
      </c>
      <c r="H37" s="9">
        <v>2</v>
      </c>
      <c r="I37" s="9">
        <v>8</v>
      </c>
      <c r="J37" s="9">
        <v>20</v>
      </c>
      <c r="K37" s="9">
        <v>8</v>
      </c>
      <c r="L37" s="9">
        <v>3</v>
      </c>
      <c r="M37" s="9" t="s">
        <v>4</v>
      </c>
      <c r="N37" s="9">
        <v>34</v>
      </c>
      <c r="O37" s="9">
        <v>23</v>
      </c>
      <c r="P37" s="9">
        <v>1</v>
      </c>
      <c r="Q37" s="9" t="s">
        <v>4</v>
      </c>
      <c r="R37" s="10" t="s">
        <v>4</v>
      </c>
      <c r="S37" s="10" t="s">
        <v>4</v>
      </c>
      <c r="T37" s="9" t="s">
        <v>4</v>
      </c>
      <c r="U37" s="9">
        <v>2</v>
      </c>
      <c r="V37" s="9" t="s">
        <v>4</v>
      </c>
      <c r="W37" s="32">
        <f t="shared" si="0"/>
        <v>10.1</v>
      </c>
      <c r="X37" s="32">
        <f t="shared" si="1"/>
        <v>59.6</v>
      </c>
      <c r="Y37" s="11"/>
    </row>
    <row r="38" spans="2:25" ht="21" customHeight="1">
      <c r="B38" s="7"/>
      <c r="C38" s="8" t="s">
        <v>22</v>
      </c>
      <c r="D38" s="7"/>
      <c r="E38" s="19">
        <f t="shared" si="8"/>
        <v>35</v>
      </c>
      <c r="F38" s="23">
        <f t="shared" si="9"/>
        <v>29</v>
      </c>
      <c r="G38" s="23">
        <f t="shared" si="10"/>
        <v>6</v>
      </c>
      <c r="H38" s="9">
        <v>4</v>
      </c>
      <c r="I38" s="9">
        <v>2</v>
      </c>
      <c r="J38" s="9">
        <v>5</v>
      </c>
      <c r="K38" s="9">
        <v>2</v>
      </c>
      <c r="L38" s="9">
        <v>11</v>
      </c>
      <c r="M38" s="9">
        <v>1</v>
      </c>
      <c r="N38" s="9">
        <v>5</v>
      </c>
      <c r="O38" s="9" t="s">
        <v>4</v>
      </c>
      <c r="P38" s="9">
        <v>4</v>
      </c>
      <c r="Q38" s="9">
        <v>1</v>
      </c>
      <c r="R38" s="10" t="s">
        <v>4</v>
      </c>
      <c r="S38" s="10" t="s">
        <v>4</v>
      </c>
      <c r="T38" s="9" t="s">
        <v>4</v>
      </c>
      <c r="U38" s="9" t="s">
        <v>4</v>
      </c>
      <c r="V38" s="9" t="s">
        <v>4</v>
      </c>
      <c r="W38" s="32">
        <f t="shared" si="0"/>
        <v>17.1</v>
      </c>
      <c r="X38" s="32">
        <f t="shared" si="1"/>
        <v>14.3</v>
      </c>
      <c r="Y38" s="11"/>
    </row>
    <row r="39" spans="2:25" ht="21" customHeight="1">
      <c r="B39" s="7"/>
      <c r="C39" s="8" t="s">
        <v>26</v>
      </c>
      <c r="D39" s="7"/>
      <c r="E39" s="19">
        <f t="shared" si="8"/>
        <v>110</v>
      </c>
      <c r="F39" s="23">
        <f t="shared" si="9"/>
        <v>53</v>
      </c>
      <c r="G39" s="23">
        <f t="shared" si="10"/>
        <v>57</v>
      </c>
      <c r="H39" s="9">
        <v>5</v>
      </c>
      <c r="I39" s="9">
        <v>9</v>
      </c>
      <c r="J39" s="9">
        <v>15</v>
      </c>
      <c r="K39" s="9">
        <v>7</v>
      </c>
      <c r="L39" s="9">
        <v>3</v>
      </c>
      <c r="M39" s="9">
        <v>7</v>
      </c>
      <c r="N39" s="9">
        <v>27</v>
      </c>
      <c r="O39" s="9">
        <v>29</v>
      </c>
      <c r="P39" s="9">
        <v>3</v>
      </c>
      <c r="Q39" s="9">
        <v>5</v>
      </c>
      <c r="R39" s="10" t="s">
        <v>4</v>
      </c>
      <c r="S39" s="10" t="s">
        <v>4</v>
      </c>
      <c r="T39" s="9" t="s">
        <v>4</v>
      </c>
      <c r="U39" s="9" t="s">
        <v>4</v>
      </c>
      <c r="V39" s="9">
        <v>7</v>
      </c>
      <c r="W39" s="32">
        <f t="shared" si="0"/>
        <v>12.7</v>
      </c>
      <c r="X39" s="32">
        <f t="shared" si="1"/>
        <v>57.3</v>
      </c>
      <c r="Y39" s="11"/>
    </row>
    <row r="40" spans="2:25" ht="21" customHeight="1">
      <c r="B40" s="7"/>
      <c r="C40" s="8" t="s">
        <v>27</v>
      </c>
      <c r="D40" s="7"/>
      <c r="E40" s="19">
        <f t="shared" si="8"/>
        <v>346</v>
      </c>
      <c r="F40" s="23">
        <f t="shared" si="9"/>
        <v>170</v>
      </c>
      <c r="G40" s="23">
        <f t="shared" si="10"/>
        <v>176</v>
      </c>
      <c r="H40" s="9">
        <v>9</v>
      </c>
      <c r="I40" s="9">
        <v>13</v>
      </c>
      <c r="J40" s="9">
        <v>57</v>
      </c>
      <c r="K40" s="9">
        <v>44</v>
      </c>
      <c r="L40" s="9">
        <v>7</v>
      </c>
      <c r="M40" s="9">
        <v>22</v>
      </c>
      <c r="N40" s="9">
        <v>94</v>
      </c>
      <c r="O40" s="9">
        <v>95</v>
      </c>
      <c r="P40" s="9">
        <v>3</v>
      </c>
      <c r="Q40" s="9">
        <v>2</v>
      </c>
      <c r="R40" s="10" t="s">
        <v>4</v>
      </c>
      <c r="S40" s="10" t="s">
        <v>4</v>
      </c>
      <c r="T40" s="9">
        <v>2</v>
      </c>
      <c r="U40" s="9" t="s">
        <v>4</v>
      </c>
      <c r="V40" s="9">
        <v>17</v>
      </c>
      <c r="W40" s="32">
        <f t="shared" si="0"/>
        <v>6.4</v>
      </c>
      <c r="X40" s="32">
        <f t="shared" si="1"/>
        <v>60.1</v>
      </c>
      <c r="Y40" s="11"/>
    </row>
    <row r="41" spans="2:25" ht="21" customHeight="1">
      <c r="B41" s="7"/>
      <c r="C41" s="8" t="s">
        <v>29</v>
      </c>
      <c r="D41" s="7"/>
      <c r="E41" s="19">
        <f t="shared" si="8"/>
        <v>133</v>
      </c>
      <c r="F41" s="23" t="str">
        <f t="shared" si="9"/>
        <v>－</v>
      </c>
      <c r="G41" s="23">
        <f t="shared" si="10"/>
        <v>133</v>
      </c>
      <c r="H41" s="9" t="s">
        <v>4</v>
      </c>
      <c r="I41" s="9">
        <v>11</v>
      </c>
      <c r="J41" s="9" t="s">
        <v>4</v>
      </c>
      <c r="K41" s="9">
        <v>46</v>
      </c>
      <c r="L41" s="9" t="s">
        <v>4</v>
      </c>
      <c r="M41" s="9">
        <v>14</v>
      </c>
      <c r="N41" s="9" t="s">
        <v>4</v>
      </c>
      <c r="O41" s="9">
        <v>56</v>
      </c>
      <c r="P41" s="9" t="s">
        <v>4</v>
      </c>
      <c r="Q41" s="9">
        <v>6</v>
      </c>
      <c r="R41" s="10" t="s">
        <v>4</v>
      </c>
      <c r="S41" s="10" t="s">
        <v>4</v>
      </c>
      <c r="T41" s="9" t="s">
        <v>4</v>
      </c>
      <c r="U41" s="9">
        <v>1</v>
      </c>
      <c r="V41" s="9">
        <v>11</v>
      </c>
      <c r="W41" s="32">
        <f t="shared" si="0"/>
        <v>8.3</v>
      </c>
      <c r="X41" s="32">
        <f t="shared" si="1"/>
        <v>51.1</v>
      </c>
      <c r="Y41" s="11"/>
    </row>
    <row r="42" spans="2:25" ht="21" customHeight="1">
      <c r="B42" s="7"/>
      <c r="C42" s="8" t="s">
        <v>31</v>
      </c>
      <c r="D42" s="7"/>
      <c r="E42" s="19">
        <f t="shared" si="8"/>
        <v>153</v>
      </c>
      <c r="F42" s="23">
        <f t="shared" si="9"/>
        <v>119</v>
      </c>
      <c r="G42" s="23">
        <f t="shared" si="10"/>
        <v>34</v>
      </c>
      <c r="H42" s="9">
        <v>7</v>
      </c>
      <c r="I42" s="9">
        <v>4</v>
      </c>
      <c r="J42" s="9">
        <v>38</v>
      </c>
      <c r="K42" s="9">
        <v>7</v>
      </c>
      <c r="L42" s="9">
        <v>10</v>
      </c>
      <c r="M42" s="9">
        <v>1</v>
      </c>
      <c r="N42" s="9">
        <v>47</v>
      </c>
      <c r="O42" s="9">
        <v>17</v>
      </c>
      <c r="P42" s="9">
        <v>17</v>
      </c>
      <c r="Q42" s="9">
        <v>5</v>
      </c>
      <c r="R42" s="10" t="s">
        <v>4</v>
      </c>
      <c r="S42" s="10" t="s">
        <v>4</v>
      </c>
      <c r="T42" s="9" t="s">
        <v>4</v>
      </c>
      <c r="U42" s="9" t="s">
        <v>4</v>
      </c>
      <c r="V42" s="9" t="s">
        <v>4</v>
      </c>
      <c r="W42" s="32">
        <f t="shared" si="0"/>
        <v>7.2</v>
      </c>
      <c r="X42" s="32">
        <f t="shared" si="1"/>
        <v>41.8</v>
      </c>
      <c r="Y42" s="11"/>
    </row>
    <row r="43" spans="2:25" ht="21" customHeight="1">
      <c r="B43" s="7"/>
      <c r="C43" s="8" t="s">
        <v>32</v>
      </c>
      <c r="D43" s="7"/>
      <c r="E43" s="19">
        <f t="shared" si="8"/>
        <v>189</v>
      </c>
      <c r="F43" s="23">
        <f t="shared" si="9"/>
        <v>153</v>
      </c>
      <c r="G43" s="23">
        <f t="shared" si="10"/>
        <v>36</v>
      </c>
      <c r="H43" s="9">
        <v>4</v>
      </c>
      <c r="I43" s="9">
        <v>5</v>
      </c>
      <c r="J43" s="9">
        <v>47</v>
      </c>
      <c r="K43" s="9">
        <v>8</v>
      </c>
      <c r="L43" s="9">
        <v>4</v>
      </c>
      <c r="M43" s="9">
        <v>7</v>
      </c>
      <c r="N43" s="9">
        <v>90</v>
      </c>
      <c r="O43" s="9">
        <v>16</v>
      </c>
      <c r="P43" s="9">
        <v>8</v>
      </c>
      <c r="Q43" s="9" t="s">
        <v>4</v>
      </c>
      <c r="R43" s="10" t="s">
        <v>4</v>
      </c>
      <c r="S43" s="10" t="s">
        <v>4</v>
      </c>
      <c r="T43" s="9" t="s">
        <v>4</v>
      </c>
      <c r="U43" s="9">
        <v>1</v>
      </c>
      <c r="V43" s="9">
        <v>4</v>
      </c>
      <c r="W43" s="32">
        <f>ROUND(SUM(H43:I43)/E43*100,1)</f>
        <v>4.8</v>
      </c>
      <c r="X43" s="32">
        <f t="shared" si="1"/>
        <v>58.7</v>
      </c>
      <c r="Y43" s="11"/>
    </row>
    <row r="44" spans="2:25" ht="21" customHeight="1">
      <c r="B44" s="7"/>
      <c r="C44" s="8" t="s">
        <v>34</v>
      </c>
      <c r="D44" s="7"/>
      <c r="E44" s="19">
        <f t="shared" si="8"/>
        <v>184</v>
      </c>
      <c r="F44" s="23">
        <f t="shared" si="9"/>
        <v>88</v>
      </c>
      <c r="G44" s="23">
        <f t="shared" si="10"/>
        <v>96</v>
      </c>
      <c r="H44" s="9">
        <v>2</v>
      </c>
      <c r="I44" s="9">
        <v>7</v>
      </c>
      <c r="J44" s="9">
        <v>20</v>
      </c>
      <c r="K44" s="9">
        <v>20</v>
      </c>
      <c r="L44" s="9">
        <v>10</v>
      </c>
      <c r="M44" s="9">
        <v>11</v>
      </c>
      <c r="N44" s="9">
        <v>54</v>
      </c>
      <c r="O44" s="9">
        <v>48</v>
      </c>
      <c r="P44" s="9">
        <v>2</v>
      </c>
      <c r="Q44" s="10">
        <v>10</v>
      </c>
      <c r="R44" s="10" t="s">
        <v>4</v>
      </c>
      <c r="S44" s="10" t="s">
        <v>4</v>
      </c>
      <c r="T44" s="9" t="s">
        <v>4</v>
      </c>
      <c r="U44" s="9" t="s">
        <v>4</v>
      </c>
      <c r="V44" s="9">
        <v>8</v>
      </c>
      <c r="W44" s="32">
        <f>ROUND(SUM(H44:I44)/E44*100,1)</f>
        <v>4.9</v>
      </c>
      <c r="X44" s="32">
        <f t="shared" si="1"/>
        <v>59.8</v>
      </c>
      <c r="Y44" s="11"/>
    </row>
    <row r="45" spans="2:25" ht="21" customHeight="1">
      <c r="B45" s="7"/>
      <c r="C45" s="8" t="s">
        <v>35</v>
      </c>
      <c r="D45" s="7"/>
      <c r="E45" s="19">
        <f t="shared" si="8"/>
        <v>103</v>
      </c>
      <c r="F45" s="23">
        <f t="shared" si="9"/>
        <v>48</v>
      </c>
      <c r="G45" s="23">
        <f t="shared" si="10"/>
        <v>55</v>
      </c>
      <c r="H45" s="9">
        <v>4</v>
      </c>
      <c r="I45" s="9">
        <v>16</v>
      </c>
      <c r="J45" s="9">
        <v>17</v>
      </c>
      <c r="K45" s="9">
        <v>11</v>
      </c>
      <c r="L45" s="9">
        <v>1</v>
      </c>
      <c r="M45" s="9">
        <v>4</v>
      </c>
      <c r="N45" s="9">
        <v>24</v>
      </c>
      <c r="O45" s="9">
        <v>24</v>
      </c>
      <c r="P45" s="9">
        <v>2</v>
      </c>
      <c r="Q45" s="10" t="s">
        <v>4</v>
      </c>
      <c r="R45" s="10" t="s">
        <v>4</v>
      </c>
      <c r="S45" s="10" t="s">
        <v>4</v>
      </c>
      <c r="T45" s="9" t="s">
        <v>4</v>
      </c>
      <c r="U45" s="9" t="s">
        <v>4</v>
      </c>
      <c r="V45" s="9">
        <v>3</v>
      </c>
      <c r="W45" s="32">
        <f t="shared" si="0"/>
        <v>19.4</v>
      </c>
      <c r="X45" s="32">
        <f t="shared" si="1"/>
        <v>49.5</v>
      </c>
      <c r="Y45" s="11"/>
    </row>
    <row r="46" spans="2:25" ht="21" customHeight="1">
      <c r="B46" s="7"/>
      <c r="C46" s="8" t="s">
        <v>36</v>
      </c>
      <c r="D46" s="7"/>
      <c r="E46" s="19">
        <f t="shared" si="8"/>
        <v>238</v>
      </c>
      <c r="F46" s="23">
        <f t="shared" si="9"/>
        <v>128</v>
      </c>
      <c r="G46" s="23">
        <f t="shared" si="10"/>
        <v>110</v>
      </c>
      <c r="H46" s="9">
        <v>32</v>
      </c>
      <c r="I46" s="9">
        <v>46</v>
      </c>
      <c r="J46" s="9">
        <v>38</v>
      </c>
      <c r="K46" s="9">
        <v>12</v>
      </c>
      <c r="L46" s="9">
        <v>13</v>
      </c>
      <c r="M46" s="9">
        <v>7</v>
      </c>
      <c r="N46" s="9">
        <v>41</v>
      </c>
      <c r="O46" s="9">
        <v>43</v>
      </c>
      <c r="P46" s="9">
        <v>4</v>
      </c>
      <c r="Q46" s="10">
        <v>2</v>
      </c>
      <c r="R46" s="10" t="s">
        <v>4</v>
      </c>
      <c r="S46" s="10" t="s">
        <v>4</v>
      </c>
      <c r="T46" s="9" t="s">
        <v>4</v>
      </c>
      <c r="U46" s="9" t="s">
        <v>4</v>
      </c>
      <c r="V46" s="9" t="s">
        <v>4</v>
      </c>
      <c r="W46" s="32">
        <f t="shared" si="0"/>
        <v>32.8</v>
      </c>
      <c r="X46" s="32">
        <f t="shared" si="1"/>
        <v>35.3</v>
      </c>
      <c r="Y46" s="11"/>
    </row>
    <row r="47" spans="2:25" ht="21" customHeight="1" thickBot="1">
      <c r="B47" s="13"/>
      <c r="C47" s="12" t="s">
        <v>37</v>
      </c>
      <c r="D47" s="13"/>
      <c r="E47" s="24">
        <f t="shared" si="8"/>
        <v>553</v>
      </c>
      <c r="F47" s="27">
        <f t="shared" si="9"/>
        <v>260</v>
      </c>
      <c r="G47" s="27">
        <f t="shared" si="10"/>
        <v>293</v>
      </c>
      <c r="H47" s="14">
        <v>62</v>
      </c>
      <c r="I47" s="14">
        <v>103</v>
      </c>
      <c r="J47" s="14">
        <v>64</v>
      </c>
      <c r="K47" s="14">
        <v>94</v>
      </c>
      <c r="L47" s="14">
        <v>54</v>
      </c>
      <c r="M47" s="34">
        <v>31</v>
      </c>
      <c r="N47" s="14">
        <v>61</v>
      </c>
      <c r="O47" s="14">
        <v>56</v>
      </c>
      <c r="P47" s="14">
        <v>19</v>
      </c>
      <c r="Q47" s="14">
        <v>9</v>
      </c>
      <c r="R47" s="14" t="s">
        <v>4</v>
      </c>
      <c r="S47" s="14" t="s">
        <v>4</v>
      </c>
      <c r="T47" s="14" t="s">
        <v>4</v>
      </c>
      <c r="U47" s="14" t="s">
        <v>4</v>
      </c>
      <c r="V47" s="14">
        <v>2</v>
      </c>
      <c r="W47" s="35">
        <f t="shared" si="0"/>
        <v>29.8</v>
      </c>
      <c r="X47" s="35">
        <f t="shared" si="1"/>
        <v>21.5</v>
      </c>
      <c r="Y47" s="11"/>
    </row>
    <row r="48" ht="21" customHeight="1">
      <c r="B48" s="6"/>
    </row>
  </sheetData>
  <mergeCells count="21">
    <mergeCell ref="L6:M6"/>
    <mergeCell ref="L7:M7"/>
    <mergeCell ref="L8:M8"/>
    <mergeCell ref="H6:I6"/>
    <mergeCell ref="H8:I8"/>
    <mergeCell ref="J6:K6"/>
    <mergeCell ref="J7:K7"/>
    <mergeCell ref="J8:K8"/>
    <mergeCell ref="H7:I7"/>
    <mergeCell ref="B26:C26"/>
    <mergeCell ref="B6:D9"/>
    <mergeCell ref="E6:G8"/>
    <mergeCell ref="B11:C11"/>
    <mergeCell ref="B14:C14"/>
    <mergeCell ref="B10:C10"/>
    <mergeCell ref="N6:O8"/>
    <mergeCell ref="X6:X8"/>
    <mergeCell ref="P6:Q8"/>
    <mergeCell ref="R6:S8"/>
    <mergeCell ref="T6:V6"/>
    <mergeCell ref="T7:V7"/>
  </mergeCells>
  <printOptions horizontalCentered="1"/>
  <pageMargins left="0.8661417322834646" right="0.8661417322834646" top="0.5905511811023623" bottom="0.7874015748031497" header="0.3937007874015748" footer="0.3937007874015748"/>
  <pageSetup firstPageNumber="122" useFirstPageNumber="1" horizontalDpi="300" verticalDpi="300" orientation="portrait" pageOrder="overThenDown" paperSize="9" scale="84" r:id="rId1"/>
  <headerFooter alignWithMargins="0">
    <oddFooter>&amp;C&amp;13－&amp;P－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2002-02-19T07:23:54Z</dcterms:modified>
  <cp:category/>
  <cp:version/>
  <cp:contentType/>
  <cp:contentStatus/>
</cp:coreProperties>
</file>