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20" windowWidth="13755" windowHeight="8025" activeTab="0"/>
  </bookViews>
  <sheets>
    <sheet name="幼稚園（入園者数・入園年齢別比率）" sheetId="1" r:id="rId1"/>
  </sheets>
  <definedNames/>
  <calcPr fullCalcOnLoad="1"/>
</workbook>
</file>

<file path=xl/sharedStrings.xml><?xml version="1.0" encoding="utf-8"?>
<sst xmlns="http://schemas.openxmlformats.org/spreadsheetml/2006/main" count="45" uniqueCount="26">
  <si>
    <t>（単位：人）</t>
  </si>
  <si>
    <t>入園</t>
  </si>
  <si>
    <t>入園者数</t>
  </si>
  <si>
    <t>入園年齢別比率（％）</t>
  </si>
  <si>
    <t>１園当たり入園者</t>
  </si>
  <si>
    <t>満３歳児</t>
  </si>
  <si>
    <t>３歳児</t>
  </si>
  <si>
    <t>４歳児</t>
  </si>
  <si>
    <t>５歳児</t>
  </si>
  <si>
    <t>－</t>
  </si>
  <si>
    <t>５年度</t>
  </si>
  <si>
    <t>６年度</t>
  </si>
  <si>
    <t>７年度</t>
  </si>
  <si>
    <t>８年度</t>
  </si>
  <si>
    <t>９年度</t>
  </si>
  <si>
    <t>10年度</t>
  </si>
  <si>
    <t>11年度</t>
  </si>
  <si>
    <t>12年度</t>
  </si>
  <si>
    <t>6,131　　　（261）</t>
  </si>
  <si>
    <t>学校法人立</t>
  </si>
  <si>
    <t>宗教法人立</t>
  </si>
  <si>
    <t>個人立</t>
  </si>
  <si>
    <t>＊　３歳児の（　）内の数字は、前年度入園児（満３歳児で入園）を内書きしたものです。</t>
  </si>
  <si>
    <t>13年度</t>
  </si>
  <si>
    <t>14年度</t>
  </si>
  <si>
    <t>私立幼稚園入園者数・入園年齢別比率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</si>
</sst>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0_);\(0\)"/>
  </numFmts>
  <fonts count="3">
    <font>
      <sz val="11"/>
      <name val="ＭＳ Ｐゴシック"/>
      <family val="0"/>
    </font>
    <font>
      <sz val="12"/>
      <name val="ＭＳ Ｐゴシック"/>
      <family val="3"/>
    </font>
    <font>
      <sz val="1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dotted"/>
      <right style="dotted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 style="dotted"/>
      <bottom style="dotted"/>
    </border>
    <border>
      <left style="thin"/>
      <right style="dotted"/>
      <top style="thin"/>
      <bottom style="dotted"/>
    </border>
    <border>
      <left style="thin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 style="dotted"/>
    </border>
    <border>
      <left style="dotted"/>
      <right style="thin"/>
      <top style="dotted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 horizontal="right"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7" fontId="0" fillId="0" borderId="2" xfId="0" applyNumberFormat="1" applyBorder="1" applyAlignment="1">
      <alignment/>
    </xf>
    <xf numFmtId="177" fontId="0" fillId="0" borderId="3" xfId="0" applyNumberFormat="1" applyBorder="1" applyAlignment="1">
      <alignment/>
    </xf>
    <xf numFmtId="177" fontId="0" fillId="0" borderId="4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77" fontId="0" fillId="0" borderId="6" xfId="0" applyNumberFormat="1" applyBorder="1" applyAlignment="1">
      <alignment/>
    </xf>
    <xf numFmtId="177" fontId="0" fillId="0" borderId="7" xfId="0" applyNumberFormat="1" applyBorder="1" applyAlignment="1">
      <alignment/>
    </xf>
    <xf numFmtId="177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0" xfId="0" applyNumberFormat="1" applyBorder="1" applyAlignment="1">
      <alignment horizontal="right" vertical="top" wrapText="1" shrinkToFit="1"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13" xfId="0" applyNumberFormat="1" applyBorder="1" applyAlignment="1">
      <alignment/>
    </xf>
    <xf numFmtId="177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6" xfId="0" applyNumberFormat="1" applyBorder="1" applyAlignment="1">
      <alignment/>
    </xf>
    <xf numFmtId="177" fontId="0" fillId="0" borderId="15" xfId="0" applyNumberFormat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177" fontId="0" fillId="0" borderId="18" xfId="0" applyNumberFormat="1" applyBorder="1" applyAlignment="1">
      <alignment/>
    </xf>
    <xf numFmtId="177" fontId="0" fillId="0" borderId="19" xfId="0" applyNumberFormat="1" applyBorder="1" applyAlignment="1">
      <alignment/>
    </xf>
    <xf numFmtId="177" fontId="0" fillId="0" borderId="20" xfId="0" applyNumberFormat="1" applyBorder="1" applyAlignment="1">
      <alignment/>
    </xf>
    <xf numFmtId="0" fontId="2" fillId="0" borderId="0" xfId="0" applyFont="1" applyAlignment="1">
      <alignment/>
    </xf>
    <xf numFmtId="176" fontId="0" fillId="0" borderId="6" xfId="0" applyNumberFormat="1" applyBorder="1" applyAlignment="1">
      <alignment horizontal="right"/>
    </xf>
    <xf numFmtId="176" fontId="0" fillId="0" borderId="21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176" fontId="0" fillId="0" borderId="24" xfId="0" applyNumberFormat="1" applyBorder="1" applyAlignment="1">
      <alignment horizontal="right"/>
    </xf>
    <xf numFmtId="176" fontId="0" fillId="0" borderId="25" xfId="0" applyNumberFormat="1" applyBorder="1" applyAlignment="1">
      <alignment/>
    </xf>
    <xf numFmtId="176" fontId="0" fillId="0" borderId="26" xfId="0" applyNumberFormat="1" applyBorder="1" applyAlignment="1">
      <alignment/>
    </xf>
    <xf numFmtId="177" fontId="0" fillId="0" borderId="21" xfId="0" applyNumberFormat="1" applyBorder="1" applyAlignment="1">
      <alignment/>
    </xf>
    <xf numFmtId="177" fontId="0" fillId="0" borderId="27" xfId="0" applyNumberFormat="1" applyBorder="1" applyAlignment="1">
      <alignment/>
    </xf>
    <xf numFmtId="177" fontId="0" fillId="0" borderId="28" xfId="0" applyNumberFormat="1" applyBorder="1" applyAlignment="1">
      <alignment/>
    </xf>
    <xf numFmtId="177" fontId="0" fillId="0" borderId="22" xfId="0" applyNumberFormat="1" applyBorder="1" applyAlignment="1">
      <alignment/>
    </xf>
    <xf numFmtId="176" fontId="0" fillId="0" borderId="6" xfId="0" applyNumberFormat="1" applyBorder="1" applyAlignment="1">
      <alignment horizontal="right" vertical="top" wrapText="1" shrinkToFit="1"/>
    </xf>
    <xf numFmtId="176" fontId="0" fillId="0" borderId="29" xfId="0" applyNumberFormat="1" applyBorder="1" applyAlignment="1">
      <alignment/>
    </xf>
    <xf numFmtId="177" fontId="0" fillId="0" borderId="30" xfId="0" applyNumberFormat="1" applyBorder="1" applyAlignment="1">
      <alignment/>
    </xf>
    <xf numFmtId="176" fontId="0" fillId="0" borderId="31" xfId="0" applyNumberFormat="1" applyBorder="1" applyAlignment="1">
      <alignment/>
    </xf>
    <xf numFmtId="179" fontId="0" fillId="0" borderId="12" xfId="0" applyNumberFormat="1" applyBorder="1" applyAlignment="1">
      <alignment horizontal="right" vertical="top" wrapText="1" shrinkToFit="1"/>
    </xf>
    <xf numFmtId="0" fontId="0" fillId="2" borderId="4" xfId="0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0" fontId="0" fillId="2" borderId="5" xfId="0" applyFill="1" applyBorder="1" applyAlignment="1">
      <alignment horizontal="distributed" vertical="center"/>
    </xf>
    <xf numFmtId="0" fontId="0" fillId="2" borderId="4" xfId="0" applyFill="1" applyBorder="1" applyAlignment="1">
      <alignment horizontal="distributed" vertical="center" wrapText="1"/>
    </xf>
    <xf numFmtId="0" fontId="0" fillId="2" borderId="32" xfId="0" applyFill="1" applyBorder="1" applyAlignment="1">
      <alignment/>
    </xf>
    <xf numFmtId="0" fontId="0" fillId="2" borderId="18" xfId="0" applyFill="1" applyBorder="1" applyAlignment="1">
      <alignment horizontal="center" vertical="center"/>
    </xf>
    <xf numFmtId="0" fontId="0" fillId="2" borderId="18" xfId="0" applyFill="1" applyBorder="1" applyAlignment="1">
      <alignment horizontal="distributed" vertical="center"/>
    </xf>
    <xf numFmtId="0" fontId="0" fillId="2" borderId="19" xfId="0" applyFill="1" applyBorder="1" applyAlignment="1">
      <alignment horizontal="distributed" vertical="center"/>
    </xf>
    <xf numFmtId="0" fontId="0" fillId="2" borderId="22" xfId="0" applyFill="1" applyBorder="1" applyAlignment="1">
      <alignment horizontal="center" vertical="center"/>
    </xf>
    <xf numFmtId="0" fontId="0" fillId="2" borderId="4" xfId="0" applyFill="1" applyBorder="1" applyAlignment="1">
      <alignment horizontal="distributed" vertical="center" wrapText="1"/>
    </xf>
    <xf numFmtId="0" fontId="0" fillId="3" borderId="4" xfId="0" applyFill="1" applyBorder="1" applyAlignment="1">
      <alignment horizontal="distributed" vertical="center"/>
    </xf>
    <xf numFmtId="0" fontId="0" fillId="3" borderId="1" xfId="0" applyFill="1" applyBorder="1" applyAlignment="1">
      <alignment horizontal="distributed" vertical="center"/>
    </xf>
    <xf numFmtId="0" fontId="0" fillId="3" borderId="33" xfId="0" applyFill="1" applyBorder="1" applyAlignment="1">
      <alignment horizontal="distributed" vertical="center"/>
    </xf>
    <xf numFmtId="0" fontId="0" fillId="3" borderId="8" xfId="0" applyFill="1" applyBorder="1" applyAlignment="1">
      <alignment horizontal="distributed" vertical="center"/>
    </xf>
    <xf numFmtId="0" fontId="0" fillId="3" borderId="5" xfId="0" applyFill="1" applyBorder="1" applyAlignment="1">
      <alignment horizontal="distributed" vertical="center"/>
    </xf>
    <xf numFmtId="0" fontId="0" fillId="3" borderId="34" xfId="0" applyFill="1" applyBorder="1" applyAlignment="1">
      <alignment horizontal="distributed" vertical="center"/>
    </xf>
    <xf numFmtId="0" fontId="0" fillId="3" borderId="31" xfId="0" applyFill="1" applyBorder="1" applyAlignment="1">
      <alignment horizontal="distributed" vertical="center"/>
    </xf>
    <xf numFmtId="0" fontId="0" fillId="3" borderId="35" xfId="0" applyFill="1" applyBorder="1" applyAlignment="1">
      <alignment horizontal="distributed" vertical="center"/>
    </xf>
    <xf numFmtId="0" fontId="0" fillId="3" borderId="36" xfId="0" applyFill="1" applyBorder="1" applyAlignment="1">
      <alignment/>
    </xf>
    <xf numFmtId="0" fontId="0" fillId="3" borderId="37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32" xfId="0" applyFill="1" applyBorder="1" applyAlignment="1">
      <alignment/>
    </xf>
    <xf numFmtId="0" fontId="0" fillId="3" borderId="38" xfId="0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375" style="0" customWidth="1"/>
    <col min="2" max="2" width="11.375" style="0" customWidth="1"/>
    <col min="3" max="4" width="8.25390625" style="0" customWidth="1"/>
    <col min="5" max="5" width="10.125" style="0" customWidth="1"/>
    <col min="6" max="11" width="8.25390625" style="0" customWidth="1"/>
    <col min="12" max="12" width="9.25390625" style="0" customWidth="1"/>
  </cols>
  <sheetData>
    <row r="1" spans="1:7" ht="18.75">
      <c r="A1" s="34" t="s">
        <v>25</v>
      </c>
      <c r="B1" s="1"/>
      <c r="C1" s="1"/>
      <c r="D1" s="1"/>
      <c r="E1" s="1"/>
      <c r="F1" s="1"/>
      <c r="G1" s="1"/>
    </row>
    <row r="2" ht="13.5">
      <c r="L2" s="2" t="s">
        <v>0</v>
      </c>
    </row>
    <row r="3" spans="1:12" ht="24.75" customHeight="1">
      <c r="A3" s="51" t="s">
        <v>1</v>
      </c>
      <c r="B3" s="51"/>
      <c r="C3" s="52" t="s">
        <v>2</v>
      </c>
      <c r="D3" s="52"/>
      <c r="E3" s="52"/>
      <c r="F3" s="52"/>
      <c r="G3" s="52"/>
      <c r="H3" s="52" t="s">
        <v>3</v>
      </c>
      <c r="I3" s="52"/>
      <c r="J3" s="52"/>
      <c r="K3" s="53"/>
      <c r="L3" s="54" t="s">
        <v>4</v>
      </c>
    </row>
    <row r="4" spans="1:12" ht="24.75" customHeight="1">
      <c r="A4" s="51"/>
      <c r="B4" s="51"/>
      <c r="C4" s="55"/>
      <c r="D4" s="56" t="s">
        <v>5</v>
      </c>
      <c r="E4" s="57" t="s">
        <v>6</v>
      </c>
      <c r="F4" s="57" t="s">
        <v>7</v>
      </c>
      <c r="G4" s="58" t="s">
        <v>8</v>
      </c>
      <c r="H4" s="59" t="s">
        <v>5</v>
      </c>
      <c r="I4" s="57" t="s">
        <v>6</v>
      </c>
      <c r="J4" s="57" t="s">
        <v>7</v>
      </c>
      <c r="K4" s="58" t="s">
        <v>8</v>
      </c>
      <c r="L4" s="60"/>
    </row>
    <row r="5" spans="1:12" ht="24.75" customHeight="1">
      <c r="A5" s="61" t="s">
        <v>10</v>
      </c>
      <c r="B5" s="61"/>
      <c r="C5" s="3">
        <f>SUM(E5:G5)</f>
        <v>8487</v>
      </c>
      <c r="D5" s="4" t="s">
        <v>9</v>
      </c>
      <c r="E5" s="5">
        <v>6305</v>
      </c>
      <c r="F5" s="5">
        <v>1972</v>
      </c>
      <c r="G5" s="6">
        <v>210</v>
      </c>
      <c r="H5" s="4" t="s">
        <v>9</v>
      </c>
      <c r="I5" s="7">
        <v>74.3</v>
      </c>
      <c r="J5" s="7">
        <v>23.2</v>
      </c>
      <c r="K5" s="8">
        <v>2.5</v>
      </c>
      <c r="L5" s="9">
        <v>62.9</v>
      </c>
    </row>
    <row r="6" spans="1:12" ht="27.75" customHeight="1">
      <c r="A6" s="61" t="s">
        <v>11</v>
      </c>
      <c r="B6" s="61"/>
      <c r="C6" s="3">
        <f>SUM(E6:G6)</f>
        <v>8156</v>
      </c>
      <c r="D6" s="4" t="s">
        <v>9</v>
      </c>
      <c r="E6" s="5">
        <v>6172</v>
      </c>
      <c r="F6" s="5">
        <v>1761</v>
      </c>
      <c r="G6" s="38">
        <v>223</v>
      </c>
      <c r="H6" s="39" t="s">
        <v>9</v>
      </c>
      <c r="I6" s="7">
        <v>75.7</v>
      </c>
      <c r="J6" s="7">
        <v>21.6</v>
      </c>
      <c r="K6" s="8">
        <v>2.7</v>
      </c>
      <c r="L6" s="9">
        <v>60.4</v>
      </c>
    </row>
    <row r="7" spans="1:12" ht="27.75" customHeight="1">
      <c r="A7" s="61" t="s">
        <v>12</v>
      </c>
      <c r="B7" s="61"/>
      <c r="C7" s="3">
        <f>SUM(E7:G7)</f>
        <v>8154</v>
      </c>
      <c r="D7" s="4" t="s">
        <v>9</v>
      </c>
      <c r="E7" s="5">
        <v>6422</v>
      </c>
      <c r="F7" s="5">
        <v>1509</v>
      </c>
      <c r="G7" s="38">
        <v>223</v>
      </c>
      <c r="H7" s="39" t="s">
        <v>9</v>
      </c>
      <c r="I7" s="7">
        <v>78.8</v>
      </c>
      <c r="J7" s="7">
        <v>18.5</v>
      </c>
      <c r="K7" s="8">
        <v>2.7</v>
      </c>
      <c r="L7" s="9">
        <v>60.9</v>
      </c>
    </row>
    <row r="8" spans="1:12" ht="27.75" customHeight="1">
      <c r="A8" s="61" t="s">
        <v>13</v>
      </c>
      <c r="B8" s="61"/>
      <c r="C8" s="3">
        <f>SUM(E8:G8)</f>
        <v>7940</v>
      </c>
      <c r="D8" s="4" t="s">
        <v>9</v>
      </c>
      <c r="E8" s="5">
        <v>6436</v>
      </c>
      <c r="F8" s="5">
        <v>1312</v>
      </c>
      <c r="G8" s="38">
        <v>192</v>
      </c>
      <c r="H8" s="39" t="s">
        <v>9</v>
      </c>
      <c r="I8" s="7">
        <v>81.1</v>
      </c>
      <c r="J8" s="7">
        <v>16.5</v>
      </c>
      <c r="K8" s="8">
        <v>2.4</v>
      </c>
      <c r="L8" s="9">
        <v>59.3</v>
      </c>
    </row>
    <row r="9" spans="1:12" ht="27.75" customHeight="1">
      <c r="A9" s="62" t="s">
        <v>14</v>
      </c>
      <c r="B9" s="63"/>
      <c r="C9" s="3">
        <f>SUM(E9:G9)</f>
        <v>7648</v>
      </c>
      <c r="D9" s="4" t="s">
        <v>9</v>
      </c>
      <c r="E9" s="5">
        <v>6298</v>
      </c>
      <c r="F9" s="5">
        <v>1137</v>
      </c>
      <c r="G9" s="38">
        <v>213</v>
      </c>
      <c r="H9" s="39" t="s">
        <v>9</v>
      </c>
      <c r="I9" s="7">
        <v>82.3</v>
      </c>
      <c r="J9" s="7">
        <v>14.9</v>
      </c>
      <c r="K9" s="8">
        <v>2.8</v>
      </c>
      <c r="L9" s="9">
        <v>56.7</v>
      </c>
    </row>
    <row r="10" spans="1:12" ht="27.75" customHeight="1">
      <c r="A10" s="64" t="s">
        <v>15</v>
      </c>
      <c r="B10" s="61"/>
      <c r="C10" s="3">
        <v>8083</v>
      </c>
      <c r="D10" s="4" t="s">
        <v>9</v>
      </c>
      <c r="E10" s="5">
        <v>6868</v>
      </c>
      <c r="F10" s="5">
        <v>1017</v>
      </c>
      <c r="G10" s="38">
        <v>198</v>
      </c>
      <c r="H10" s="39" t="s">
        <v>9</v>
      </c>
      <c r="I10" s="7">
        <v>85</v>
      </c>
      <c r="J10" s="7">
        <v>12.6</v>
      </c>
      <c r="K10" s="8">
        <v>2.4</v>
      </c>
      <c r="L10" s="9">
        <v>60.3</v>
      </c>
    </row>
    <row r="11" spans="1:12" ht="27.75" customHeight="1">
      <c r="A11" s="64" t="s">
        <v>16</v>
      </c>
      <c r="B11" s="64"/>
      <c r="C11" s="10">
        <f>SUM(E11:G11)</f>
        <v>7422</v>
      </c>
      <c r="D11" s="4" t="s">
        <v>9</v>
      </c>
      <c r="E11" s="11">
        <v>6354</v>
      </c>
      <c r="F11" s="11">
        <v>908</v>
      </c>
      <c r="G11" s="40">
        <v>160</v>
      </c>
      <c r="H11" s="39" t="s">
        <v>9</v>
      </c>
      <c r="I11" s="12">
        <v>85.6</v>
      </c>
      <c r="J11" s="12">
        <v>12.2</v>
      </c>
      <c r="K11" s="13">
        <v>2.2</v>
      </c>
      <c r="L11" s="14">
        <v>55.8</v>
      </c>
    </row>
    <row r="12" spans="1:12" ht="27.75" customHeight="1">
      <c r="A12" s="64" t="s">
        <v>17</v>
      </c>
      <c r="B12" s="64"/>
      <c r="C12" s="15">
        <v>7478</v>
      </c>
      <c r="D12" s="4" t="s">
        <v>9</v>
      </c>
      <c r="E12" s="16">
        <v>6503</v>
      </c>
      <c r="F12" s="16">
        <v>807</v>
      </c>
      <c r="G12" s="38">
        <v>168</v>
      </c>
      <c r="H12" s="39" t="s">
        <v>9</v>
      </c>
      <c r="I12" s="12">
        <v>87</v>
      </c>
      <c r="J12" s="12">
        <v>10.8</v>
      </c>
      <c r="K12" s="13">
        <v>2.2</v>
      </c>
      <c r="L12" s="14">
        <v>56.2</v>
      </c>
    </row>
    <row r="13" spans="1:12" ht="27.75" customHeight="1">
      <c r="A13" s="62" t="s">
        <v>23</v>
      </c>
      <c r="B13" s="63"/>
      <c r="C13" s="15">
        <v>7110</v>
      </c>
      <c r="D13" s="35">
        <v>28</v>
      </c>
      <c r="E13" s="18" t="s">
        <v>18</v>
      </c>
      <c r="F13" s="16">
        <v>779</v>
      </c>
      <c r="G13" s="17">
        <v>172</v>
      </c>
      <c r="H13" s="43">
        <v>0.4</v>
      </c>
      <c r="I13" s="12">
        <v>86.2</v>
      </c>
      <c r="J13" s="12">
        <v>11</v>
      </c>
      <c r="K13" s="13">
        <v>2.4</v>
      </c>
      <c r="L13" s="14">
        <v>53.9</v>
      </c>
    </row>
    <row r="14" spans="1:12" ht="13.5" customHeight="1">
      <c r="A14" s="65" t="s">
        <v>24</v>
      </c>
      <c r="B14" s="66"/>
      <c r="C14" s="10"/>
      <c r="D14" s="35"/>
      <c r="E14" s="46">
        <v>5713</v>
      </c>
      <c r="F14" s="11"/>
      <c r="G14" s="47"/>
      <c r="H14" s="48"/>
      <c r="I14" s="12"/>
      <c r="J14" s="12"/>
      <c r="K14" s="13"/>
      <c r="L14" s="14"/>
    </row>
    <row r="15" spans="1:12" ht="13.5" customHeight="1">
      <c r="A15" s="67"/>
      <c r="B15" s="68"/>
      <c r="C15" s="49">
        <v>6573</v>
      </c>
      <c r="D15" s="19">
        <f>22+34</f>
        <v>56</v>
      </c>
      <c r="E15" s="50">
        <v>-361</v>
      </c>
      <c r="F15" s="19">
        <f>328+318</f>
        <v>646</v>
      </c>
      <c r="G15" s="20">
        <f>80+78</f>
        <v>158</v>
      </c>
      <c r="H15" s="44">
        <f>+D15/$C15*100</f>
        <v>0.8519701810436635</v>
      </c>
      <c r="I15" s="21">
        <f>+E14/$C15*100</f>
        <v>86.91617221968659</v>
      </c>
      <c r="J15" s="21">
        <f aca="true" t="shared" si="0" ref="J15:K18">+F15/$C15*100</f>
        <v>9.828084588467975</v>
      </c>
      <c r="K15" s="22">
        <f t="shared" si="0"/>
        <v>2.4037730108017645</v>
      </c>
      <c r="L15" s="23">
        <f>+C15/132</f>
        <v>49.79545454545455</v>
      </c>
    </row>
    <row r="16" spans="1:12" ht="27.75" customHeight="1">
      <c r="A16" s="69"/>
      <c r="B16" s="70" t="s">
        <v>19</v>
      </c>
      <c r="C16" s="36">
        <f>+C15-C17-C18</f>
        <v>6263</v>
      </c>
      <c r="D16" s="24">
        <f>+D15-D17-D18</f>
        <v>52</v>
      </c>
      <c r="E16" s="24">
        <f>+E14-E17-E18</f>
        <v>5452</v>
      </c>
      <c r="F16" s="24">
        <f>+F15-F17-F18</f>
        <v>609</v>
      </c>
      <c r="G16" s="41">
        <f>+G15-G17-G18</f>
        <v>150</v>
      </c>
      <c r="H16" s="44">
        <f>+D16/$C16*100</f>
        <v>0.8302730320932461</v>
      </c>
      <c r="I16" s="21">
        <f>+E16/$C16*100</f>
        <v>87.0509340571611</v>
      </c>
      <c r="J16" s="21">
        <f t="shared" si="0"/>
        <v>9.72377454893821</v>
      </c>
      <c r="K16" s="22">
        <f t="shared" si="0"/>
        <v>2.3950183618074403</v>
      </c>
      <c r="L16" s="23">
        <f>+C16/119</f>
        <v>52.63025210084034</v>
      </c>
    </row>
    <row r="17" spans="1:12" ht="27.75" customHeight="1">
      <c r="A17" s="69"/>
      <c r="B17" s="71" t="s">
        <v>20</v>
      </c>
      <c r="C17" s="36">
        <f>SUM(D17:G17)</f>
        <v>179</v>
      </c>
      <c r="D17" s="24">
        <v>2</v>
      </c>
      <c r="E17" s="24">
        <v>143</v>
      </c>
      <c r="F17" s="24">
        <v>27</v>
      </c>
      <c r="G17" s="25">
        <v>7</v>
      </c>
      <c r="H17" s="42">
        <f>+D17/$C17*100</f>
        <v>1.1173184357541899</v>
      </c>
      <c r="I17" s="26">
        <f>+E17/$C17*100</f>
        <v>79.88826815642457</v>
      </c>
      <c r="J17" s="26">
        <f t="shared" si="0"/>
        <v>15.083798882681565</v>
      </c>
      <c r="K17" s="27">
        <f t="shared" si="0"/>
        <v>3.910614525139665</v>
      </c>
      <c r="L17" s="28">
        <f>+C17/9</f>
        <v>19.88888888888889</v>
      </c>
    </row>
    <row r="18" spans="1:12" ht="27.75" customHeight="1">
      <c r="A18" s="72"/>
      <c r="B18" s="73" t="s">
        <v>21</v>
      </c>
      <c r="C18" s="37">
        <f>SUM(D18:G18)</f>
        <v>131</v>
      </c>
      <c r="D18" s="29">
        <v>2</v>
      </c>
      <c r="E18" s="29">
        <v>118</v>
      </c>
      <c r="F18" s="29">
        <v>10</v>
      </c>
      <c r="G18" s="30">
        <v>1</v>
      </c>
      <c r="H18" s="45">
        <f>+D18/$C18*100</f>
        <v>1.5267175572519083</v>
      </c>
      <c r="I18" s="31">
        <f>+E18/$C18*100</f>
        <v>90.07633587786259</v>
      </c>
      <c r="J18" s="31">
        <f t="shared" si="0"/>
        <v>7.633587786259542</v>
      </c>
      <c r="K18" s="32">
        <f t="shared" si="0"/>
        <v>0.7633587786259541</v>
      </c>
      <c r="L18" s="33">
        <f>+C18/4</f>
        <v>32.75</v>
      </c>
    </row>
    <row r="20" ht="13.5">
      <c r="A20" t="s">
        <v>22</v>
      </c>
    </row>
  </sheetData>
  <mergeCells count="14">
    <mergeCell ref="A14:B15"/>
    <mergeCell ref="A7:B7"/>
    <mergeCell ref="A10:B10"/>
    <mergeCell ref="A9:B9"/>
    <mergeCell ref="A11:B11"/>
    <mergeCell ref="A13:B13"/>
    <mergeCell ref="A8:B8"/>
    <mergeCell ref="A12:B12"/>
    <mergeCell ref="A3:B4"/>
    <mergeCell ref="L3:L4"/>
    <mergeCell ref="A5:B5"/>
    <mergeCell ref="A6:B6"/>
    <mergeCell ref="C3:G3"/>
    <mergeCell ref="H3:K3"/>
  </mergeCells>
  <printOptions/>
  <pageMargins left="0.7874015748031497" right="0.7874015748031497" top="0.5905511811023623" bottom="0.984251968503937" header="0.5118110236220472" footer="0.5118110236220472"/>
  <pageSetup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2002-12-27T05:45:20Z</cp:lastPrinted>
  <dcterms:created xsi:type="dcterms:W3CDTF">2002-03-29T00:24:31Z</dcterms:created>
  <dcterms:modified xsi:type="dcterms:W3CDTF">2003-03-05T05:06:47Z</dcterms:modified>
  <cp:category/>
  <cp:version/>
  <cp:contentType/>
  <cp:contentStatus/>
</cp:coreProperties>
</file>