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1)園数・園児数" sheetId="1" r:id="rId1"/>
  </sheets>
  <definedNames>
    <definedName name="_xlnm.Print_Area" localSheetId="0">'幼(1)園数・園児数'!$A$1:$AA$26</definedName>
    <definedName name="Z_069EDB1C_379C_40B3_A5F7_571A844E4F6D_.wvu.PrintArea" localSheetId="0" hidden="1">'幼(1)園数・園児数'!$A$1:$AA$25</definedName>
    <definedName name="Z_DC28FFB0_860B_4E47_A1F8_F90D16A73EB8_.wvu.PrintArea" localSheetId="0" hidden="1">'幼(1)園数・園児数'!$A$1:$AA$25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<sst xmlns="http://schemas.openxmlformats.org/spreadsheetml/2006/main" count="59" uniqueCount="31">
  <si>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</si>
  <si>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</si>
  <si>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</si>
  <si>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</si>
  <si>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</si>
  <si>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</si>
  <si>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</si>
  <si>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</si>
  <si>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</si>
  <si>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</si>
  <si>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</si>
  <si>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</si>
  <si>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</si>
  <si>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>￣</t>
  </si>
  <si>
    <t>10 年  度</t>
  </si>
  <si>
    <t>11 年  度</t>
  </si>
  <si>
    <t>12 年  度</t>
  </si>
  <si>
    <t xml:space="preserve"> 7,690  (261)</t>
  </si>
  <si>
    <t xml:space="preserve">  6,131 (261)</t>
  </si>
  <si>
    <t>(注)園数には分園・休園も含みます。</t>
  </si>
  <si>
    <t>　　　３歳児の（　）内の数字は、前年度入園児（満３歳児で入園）を内書きしたものです。</t>
  </si>
  <si>
    <t>８　幼稚園の状況</t>
  </si>
  <si>
    <t>（１）幼稚園数･園児数</t>
  </si>
  <si>
    <t>13年 度</t>
  </si>
  <si>
    <t>14年 度</t>
  </si>
  <si>
    <t>15 年 度</t>
  </si>
  <si>
    <t>16 年 度</t>
  </si>
  <si>
    <t>17 年 度</t>
  </si>
  <si>
    <t>18 年 度</t>
  </si>
  <si>
    <t>19 年 度</t>
  </si>
  <si>
    <t xml:space="preserve">  　　資料は「学校基本調査（ぐんまの学校統計）」によるものです。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</si>
</sst>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6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 horizontal="right"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 horizontal="distributed"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 horizontal="center" wrapText="1"/>
      <protection locked="0"/>
    </xf>
    <xf numFmtId="0" fontId="0" fillId="0" borderId="24" xfId="0" applyBorder="1" applyAlignment="1">
      <alignment/>
    </xf>
    <xf numFmtId="0" fontId="0" fillId="3" borderId="14" xfId="0" applyFill="1" applyBorder="1" applyAlignment="1" applyProtection="1">
      <alignment horizontal="distributed"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 horizontal="center" wrapText="1"/>
      <protection locked="0"/>
    </xf>
    <xf numFmtId="0" fontId="0" fillId="3" borderId="26" xfId="0" applyFill="1" applyBorder="1" applyAlignment="1" applyProtection="1">
      <alignment horizontal="distributed"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 horizontal="center" wrapText="1"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0" fontId="0" fillId="3" borderId="33" xfId="0" applyFill="1" applyBorder="1" applyAlignment="1" applyProtection="1">
      <alignment horizontal="distributed"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6" fontId="0" fillId="0" borderId="40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 horizontal="center" wrapText="1"/>
      <protection locked="0"/>
    </xf>
    <xf numFmtId="176" fontId="0" fillId="0" borderId="41" xfId="0" applyNumberFormat="1" applyBorder="1" applyAlignment="1" applyProtection="1">
      <alignment/>
      <protection locked="0"/>
    </xf>
    <xf numFmtId="176" fontId="0" fillId="0" borderId="28" xfId="0" applyNumberFormat="1" applyFont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 horizontal="center" wrapText="1"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6" fontId="0" fillId="0" borderId="27" xfId="0" applyNumberFormat="1" applyFill="1" applyBorder="1" applyAlignment="1" applyProtection="1">
      <alignment/>
      <protection locked="0"/>
    </xf>
    <xf numFmtId="176" fontId="0" fillId="0" borderId="28" xfId="0" applyNumberFormat="1" applyFill="1" applyBorder="1" applyAlignment="1" applyProtection="1">
      <alignment/>
      <protection locked="0"/>
    </xf>
    <xf numFmtId="176" fontId="0" fillId="0" borderId="29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177" fontId="0" fillId="0" borderId="11" xfId="0" applyNumberFormat="1" applyFill="1" applyBorder="1" applyAlignment="1" applyProtection="1">
      <alignment horizontal="center" wrapText="1"/>
      <protection locked="0"/>
    </xf>
    <xf numFmtId="176" fontId="0" fillId="0" borderId="30" xfId="0" applyNumberFormat="1" applyFill="1" applyBorder="1" applyAlignment="1" applyProtection="1">
      <alignment/>
      <protection locked="0"/>
    </xf>
    <xf numFmtId="176" fontId="0" fillId="0" borderId="31" xfId="0" applyNumberFormat="1" applyFill="1" applyBorder="1" applyAlignment="1" applyProtection="1">
      <alignment/>
      <protection locked="0"/>
    </xf>
    <xf numFmtId="176" fontId="0" fillId="0" borderId="28" xfId="0" applyNumberFormat="1" applyFon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6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36" xfId="0" applyNumberFormat="1" applyFill="1" applyBorder="1" applyAlignment="1" applyProtection="1">
      <alignment/>
      <protection locked="0"/>
    </xf>
    <xf numFmtId="176" fontId="0" fillId="0" borderId="37" xfId="0" applyNumberFormat="1" applyFill="1" applyBorder="1" applyAlignment="1" applyProtection="1">
      <alignment/>
      <protection locked="0"/>
    </xf>
    <xf numFmtId="176" fontId="0" fillId="0" borderId="38" xfId="0" applyNumberFormat="1" applyFill="1" applyBorder="1" applyAlignment="1" applyProtection="1">
      <alignment/>
      <protection locked="0"/>
    </xf>
    <xf numFmtId="176" fontId="0" fillId="0" borderId="39" xfId="0" applyNumberFormat="1" applyFill="1" applyBorder="1" applyAlignment="1" applyProtection="1">
      <alignment/>
      <protection locked="0"/>
    </xf>
    <xf numFmtId="176" fontId="0" fillId="0" borderId="40" xfId="0" applyNumberFormat="1" applyFill="1" applyBorder="1" applyAlignment="1" applyProtection="1">
      <alignment/>
      <protection locked="0"/>
    </xf>
    <xf numFmtId="176" fontId="0" fillId="0" borderId="37" xfId="0" applyNumberFormat="1" applyFill="1" applyBorder="1" applyAlignment="1" applyProtection="1">
      <alignment horizontal="center" wrapText="1"/>
      <protection locked="0"/>
    </xf>
    <xf numFmtId="176" fontId="0" fillId="0" borderId="41" xfId="0" applyNumberFormat="1" applyFill="1" applyBorder="1" applyAlignment="1" applyProtection="1">
      <alignment/>
      <protection locked="0"/>
    </xf>
    <xf numFmtId="0" fontId="0" fillId="3" borderId="42" xfId="0" applyFill="1" applyBorder="1" applyAlignment="1" applyProtection="1">
      <alignment horizontal="distributed"/>
      <protection locked="0"/>
    </xf>
    <xf numFmtId="176" fontId="0" fillId="0" borderId="43" xfId="0" applyNumberFormat="1" applyFill="1" applyBorder="1" applyAlignment="1" applyProtection="1">
      <alignment/>
      <protection locked="0"/>
    </xf>
    <xf numFmtId="176" fontId="0" fillId="0" borderId="44" xfId="0" applyNumberFormat="1" applyFill="1" applyBorder="1" applyAlignment="1" applyProtection="1">
      <alignment/>
      <protection locked="0"/>
    </xf>
    <xf numFmtId="176" fontId="0" fillId="0" borderId="45" xfId="0" applyNumberFormat="1" applyFill="1" applyBorder="1" applyAlignment="1" applyProtection="1">
      <alignment/>
      <protection locked="0"/>
    </xf>
    <xf numFmtId="176" fontId="0" fillId="0" borderId="46" xfId="0" applyNumberFormat="1" applyFill="1" applyBorder="1" applyAlignment="1" applyProtection="1">
      <alignment/>
      <protection locked="0"/>
    </xf>
    <xf numFmtId="176" fontId="0" fillId="0" borderId="47" xfId="0" applyNumberFormat="1" applyFill="1" applyBorder="1" applyAlignment="1" applyProtection="1">
      <alignment/>
      <protection locked="0"/>
    </xf>
    <xf numFmtId="176" fontId="0" fillId="0" borderId="48" xfId="0" applyNumberFormat="1" applyFill="1" applyBorder="1" applyAlignment="1" applyProtection="1">
      <alignment/>
      <protection locked="0"/>
    </xf>
    <xf numFmtId="176" fontId="0" fillId="0" borderId="44" xfId="0" applyNumberFormat="1" applyFont="1" applyFill="1" applyBorder="1" applyAlignment="1" applyProtection="1">
      <alignment/>
      <protection locked="0"/>
    </xf>
    <xf numFmtId="176" fontId="0" fillId="0" borderId="49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177" fontId="0" fillId="0" borderId="37" xfId="0" applyNumberFormat="1" applyFill="1" applyBorder="1" applyAlignment="1" applyProtection="1">
      <alignment horizontal="center" wrapText="1"/>
      <protection locked="0"/>
    </xf>
    <xf numFmtId="183" fontId="0" fillId="0" borderId="46" xfId="0" applyNumberFormat="1" applyBorder="1" applyAlignment="1">
      <alignment horizontal="center"/>
    </xf>
    <xf numFmtId="176" fontId="0" fillId="0" borderId="50" xfId="0" applyNumberFormat="1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 horizontal="justify" vertical="justify" wrapText="1"/>
      <protection locked="0"/>
    </xf>
    <xf numFmtId="0" fontId="0" fillId="2" borderId="33" xfId="0" applyFill="1" applyBorder="1" applyAlignment="1">
      <alignment horizontal="justify" vertical="justify" wrapText="1"/>
    </xf>
    <xf numFmtId="0" fontId="0" fillId="2" borderId="52" xfId="0" applyFill="1" applyBorder="1" applyAlignment="1">
      <alignment horizontal="justify" vertical="justify" wrapText="1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53" xfId="0" applyFill="1" applyBorder="1" applyAlignment="1">
      <alignment horizontal="distributed" vertical="center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54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>
      <alignment horizontal="distributed" vertical="center"/>
    </xf>
    <xf numFmtId="0" fontId="0" fillId="2" borderId="55" xfId="0" applyFill="1" applyBorder="1" applyAlignment="1">
      <alignment horizontal="distributed" vertical="center"/>
    </xf>
    <xf numFmtId="0" fontId="0" fillId="2" borderId="56" xfId="0" applyFill="1" applyBorder="1" applyAlignment="1" applyProtection="1">
      <alignment horizontal="distributed" vertical="center"/>
      <protection locked="0"/>
    </xf>
    <xf numFmtId="0" fontId="0" fillId="2" borderId="57" xfId="0" applyFill="1" applyBorder="1" applyAlignment="1">
      <alignment horizontal="distributed" vertical="center"/>
    </xf>
    <xf numFmtId="0" fontId="0" fillId="2" borderId="58" xfId="0" applyFill="1" applyBorder="1" applyAlignment="1">
      <alignment horizontal="distributed" vertical="center"/>
    </xf>
    <xf numFmtId="0" fontId="0" fillId="2" borderId="59" xfId="0" applyFill="1" applyBorder="1" applyAlignment="1" applyProtection="1">
      <alignment horizontal="distributed" vertical="center"/>
      <protection locked="0"/>
    </xf>
    <xf numFmtId="0" fontId="0" fillId="2" borderId="60" xfId="0" applyFill="1" applyBorder="1" applyAlignment="1">
      <alignment horizontal="distributed" vertical="center"/>
    </xf>
    <xf numFmtId="0" fontId="0" fillId="2" borderId="10" xfId="0" applyFill="1" applyBorder="1" applyAlignment="1" applyProtection="1">
      <alignment horizontal="distributed" vertical="center"/>
      <protection locked="0"/>
    </xf>
    <xf numFmtId="0" fontId="0" fillId="2" borderId="61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62" xfId="0" applyFill="1" applyBorder="1" applyAlignment="1" applyProtection="1">
      <alignment horizontal="distributed" vertical="center"/>
      <protection locked="0"/>
    </xf>
    <xf numFmtId="0" fontId="0" fillId="2" borderId="63" xfId="0" applyFill="1" applyBorder="1" applyAlignment="1">
      <alignment horizontal="distributed" vertical="center"/>
    </xf>
    <xf numFmtId="0" fontId="0" fillId="2" borderId="6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8675"/>
          <a:ext cx="628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SheetLayoutView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9" sqref="F9"/>
    </sheetView>
  </sheetViews>
  <sheetFormatPr defaultColWidth="9.00390625" defaultRowHeight="13.5"/>
  <cols>
    <col min="1" max="1" width="8.375" style="0" customWidth="1"/>
    <col min="2" max="3" width="7.00390625" style="0" customWidth="1"/>
    <col min="4" max="4" width="8.625" style="0" bestFit="1" customWidth="1"/>
    <col min="5" max="5" width="6.75390625" style="0" customWidth="1"/>
    <col min="6" max="6" width="7.00390625" style="0" customWidth="1"/>
    <col min="7" max="8" width="8.625" style="0" bestFit="1" customWidth="1"/>
    <col min="9" max="10" width="7.00390625" style="0" customWidth="1"/>
    <col min="11" max="11" width="8.625" style="0" bestFit="1" customWidth="1"/>
    <col min="12" max="14" width="7.00390625" style="0" customWidth="1"/>
    <col min="15" max="15" width="7.25390625" style="0" customWidth="1"/>
    <col min="16" max="21" width="7.00390625" style="0" customWidth="1"/>
    <col min="22" max="22" width="5.50390625" style="0" customWidth="1"/>
    <col min="23" max="27" width="6.625" style="0" customWidth="1"/>
  </cols>
  <sheetData>
    <row r="1" ht="18.75">
      <c r="A1" s="1" t="s">
        <v>21</v>
      </c>
    </row>
    <row r="2" ht="13.5" customHeight="1">
      <c r="A2" s="2"/>
    </row>
    <row r="3" spans="1:3" ht="17.25">
      <c r="A3" s="3" t="s">
        <v>22</v>
      </c>
      <c r="B3" s="4"/>
      <c r="C3" s="4"/>
    </row>
    <row r="4" spans="15:27" ht="15.75" customHeight="1" thickBot="1">
      <c r="O4" s="5"/>
      <c r="AA4" s="6" t="s">
        <v>0</v>
      </c>
    </row>
    <row r="5" spans="1:27" ht="24.75" customHeight="1">
      <c r="A5" s="101" t="s">
        <v>1</v>
      </c>
      <c r="B5" s="110" t="s">
        <v>2</v>
      </c>
      <c r="C5" s="111"/>
      <c r="D5" s="111"/>
      <c r="E5" s="111"/>
      <c r="F5" s="111"/>
      <c r="G5" s="111"/>
      <c r="H5" s="112"/>
      <c r="I5" s="113" t="s">
        <v>3</v>
      </c>
      <c r="J5" s="111"/>
      <c r="K5" s="111"/>
      <c r="L5" s="111"/>
      <c r="M5" s="111"/>
      <c r="N5" s="111"/>
      <c r="O5" s="114"/>
      <c r="P5" s="113" t="s">
        <v>4</v>
      </c>
      <c r="Q5" s="111"/>
      <c r="R5" s="111"/>
      <c r="S5" s="111"/>
      <c r="T5" s="111"/>
      <c r="U5" s="112"/>
      <c r="V5" s="113" t="s">
        <v>5</v>
      </c>
      <c r="W5" s="111"/>
      <c r="X5" s="111"/>
      <c r="Y5" s="111"/>
      <c r="Z5" s="111"/>
      <c r="AA5" s="112"/>
    </row>
    <row r="6" spans="1:27" ht="24.75" customHeight="1">
      <c r="A6" s="102"/>
      <c r="B6" s="104" t="s">
        <v>6</v>
      </c>
      <c r="C6" s="106" t="s">
        <v>7</v>
      </c>
      <c r="D6" s="106" t="s">
        <v>8</v>
      </c>
      <c r="E6" s="106"/>
      <c r="F6" s="108"/>
      <c r="G6" s="108"/>
      <c r="H6" s="109"/>
      <c r="I6" s="115" t="s">
        <v>6</v>
      </c>
      <c r="J6" s="106" t="s">
        <v>7</v>
      </c>
      <c r="K6" s="106" t="s">
        <v>8</v>
      </c>
      <c r="L6" s="106"/>
      <c r="M6" s="108"/>
      <c r="N6" s="108"/>
      <c r="O6" s="117"/>
      <c r="P6" s="115" t="s">
        <v>6</v>
      </c>
      <c r="Q6" s="106" t="s">
        <v>7</v>
      </c>
      <c r="R6" s="118" t="s">
        <v>8</v>
      </c>
      <c r="S6" s="119"/>
      <c r="T6" s="119"/>
      <c r="U6" s="120"/>
      <c r="V6" s="115" t="s">
        <v>6</v>
      </c>
      <c r="W6" s="106" t="s">
        <v>7</v>
      </c>
      <c r="X6" s="106" t="s">
        <v>8</v>
      </c>
      <c r="Y6" s="108"/>
      <c r="Z6" s="108"/>
      <c r="AA6" s="109"/>
    </row>
    <row r="7" spans="1:27" ht="30" customHeight="1" thickBot="1">
      <c r="A7" s="103"/>
      <c r="B7" s="105"/>
      <c r="C7" s="107"/>
      <c r="D7" s="7" t="s">
        <v>2</v>
      </c>
      <c r="E7" s="8" t="s">
        <v>9</v>
      </c>
      <c r="F7" s="8" t="s">
        <v>10</v>
      </c>
      <c r="G7" s="8" t="s">
        <v>11</v>
      </c>
      <c r="H7" s="9" t="s">
        <v>12</v>
      </c>
      <c r="I7" s="116"/>
      <c r="J7" s="107"/>
      <c r="K7" s="7" t="s">
        <v>2</v>
      </c>
      <c r="L7" s="8" t="s">
        <v>9</v>
      </c>
      <c r="M7" s="8" t="s">
        <v>10</v>
      </c>
      <c r="N7" s="10" t="s">
        <v>11</v>
      </c>
      <c r="O7" s="10" t="s">
        <v>12</v>
      </c>
      <c r="P7" s="116"/>
      <c r="Q7" s="107"/>
      <c r="R7" s="7" t="s">
        <v>2</v>
      </c>
      <c r="S7" s="8" t="s">
        <v>10</v>
      </c>
      <c r="T7" s="8" t="s">
        <v>11</v>
      </c>
      <c r="U7" s="9" t="s">
        <v>12</v>
      </c>
      <c r="V7" s="116"/>
      <c r="W7" s="107"/>
      <c r="X7" s="7" t="s">
        <v>2</v>
      </c>
      <c r="Y7" s="8" t="s">
        <v>10</v>
      </c>
      <c r="Z7" s="8" t="s">
        <v>11</v>
      </c>
      <c r="AA7" s="9" t="s">
        <v>12</v>
      </c>
    </row>
    <row r="8" spans="1:27" ht="42" customHeight="1" thickTop="1">
      <c r="A8" s="20" t="s">
        <v>14</v>
      </c>
      <c r="B8" s="11">
        <v>257</v>
      </c>
      <c r="C8" s="12">
        <v>1326</v>
      </c>
      <c r="D8" s="13">
        <v>29310</v>
      </c>
      <c r="E8" s="14" t="s">
        <v>13</v>
      </c>
      <c r="F8" s="15">
        <v>7711</v>
      </c>
      <c r="G8" s="15">
        <v>10471</v>
      </c>
      <c r="H8" s="16">
        <v>11128</v>
      </c>
      <c r="I8" s="17">
        <v>135</v>
      </c>
      <c r="J8" s="12">
        <v>881</v>
      </c>
      <c r="K8" s="13">
        <v>21180</v>
      </c>
      <c r="L8" s="18" t="s">
        <v>13</v>
      </c>
      <c r="M8" s="15">
        <v>6868</v>
      </c>
      <c r="N8" s="19">
        <v>7043</v>
      </c>
      <c r="O8" s="19">
        <v>7269</v>
      </c>
      <c r="P8" s="17">
        <v>121</v>
      </c>
      <c r="Q8" s="12">
        <v>440</v>
      </c>
      <c r="R8" s="13">
        <v>7974</v>
      </c>
      <c r="S8" s="15">
        <v>823</v>
      </c>
      <c r="T8" s="15">
        <v>3360</v>
      </c>
      <c r="U8" s="16">
        <v>3791</v>
      </c>
      <c r="V8" s="17">
        <v>1</v>
      </c>
      <c r="W8" s="12">
        <v>5</v>
      </c>
      <c r="X8" s="13">
        <v>156</v>
      </c>
      <c r="Y8" s="15">
        <v>20</v>
      </c>
      <c r="Z8" s="15">
        <v>68</v>
      </c>
      <c r="AA8" s="16">
        <v>68</v>
      </c>
    </row>
    <row r="9" spans="1:27" ht="42" customHeight="1">
      <c r="A9" s="21" t="s">
        <v>15</v>
      </c>
      <c r="B9" s="22">
        <f>SUM(I9,P9,V9)</f>
        <v>254</v>
      </c>
      <c r="C9" s="23">
        <f>SUM(J9,Q9,W9)</f>
        <v>1324</v>
      </c>
      <c r="D9" s="24">
        <f>SUM(K9,R9,X9)</f>
        <v>29093</v>
      </c>
      <c r="E9" s="14" t="s">
        <v>13</v>
      </c>
      <c r="F9" s="25">
        <f>SUM(M9,S9,Y9)</f>
        <v>7369</v>
      </c>
      <c r="G9" s="25">
        <f>SUM(N9,T9,Z9)</f>
        <v>10906</v>
      </c>
      <c r="H9" s="26">
        <f>SUM(O9,U9,AA9)</f>
        <v>10818</v>
      </c>
      <c r="I9" s="27">
        <v>134</v>
      </c>
      <c r="J9" s="23">
        <v>884</v>
      </c>
      <c r="K9" s="24">
        <f>SUM(M9:O9)</f>
        <v>20874</v>
      </c>
      <c r="L9" s="18" t="s">
        <v>13</v>
      </c>
      <c r="M9" s="25">
        <v>6354</v>
      </c>
      <c r="N9" s="28">
        <v>7506</v>
      </c>
      <c r="O9" s="28">
        <v>7014</v>
      </c>
      <c r="P9" s="27">
        <v>119</v>
      </c>
      <c r="Q9" s="23">
        <v>435</v>
      </c>
      <c r="R9" s="24">
        <f>SUM(S9:U9)</f>
        <v>8066</v>
      </c>
      <c r="S9" s="25">
        <v>995</v>
      </c>
      <c r="T9" s="25">
        <v>3332</v>
      </c>
      <c r="U9" s="26">
        <v>3739</v>
      </c>
      <c r="V9" s="27">
        <v>1</v>
      </c>
      <c r="W9" s="23">
        <v>5</v>
      </c>
      <c r="X9" s="24">
        <f>SUM(Y9:AA9)</f>
        <v>153</v>
      </c>
      <c r="Y9" s="25">
        <v>20</v>
      </c>
      <c r="Z9" s="25">
        <v>68</v>
      </c>
      <c r="AA9" s="26">
        <v>65</v>
      </c>
    </row>
    <row r="10" spans="1:27" ht="42" customHeight="1">
      <c r="A10" s="29" t="s">
        <v>16</v>
      </c>
      <c r="B10" s="11">
        <v>252</v>
      </c>
      <c r="C10" s="12">
        <v>1338</v>
      </c>
      <c r="D10" s="13">
        <v>29187</v>
      </c>
      <c r="E10" s="14" t="s">
        <v>13</v>
      </c>
      <c r="F10" s="15">
        <v>7733</v>
      </c>
      <c r="G10" s="15">
        <v>10289</v>
      </c>
      <c r="H10" s="16">
        <v>11165</v>
      </c>
      <c r="I10" s="17">
        <v>134</v>
      </c>
      <c r="J10" s="12">
        <v>889</v>
      </c>
      <c r="K10" s="24">
        <f>SUM(M10:O10)</f>
        <v>20886</v>
      </c>
      <c r="L10" s="18" t="s">
        <v>13</v>
      </c>
      <c r="M10" s="15">
        <v>6503</v>
      </c>
      <c r="N10" s="19">
        <v>6919</v>
      </c>
      <c r="O10" s="19">
        <v>7464</v>
      </c>
      <c r="P10" s="17">
        <v>117</v>
      </c>
      <c r="Q10" s="12">
        <v>444</v>
      </c>
      <c r="R10" s="13">
        <f>SUM(S10:U10)</f>
        <v>8147</v>
      </c>
      <c r="S10" s="15">
        <v>1210</v>
      </c>
      <c r="T10" s="15">
        <v>3302</v>
      </c>
      <c r="U10" s="16">
        <v>3635</v>
      </c>
      <c r="V10" s="17">
        <v>1</v>
      </c>
      <c r="W10" s="12">
        <v>5</v>
      </c>
      <c r="X10" s="13">
        <v>154</v>
      </c>
      <c r="Y10" s="15">
        <v>20</v>
      </c>
      <c r="Z10" s="15">
        <v>68</v>
      </c>
      <c r="AA10" s="16">
        <v>66</v>
      </c>
    </row>
    <row r="11" spans="1:256" s="33" customFormat="1" ht="42" customHeight="1" thickBot="1">
      <c r="A11" s="30" t="s">
        <v>23</v>
      </c>
      <c r="B11" s="11">
        <f>SUM(I11,P11,V11)</f>
        <v>248</v>
      </c>
      <c r="C11" s="12">
        <f>SUM(J11,Q11,W11)</f>
        <v>1289</v>
      </c>
      <c r="D11" s="31">
        <f>SUM(K11,R11,X11)</f>
        <v>28530</v>
      </c>
      <c r="E11" s="15">
        <v>28</v>
      </c>
      <c r="F11" s="32" t="s">
        <v>17</v>
      </c>
      <c r="G11" s="15">
        <v>10362</v>
      </c>
      <c r="H11" s="16">
        <v>10450</v>
      </c>
      <c r="I11" s="17">
        <v>134</v>
      </c>
      <c r="J11" s="12">
        <v>883</v>
      </c>
      <c r="K11" s="13">
        <v>20045</v>
      </c>
      <c r="L11" s="15">
        <v>28</v>
      </c>
      <c r="M11" s="32" t="s">
        <v>18</v>
      </c>
      <c r="N11" s="19">
        <v>6992</v>
      </c>
      <c r="O11" s="19">
        <v>6894</v>
      </c>
      <c r="P11" s="17">
        <v>113</v>
      </c>
      <c r="Q11" s="12">
        <v>401</v>
      </c>
      <c r="R11" s="13">
        <f>SUM(S11:U11)</f>
        <v>8329</v>
      </c>
      <c r="S11" s="15">
        <v>1539</v>
      </c>
      <c r="T11" s="15">
        <v>3302</v>
      </c>
      <c r="U11" s="16">
        <v>3488</v>
      </c>
      <c r="V11" s="17">
        <v>1</v>
      </c>
      <c r="W11" s="12">
        <v>5</v>
      </c>
      <c r="X11" s="13">
        <f>Y11+Z11+AA11</f>
        <v>156</v>
      </c>
      <c r="Y11" s="15">
        <v>20</v>
      </c>
      <c r="Z11" s="15">
        <v>68</v>
      </c>
      <c r="AA11" s="16">
        <v>68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7" ht="21" customHeight="1">
      <c r="A12" s="34"/>
      <c r="B12" s="22"/>
      <c r="C12" s="23"/>
      <c r="D12" s="35"/>
      <c r="E12" s="25"/>
      <c r="F12" s="25">
        <f>SUM(M12,S13,Y13)</f>
        <v>7895</v>
      </c>
      <c r="G12" s="25"/>
      <c r="H12" s="26"/>
      <c r="I12" s="27"/>
      <c r="J12" s="23"/>
      <c r="K12" s="24"/>
      <c r="L12" s="25"/>
      <c r="M12" s="36">
        <f>5713+361</f>
        <v>6074</v>
      </c>
      <c r="N12" s="28"/>
      <c r="O12" s="28"/>
      <c r="P12" s="27"/>
      <c r="Q12" s="23"/>
      <c r="R12" s="24"/>
      <c r="S12" s="25"/>
      <c r="T12" s="25"/>
      <c r="U12" s="26"/>
      <c r="V12" s="27"/>
      <c r="W12" s="23"/>
      <c r="X12" s="24"/>
      <c r="Y12" s="25"/>
      <c r="Z12" s="25"/>
      <c r="AA12" s="26"/>
    </row>
    <row r="13" spans="1:27" ht="21" customHeight="1">
      <c r="A13" s="37" t="s">
        <v>24</v>
      </c>
      <c r="B13" s="38">
        <f>SUM(I13,P13,V13)</f>
        <v>247</v>
      </c>
      <c r="C13" s="39">
        <f>SUM(J13,Q13,W13)</f>
        <v>1334</v>
      </c>
      <c r="D13" s="40">
        <f>SUM(E13,F12,G13:H13)</f>
        <v>28174</v>
      </c>
      <c r="E13" s="41">
        <v>56</v>
      </c>
      <c r="F13" s="42">
        <v>-361</v>
      </c>
      <c r="G13" s="41">
        <f>SUM(N13,T13,Z13)</f>
        <v>9720</v>
      </c>
      <c r="H13" s="43">
        <f>SUM(O13,U13,AA13)</f>
        <v>10503</v>
      </c>
      <c r="I13" s="44">
        <v>133</v>
      </c>
      <c r="J13" s="39">
        <v>880</v>
      </c>
      <c r="K13" s="40">
        <f>SUM(L13,M12,N13:O13)</f>
        <v>19667</v>
      </c>
      <c r="L13" s="41">
        <v>56</v>
      </c>
      <c r="M13" s="42">
        <v>-361</v>
      </c>
      <c r="N13" s="45">
        <v>6555</v>
      </c>
      <c r="O13" s="45">
        <v>6982</v>
      </c>
      <c r="P13" s="44">
        <v>113</v>
      </c>
      <c r="Q13" s="39">
        <v>449</v>
      </c>
      <c r="R13" s="40">
        <f>SUM(S13:U13)</f>
        <v>8351</v>
      </c>
      <c r="S13" s="41">
        <v>1801</v>
      </c>
      <c r="T13" s="41">
        <v>3097</v>
      </c>
      <c r="U13" s="43">
        <v>3453</v>
      </c>
      <c r="V13" s="44">
        <v>1</v>
      </c>
      <c r="W13" s="39">
        <v>5</v>
      </c>
      <c r="X13" s="40">
        <f>Y13+Z13+AA13</f>
        <v>156</v>
      </c>
      <c r="Y13" s="41">
        <v>20</v>
      </c>
      <c r="Z13" s="41">
        <v>68</v>
      </c>
      <c r="AA13" s="43">
        <v>68</v>
      </c>
    </row>
    <row r="14" spans="1:27" ht="21" customHeight="1">
      <c r="A14" s="34"/>
      <c r="B14" s="22"/>
      <c r="C14" s="23"/>
      <c r="D14" s="35"/>
      <c r="E14" s="25"/>
      <c r="F14" s="25">
        <f>SUM(M14,S15,Y15)</f>
        <v>7674</v>
      </c>
      <c r="G14" s="25"/>
      <c r="H14" s="26"/>
      <c r="I14" s="27"/>
      <c r="J14" s="23"/>
      <c r="K14" s="24"/>
      <c r="L14" s="25"/>
      <c r="M14" s="36">
        <v>5873</v>
      </c>
      <c r="N14" s="28"/>
      <c r="O14" s="28"/>
      <c r="P14" s="27"/>
      <c r="Q14" s="23"/>
      <c r="R14" s="24"/>
      <c r="S14" s="25"/>
      <c r="T14" s="25"/>
      <c r="U14" s="26"/>
      <c r="V14" s="27"/>
      <c r="W14" s="23"/>
      <c r="X14" s="24"/>
      <c r="Y14" s="25"/>
      <c r="Z14" s="25"/>
      <c r="AA14" s="26"/>
    </row>
    <row r="15" spans="1:27" ht="21" customHeight="1">
      <c r="A15" s="37" t="s">
        <v>25</v>
      </c>
      <c r="B15" s="38">
        <f>SUM(I15,P15,V15)</f>
        <v>243</v>
      </c>
      <c r="C15" s="39">
        <f>SUM(J15,Q15,W15)</f>
        <v>1286</v>
      </c>
      <c r="D15" s="40">
        <f>SUM(E15,F14,G15:H15)</f>
        <v>27155</v>
      </c>
      <c r="E15" s="41">
        <v>37</v>
      </c>
      <c r="F15" s="42">
        <v>-406</v>
      </c>
      <c r="G15" s="41">
        <f>SUM(N15,T15,Z15)</f>
        <v>9609</v>
      </c>
      <c r="H15" s="43">
        <f>SUM(O15,U15,AA15)</f>
        <v>9835</v>
      </c>
      <c r="I15" s="44">
        <v>132</v>
      </c>
      <c r="J15" s="39">
        <v>880</v>
      </c>
      <c r="K15" s="40">
        <v>18904</v>
      </c>
      <c r="L15" s="41">
        <v>37</v>
      </c>
      <c r="M15" s="42">
        <v>-406</v>
      </c>
      <c r="N15" s="45">
        <v>6452</v>
      </c>
      <c r="O15" s="45">
        <v>6542</v>
      </c>
      <c r="P15" s="44">
        <v>110</v>
      </c>
      <c r="Q15" s="39">
        <v>401</v>
      </c>
      <c r="R15" s="40">
        <f>SUM(S15:U15)</f>
        <v>8095</v>
      </c>
      <c r="S15" s="41">
        <v>1781</v>
      </c>
      <c r="T15" s="41">
        <v>3089</v>
      </c>
      <c r="U15" s="43">
        <v>3225</v>
      </c>
      <c r="V15" s="44">
        <v>1</v>
      </c>
      <c r="W15" s="39">
        <v>5</v>
      </c>
      <c r="X15" s="40">
        <f>Y15+Z15+AA15</f>
        <v>156</v>
      </c>
      <c r="Y15" s="41">
        <v>20</v>
      </c>
      <c r="Z15" s="41">
        <v>68</v>
      </c>
      <c r="AA15" s="43">
        <v>68</v>
      </c>
    </row>
    <row r="16" spans="1:27" ht="21" customHeight="1">
      <c r="A16" s="46"/>
      <c r="B16" s="47"/>
      <c r="C16" s="48"/>
      <c r="D16" s="49"/>
      <c r="E16" s="50"/>
      <c r="F16" s="50">
        <f>+M16+S17+Y17</f>
        <v>7661</v>
      </c>
      <c r="G16" s="50"/>
      <c r="H16" s="51"/>
      <c r="I16" s="52"/>
      <c r="J16" s="48"/>
      <c r="K16" s="53"/>
      <c r="L16" s="50"/>
      <c r="M16" s="54">
        <v>5746</v>
      </c>
      <c r="N16" s="55"/>
      <c r="O16" s="55"/>
      <c r="P16" s="52"/>
      <c r="Q16" s="48"/>
      <c r="R16" s="53"/>
      <c r="S16" s="50"/>
      <c r="T16" s="50"/>
      <c r="U16" s="51"/>
      <c r="V16" s="52"/>
      <c r="W16" s="48"/>
      <c r="X16" s="53"/>
      <c r="Y16" s="50"/>
      <c r="Z16" s="50"/>
      <c r="AA16" s="51"/>
    </row>
    <row r="17" spans="1:27" ht="21" customHeight="1">
      <c r="A17" s="37" t="s">
        <v>26</v>
      </c>
      <c r="B17" s="38">
        <f>SUM(I17,P17,V17)</f>
        <v>241</v>
      </c>
      <c r="C17" s="39">
        <f>SUM(J17,Q17,W17)</f>
        <v>1288</v>
      </c>
      <c r="D17" s="40">
        <f>+E17+F16+G17+H17</f>
        <v>26665</v>
      </c>
      <c r="E17" s="41">
        <f>L17</f>
        <v>55</v>
      </c>
      <c r="F17" s="42">
        <f>M17</f>
        <v>-480</v>
      </c>
      <c r="G17" s="41">
        <f>+N17+T17+Z17</f>
        <v>9244</v>
      </c>
      <c r="H17" s="43">
        <f>+O17+U17+AA17</f>
        <v>9705</v>
      </c>
      <c r="I17" s="44">
        <v>132</v>
      </c>
      <c r="J17" s="56">
        <v>842</v>
      </c>
      <c r="K17" s="40">
        <v>18429</v>
      </c>
      <c r="L17" s="41">
        <v>55</v>
      </c>
      <c r="M17" s="42">
        <v>-480</v>
      </c>
      <c r="N17" s="45">
        <v>6173</v>
      </c>
      <c r="O17" s="45">
        <v>6455</v>
      </c>
      <c r="P17" s="44">
        <v>108</v>
      </c>
      <c r="Q17" s="39">
        <v>441</v>
      </c>
      <c r="R17" s="40">
        <f>SUM(S17:U17)</f>
        <v>8081</v>
      </c>
      <c r="S17" s="41">
        <v>1895</v>
      </c>
      <c r="T17" s="41">
        <v>3003</v>
      </c>
      <c r="U17" s="43">
        <v>3183</v>
      </c>
      <c r="V17" s="44">
        <v>1</v>
      </c>
      <c r="W17" s="39">
        <v>5</v>
      </c>
      <c r="X17" s="40">
        <f>Y17+Z17+AA17</f>
        <v>155</v>
      </c>
      <c r="Y17" s="41">
        <v>20</v>
      </c>
      <c r="Z17" s="41">
        <v>68</v>
      </c>
      <c r="AA17" s="43">
        <v>67</v>
      </c>
    </row>
    <row r="18" spans="1:27" ht="21" customHeight="1">
      <c r="A18" s="34"/>
      <c r="B18" s="57"/>
      <c r="C18" s="58"/>
      <c r="D18" s="59"/>
      <c r="E18" s="60"/>
      <c r="F18" s="60">
        <v>7859</v>
      </c>
      <c r="G18" s="60"/>
      <c r="H18" s="61"/>
      <c r="I18" s="62"/>
      <c r="J18" s="58"/>
      <c r="K18" s="63"/>
      <c r="L18" s="60"/>
      <c r="M18" s="64">
        <v>5897</v>
      </c>
      <c r="N18" s="65"/>
      <c r="O18" s="65"/>
      <c r="P18" s="62"/>
      <c r="Q18" s="58"/>
      <c r="R18" s="63"/>
      <c r="S18" s="60"/>
      <c r="T18" s="60"/>
      <c r="U18" s="61"/>
      <c r="V18" s="62"/>
      <c r="W18" s="58"/>
      <c r="X18" s="63"/>
      <c r="Y18" s="60"/>
      <c r="Z18" s="60"/>
      <c r="AA18" s="61"/>
    </row>
    <row r="19" spans="1:27" ht="21" customHeight="1">
      <c r="A19" s="37" t="s">
        <v>27</v>
      </c>
      <c r="B19" s="66">
        <v>239</v>
      </c>
      <c r="C19" s="67">
        <v>1281</v>
      </c>
      <c r="D19" s="40">
        <f>+E19+F18+G19+H19</f>
        <v>26249</v>
      </c>
      <c r="E19" s="69">
        <v>59</v>
      </c>
      <c r="F19" s="70">
        <v>-759</v>
      </c>
      <c r="G19" s="69">
        <v>8983</v>
      </c>
      <c r="H19" s="71">
        <v>9348</v>
      </c>
      <c r="I19" s="72">
        <v>132</v>
      </c>
      <c r="J19" s="73">
        <v>844</v>
      </c>
      <c r="K19" s="68">
        <f>SUM(O19+N19+M18+L19)</f>
        <v>18270</v>
      </c>
      <c r="L19" s="69">
        <v>59</v>
      </c>
      <c r="M19" s="70">
        <v>-754</v>
      </c>
      <c r="N19" s="74">
        <v>6118</v>
      </c>
      <c r="O19" s="74">
        <v>6196</v>
      </c>
      <c r="P19" s="72">
        <v>106</v>
      </c>
      <c r="Q19" s="67">
        <v>432</v>
      </c>
      <c r="R19" s="68">
        <v>7824</v>
      </c>
      <c r="S19" s="69">
        <v>1942</v>
      </c>
      <c r="T19" s="69">
        <v>2797</v>
      </c>
      <c r="U19" s="71">
        <v>3085</v>
      </c>
      <c r="V19" s="72">
        <v>1</v>
      </c>
      <c r="W19" s="67">
        <v>5</v>
      </c>
      <c r="X19" s="68">
        <v>155</v>
      </c>
      <c r="Y19" s="69">
        <v>20</v>
      </c>
      <c r="Z19" s="69">
        <v>68</v>
      </c>
      <c r="AA19" s="71">
        <v>67</v>
      </c>
    </row>
    <row r="20" spans="1:27" ht="21" customHeight="1">
      <c r="A20" s="46"/>
      <c r="B20" s="75"/>
      <c r="C20" s="76"/>
      <c r="D20" s="77"/>
      <c r="E20" s="78"/>
      <c r="F20" s="78">
        <f>M20+S21+Y21</f>
        <v>7565</v>
      </c>
      <c r="G20" s="78"/>
      <c r="H20" s="79"/>
      <c r="I20" s="80"/>
      <c r="J20" s="76"/>
      <c r="K20" s="81"/>
      <c r="L20" s="78"/>
      <c r="M20" s="82">
        <v>5700</v>
      </c>
      <c r="N20" s="83"/>
      <c r="O20" s="83"/>
      <c r="P20" s="80"/>
      <c r="Q20" s="76"/>
      <c r="R20" s="81"/>
      <c r="S20" s="78"/>
      <c r="T20" s="78"/>
      <c r="U20" s="79"/>
      <c r="V20" s="80"/>
      <c r="W20" s="76"/>
      <c r="X20" s="81"/>
      <c r="Y20" s="78"/>
      <c r="Z20" s="78"/>
      <c r="AA20" s="79"/>
    </row>
    <row r="21" spans="1:27" ht="21" customHeight="1">
      <c r="A21" s="37" t="s">
        <v>28</v>
      </c>
      <c r="B21" s="66">
        <f>I21+P21+V21</f>
        <v>235</v>
      </c>
      <c r="C21" s="67">
        <f>J21+Q21+W21</f>
        <v>1274</v>
      </c>
      <c r="D21" s="40">
        <f>+E21+F20+G21+H21</f>
        <v>25698</v>
      </c>
      <c r="E21" s="69">
        <f>L21</f>
        <v>81</v>
      </c>
      <c r="F21" s="70">
        <v>-796</v>
      </c>
      <c r="G21" s="69">
        <f>N21+T21+Z21</f>
        <v>8984</v>
      </c>
      <c r="H21" s="71">
        <f>O21+U21+AA21</f>
        <v>9068</v>
      </c>
      <c r="I21" s="72">
        <v>131</v>
      </c>
      <c r="J21" s="73">
        <v>852</v>
      </c>
      <c r="K21" s="68">
        <f>SUM(O21+N21+M20+L21)</f>
        <v>18080</v>
      </c>
      <c r="L21" s="69">
        <v>81</v>
      </c>
      <c r="M21" s="70">
        <v>-796</v>
      </c>
      <c r="N21" s="74">
        <v>6187</v>
      </c>
      <c r="O21" s="74">
        <v>6112</v>
      </c>
      <c r="P21" s="72">
        <v>103</v>
      </c>
      <c r="Q21" s="67">
        <v>417</v>
      </c>
      <c r="R21" s="68">
        <f>SUM(S21:U21)</f>
        <v>7465</v>
      </c>
      <c r="S21" s="69">
        <v>1845</v>
      </c>
      <c r="T21" s="69">
        <v>2729</v>
      </c>
      <c r="U21" s="71">
        <v>2891</v>
      </c>
      <c r="V21" s="72">
        <v>1</v>
      </c>
      <c r="W21" s="67">
        <v>5</v>
      </c>
      <c r="X21" s="68">
        <f>Y21+Z21+AA21</f>
        <v>153</v>
      </c>
      <c r="Y21" s="69">
        <v>20</v>
      </c>
      <c r="Z21" s="69">
        <v>68</v>
      </c>
      <c r="AA21" s="71">
        <v>65</v>
      </c>
    </row>
    <row r="22" spans="1:27" ht="21" customHeight="1">
      <c r="A22" s="46"/>
      <c r="B22" s="75"/>
      <c r="C22" s="76"/>
      <c r="D22" s="77"/>
      <c r="E22" s="78"/>
      <c r="F22" s="78">
        <f>M22+S23+Y23</f>
        <v>7363</v>
      </c>
      <c r="G22" s="78"/>
      <c r="H22" s="79"/>
      <c r="I22" s="80"/>
      <c r="J22" s="76"/>
      <c r="K22" s="81"/>
      <c r="L22" s="78"/>
      <c r="M22" s="98">
        <v>5571</v>
      </c>
      <c r="N22" s="83"/>
      <c r="O22" s="83"/>
      <c r="P22" s="80"/>
      <c r="Q22" s="76"/>
      <c r="R22" s="81"/>
      <c r="S22" s="78"/>
      <c r="T22" s="78"/>
      <c r="U22" s="79"/>
      <c r="V22" s="80"/>
      <c r="W22" s="76"/>
      <c r="X22" s="81"/>
      <c r="Y22" s="78"/>
      <c r="Z22" s="78"/>
      <c r="AA22" s="79"/>
    </row>
    <row r="23" spans="1:27" ht="21" customHeight="1" thickBot="1">
      <c r="A23" s="84" t="s">
        <v>29</v>
      </c>
      <c r="B23" s="85">
        <f>I23+P23+V23</f>
        <v>228</v>
      </c>
      <c r="C23" s="86">
        <f>J23+Q23+W23</f>
        <v>1255</v>
      </c>
      <c r="D23" s="87">
        <f>+E23+F22+G23+H23</f>
        <v>25119</v>
      </c>
      <c r="E23" s="88">
        <f>L23</f>
        <v>79</v>
      </c>
      <c r="F23" s="99">
        <v>-853</v>
      </c>
      <c r="G23" s="88">
        <f>N23+T23+Z23</f>
        <v>8627</v>
      </c>
      <c r="H23" s="89">
        <f>O23+U23+AA23</f>
        <v>9050</v>
      </c>
      <c r="I23" s="90">
        <v>130</v>
      </c>
      <c r="J23" s="91">
        <v>849</v>
      </c>
      <c r="K23" s="100">
        <f>SUM(O23+N23+M22+L23)</f>
        <v>17812</v>
      </c>
      <c r="L23" s="88">
        <v>79</v>
      </c>
      <c r="M23" s="99">
        <v>-853</v>
      </c>
      <c r="N23" s="92">
        <v>5984</v>
      </c>
      <c r="O23" s="92">
        <v>6178</v>
      </c>
      <c r="P23" s="90">
        <v>97</v>
      </c>
      <c r="Q23" s="86">
        <v>401</v>
      </c>
      <c r="R23" s="87">
        <f>SUM(S23:U23)</f>
        <v>7151</v>
      </c>
      <c r="S23" s="88">
        <v>1772</v>
      </c>
      <c r="T23" s="88">
        <v>2575</v>
      </c>
      <c r="U23" s="89">
        <v>2804</v>
      </c>
      <c r="V23" s="90">
        <v>1</v>
      </c>
      <c r="W23" s="86">
        <v>5</v>
      </c>
      <c r="X23" s="87">
        <f>Y23+Z23+AA23</f>
        <v>156</v>
      </c>
      <c r="Y23" s="88">
        <v>20</v>
      </c>
      <c r="Z23" s="88">
        <v>68</v>
      </c>
      <c r="AA23" s="89">
        <v>68</v>
      </c>
    </row>
    <row r="24" spans="1:18" ht="17.25" customHeight="1">
      <c r="A24" s="93" t="s">
        <v>19</v>
      </c>
      <c r="B24" s="94"/>
      <c r="C24" s="94"/>
      <c r="D24" s="94"/>
      <c r="E24" s="94"/>
      <c r="H24" s="95"/>
      <c r="O24" s="95"/>
      <c r="R24" s="96"/>
    </row>
    <row r="25" spans="1:18" ht="13.5">
      <c r="A25" t="s">
        <v>20</v>
      </c>
      <c r="R25" s="96"/>
    </row>
    <row r="26" ht="13.5">
      <c r="A26" s="97" t="s">
        <v>30</v>
      </c>
    </row>
  </sheetData>
  <mergeCells count="17">
    <mergeCell ref="V5:AA5"/>
    <mergeCell ref="V6:V7"/>
    <mergeCell ref="W6:W7"/>
    <mergeCell ref="X6:AA6"/>
    <mergeCell ref="P5:U5"/>
    <mergeCell ref="P6:P7"/>
    <mergeCell ref="Q6:Q7"/>
    <mergeCell ref="R6:U6"/>
    <mergeCell ref="I5:O5"/>
    <mergeCell ref="I6:I7"/>
    <mergeCell ref="J6:J7"/>
    <mergeCell ref="K6:O6"/>
    <mergeCell ref="A5:A7"/>
    <mergeCell ref="B6:B7"/>
    <mergeCell ref="C6:C7"/>
    <mergeCell ref="D6:H6"/>
    <mergeCell ref="B5:H5"/>
  </mergeCells>
  <printOptions horizontalCentered="1"/>
  <pageMargins left="0.27" right="0.19" top="0.984251968503937" bottom="0.984251968503937" header="0.5118110236220472" footer="0.5118110236220472"/>
  <pageSetup fitToHeight="1" fitToWidth="1" horizontalDpi="300" verticalDpi="300" orientation="landscape" pageOrder="overThenDown" paperSize="9" scale="74" r:id="rId2"/>
  <colBreaks count="1" manualBreakCount="1">
    <brk id="13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2008-06-09T08:21:10Z</cp:lastPrinted>
  <dcterms:created xsi:type="dcterms:W3CDTF">2007-02-26T08:38:34Z</dcterms:created>
  <dcterms:modified xsi:type="dcterms:W3CDTF">2008-06-09T08:35:58Z</dcterms:modified>
  <cp:category/>
  <cp:version/>
  <cp:contentType/>
  <cp:contentStatus/>
</cp:coreProperties>
</file>