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<sst xmlns="http://schemas.openxmlformats.org/spreadsheetml/2006/main" count="61" uniqueCount="55">
  <si>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区　　　　　　　分</t>
  </si>
  <si>
    <t>移転登録台数</t>
  </si>
  <si>
    <t>計</t>
  </si>
  <si>
    <t>課　税　台　数</t>
  </si>
  <si>
    <t>　　　　　　①</t>
  </si>
  <si>
    <t>　　　　　　②</t>
  </si>
  <si>
    <t>　　　　　　④</t>
  </si>
  <si>
    <t>　　　　　　⑤</t>
  </si>
  <si>
    <t>①＋②＋③</t>
  </si>
  <si>
    <t>④－⑤</t>
  </si>
  <si>
    <t>（千円）</t>
  </si>
  <si>
    <t>新規登録、新規</t>
  </si>
  <si>
    <t>検査又は届出台</t>
  </si>
  <si>
    <t>数　　　　　　</t>
  </si>
  <si>
    <t>自動車検査証（</t>
  </si>
  <si>
    <t>軽自動車届出済</t>
  </si>
  <si>
    <t>証）の記入に係</t>
  </si>
  <si>
    <t>るもの　　　③</t>
  </si>
  <si>
    <t>非課税、課税免</t>
  </si>
  <si>
    <t>除及び免税点以</t>
  </si>
  <si>
    <t>　下台数　　　　　</t>
  </si>
  <si>
    <t>⑤のうち身体障</t>
  </si>
  <si>
    <t>害者等に係る減</t>
  </si>
  <si>
    <t>免台数　　　　</t>
  </si>
  <si>
    <t>9　自動車取得税に関する調　(2)中古車に関する調　（平成8年度）</t>
  </si>
  <si>
    <t>普通車</t>
  </si>
  <si>
    <t>小型車</t>
  </si>
  <si>
    <t>計</t>
  </si>
  <si>
    <t>自動車</t>
  </si>
  <si>
    <t>乗用車</t>
  </si>
  <si>
    <t>トラック</t>
  </si>
  <si>
    <t>四輪車</t>
  </si>
  <si>
    <t>三輪車</t>
  </si>
  <si>
    <t>被けん引車</t>
  </si>
  <si>
    <t>バス</t>
  </si>
  <si>
    <t>特種用途車</t>
  </si>
  <si>
    <t>合計</t>
  </si>
  <si>
    <t>軽自動車</t>
  </si>
  <si>
    <t>四輪乗用車</t>
  </si>
  <si>
    <t>四輪トラック</t>
  </si>
  <si>
    <t>三輪トラック</t>
  </si>
  <si>
    <t>総計</t>
  </si>
  <si>
    <t>⑥</t>
  </si>
  <si>
    <t>　　　　　　⑦　　　</t>
  </si>
  <si>
    <t>⑦のうち電気を動力</t>
  </si>
  <si>
    <t>源とする自動車等</t>
  </si>
  <si>
    <t>　</t>
  </si>
  <si>
    <t>の台数　　　⑧</t>
  </si>
  <si>
    <t>⑦の課税標準額</t>
  </si>
  <si>
    <t>　　　　　　⑨</t>
  </si>
  <si>
    <t>⑧の課税標準額</t>
  </si>
  <si>
    <t>⑩</t>
  </si>
  <si>
    <t>1台当たり課税標準額</t>
  </si>
  <si>
    <t>⑨/⑦</t>
  </si>
  <si>
    <t>⑩/⑧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</si>
</sst>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1" xfId="16" applyFont="1" applyFill="1" applyBorder="1" applyAlignment="1" applyProtection="1">
      <alignment vertical="center" wrapText="1"/>
      <protection locked="0"/>
    </xf>
    <xf numFmtId="38" fontId="3" fillId="0" borderId="1" xfId="16" applyFont="1" applyFill="1" applyBorder="1" applyAlignment="1" applyProtection="1">
      <alignment vertical="center"/>
      <protection locked="0"/>
    </xf>
    <xf numFmtId="38" fontId="3" fillId="0" borderId="2" xfId="16" applyFont="1" applyFill="1" applyBorder="1" applyAlignment="1" applyProtection="1">
      <alignment vertical="center"/>
      <protection locked="0"/>
    </xf>
    <xf numFmtId="38" fontId="3" fillId="0" borderId="1" xfId="16" applyFont="1" applyFill="1" applyBorder="1" applyAlignment="1" applyProtection="1">
      <alignment vertical="center" wrapText="1"/>
      <protection/>
    </xf>
    <xf numFmtId="38" fontId="3" fillId="0" borderId="1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righ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showZeros="0"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" sqref="A7"/>
    </sheetView>
  </sheetViews>
  <sheetFormatPr defaultColWidth="9.00390625" defaultRowHeight="13.5"/>
  <cols>
    <col min="1" max="1" width="2.50390625" style="8" customWidth="1"/>
    <col min="2" max="4" width="2.625" style="8" customWidth="1"/>
    <col min="5" max="6" width="7.625" style="8" customWidth="1"/>
    <col min="7" max="17" width="14.625" style="8" customWidth="1"/>
    <col min="18" max="16384" width="9.00390625" style="8" customWidth="1"/>
  </cols>
  <sheetData>
    <row r="1" ht="14.25">
      <c r="B1" s="7" t="s">
        <v>24</v>
      </c>
    </row>
    <row r="3" spans="2:18" ht="12" customHeight="1">
      <c r="B3" s="22" t="s">
        <v>0</v>
      </c>
      <c r="C3" s="23"/>
      <c r="D3" s="23"/>
      <c r="E3" s="23"/>
      <c r="F3" s="24"/>
      <c r="G3" s="9" t="s">
        <v>11</v>
      </c>
      <c r="H3" s="20" t="s">
        <v>1</v>
      </c>
      <c r="I3" s="10" t="s">
        <v>14</v>
      </c>
      <c r="J3" s="20" t="s">
        <v>2</v>
      </c>
      <c r="K3" s="9" t="s">
        <v>18</v>
      </c>
      <c r="L3" s="9" t="s">
        <v>21</v>
      </c>
      <c r="M3" s="20" t="s">
        <v>3</v>
      </c>
      <c r="N3" s="20" t="s">
        <v>44</v>
      </c>
      <c r="O3" s="20" t="s">
        <v>48</v>
      </c>
      <c r="P3" s="20" t="s">
        <v>50</v>
      </c>
      <c r="Q3" s="34" t="s">
        <v>52</v>
      </c>
      <c r="R3" s="35"/>
    </row>
    <row r="4" spans="2:18" ht="12" customHeight="1">
      <c r="B4" s="25"/>
      <c r="C4" s="26"/>
      <c r="D4" s="26"/>
      <c r="E4" s="26"/>
      <c r="F4" s="27"/>
      <c r="G4" s="11" t="s">
        <v>12</v>
      </c>
      <c r="H4" s="21"/>
      <c r="I4" s="12" t="s">
        <v>15</v>
      </c>
      <c r="J4" s="21"/>
      <c r="K4" s="12" t="s">
        <v>19</v>
      </c>
      <c r="L4" s="11" t="s">
        <v>22</v>
      </c>
      <c r="M4" s="21"/>
      <c r="N4" s="21"/>
      <c r="O4" s="38"/>
      <c r="P4" s="21"/>
      <c r="Q4" s="36"/>
      <c r="R4" s="37"/>
    </row>
    <row r="5" spans="2:18" ht="12" customHeight="1">
      <c r="B5" s="25"/>
      <c r="C5" s="26"/>
      <c r="D5" s="26"/>
      <c r="E5" s="26"/>
      <c r="F5" s="27"/>
      <c r="G5" s="11" t="s">
        <v>13</v>
      </c>
      <c r="H5" s="11"/>
      <c r="I5" s="11" t="s">
        <v>16</v>
      </c>
      <c r="J5" s="11" t="s">
        <v>8</v>
      </c>
      <c r="K5" s="11" t="s">
        <v>20</v>
      </c>
      <c r="L5" s="11" t="s">
        <v>23</v>
      </c>
      <c r="M5" s="11" t="s">
        <v>9</v>
      </c>
      <c r="N5" s="11" t="s">
        <v>45</v>
      </c>
      <c r="O5" s="11"/>
      <c r="P5" s="11"/>
      <c r="Q5" s="11"/>
      <c r="R5" s="11"/>
    </row>
    <row r="6" spans="2:18" ht="12" customHeight="1">
      <c r="B6" s="25"/>
      <c r="C6" s="26"/>
      <c r="D6" s="26"/>
      <c r="E6" s="26"/>
      <c r="F6" s="27"/>
      <c r="G6" s="11" t="s">
        <v>4</v>
      </c>
      <c r="H6" s="11" t="s">
        <v>5</v>
      </c>
      <c r="I6" s="11" t="s">
        <v>17</v>
      </c>
      <c r="J6" s="11" t="s">
        <v>6</v>
      </c>
      <c r="K6" s="11" t="s">
        <v>7</v>
      </c>
      <c r="L6" s="11" t="s">
        <v>42</v>
      </c>
      <c r="M6" s="11" t="s">
        <v>43</v>
      </c>
      <c r="N6" s="11" t="s">
        <v>47</v>
      </c>
      <c r="O6" s="11" t="s">
        <v>49</v>
      </c>
      <c r="P6" s="11" t="s">
        <v>51</v>
      </c>
      <c r="Q6" s="11" t="s">
        <v>53</v>
      </c>
      <c r="R6" s="11" t="s">
        <v>54</v>
      </c>
    </row>
    <row r="7" spans="2:18" ht="12" customHeight="1">
      <c r="B7" s="28"/>
      <c r="C7" s="29"/>
      <c r="D7" s="29"/>
      <c r="E7" s="29"/>
      <c r="F7" s="30"/>
      <c r="G7" s="13"/>
      <c r="H7" s="14"/>
      <c r="I7" s="14"/>
      <c r="J7" s="14"/>
      <c r="K7" s="14"/>
      <c r="L7" s="14"/>
      <c r="M7" s="14"/>
      <c r="N7" s="15" t="s">
        <v>46</v>
      </c>
      <c r="O7" s="15"/>
      <c r="P7" s="15" t="s">
        <v>10</v>
      </c>
      <c r="Q7" s="15" t="s">
        <v>10</v>
      </c>
      <c r="R7" s="15" t="s">
        <v>10</v>
      </c>
    </row>
    <row r="8" spans="2:18" ht="12" customHeight="1">
      <c r="B8" s="17" t="s">
        <v>28</v>
      </c>
      <c r="C8" s="17" t="s">
        <v>29</v>
      </c>
      <c r="D8" s="31" t="s">
        <v>25</v>
      </c>
      <c r="E8" s="32"/>
      <c r="F8" s="33"/>
      <c r="G8" s="1">
        <v>2720</v>
      </c>
      <c r="H8" s="6"/>
      <c r="I8" s="6"/>
      <c r="J8" s="6"/>
      <c r="K8" s="2">
        <v>27448</v>
      </c>
      <c r="L8" s="2">
        <v>136</v>
      </c>
      <c r="M8" s="2">
        <v>9318</v>
      </c>
      <c r="N8" s="3"/>
      <c r="O8" s="2">
        <v>9247612</v>
      </c>
      <c r="P8" s="5"/>
      <c r="Q8" s="2">
        <f>O8/M8:M9</f>
        <v>992.4460184588968</v>
      </c>
      <c r="R8" s="2"/>
    </row>
    <row r="9" spans="2:18" ht="12" customHeight="1">
      <c r="B9" s="18"/>
      <c r="C9" s="18"/>
      <c r="D9" s="31" t="s">
        <v>26</v>
      </c>
      <c r="E9" s="32"/>
      <c r="F9" s="33"/>
      <c r="G9" s="1">
        <v>2488</v>
      </c>
      <c r="H9" s="6"/>
      <c r="I9" s="6"/>
      <c r="J9" s="6"/>
      <c r="K9" s="2">
        <v>77972</v>
      </c>
      <c r="L9" s="2">
        <v>102</v>
      </c>
      <c r="M9" s="2">
        <v>6619</v>
      </c>
      <c r="N9" s="3"/>
      <c r="O9" s="2">
        <v>5356492</v>
      </c>
      <c r="P9" s="5"/>
      <c r="Q9" s="2">
        <f>O9/M9</f>
        <v>809.2600090648134</v>
      </c>
      <c r="R9" s="2"/>
    </row>
    <row r="10" spans="2:18" ht="12" customHeight="1">
      <c r="B10" s="18"/>
      <c r="C10" s="19"/>
      <c r="D10" s="31" t="s">
        <v>27</v>
      </c>
      <c r="E10" s="32"/>
      <c r="F10" s="33"/>
      <c r="G10" s="4">
        <f>G8+G9</f>
        <v>5208</v>
      </c>
      <c r="H10" s="6"/>
      <c r="I10" s="6"/>
      <c r="J10" s="6"/>
      <c r="K10" s="4">
        <f aca="true" t="shared" si="0" ref="K10:P10">K8+K9</f>
        <v>105420</v>
      </c>
      <c r="L10" s="4">
        <f t="shared" si="0"/>
        <v>238</v>
      </c>
      <c r="M10" s="4">
        <f t="shared" si="0"/>
        <v>15937</v>
      </c>
      <c r="N10" s="4">
        <f t="shared" si="0"/>
        <v>0</v>
      </c>
      <c r="O10" s="4">
        <f t="shared" si="0"/>
        <v>14604104</v>
      </c>
      <c r="P10" s="4">
        <f t="shared" si="0"/>
        <v>0</v>
      </c>
      <c r="Q10" s="4">
        <f>O10/M10</f>
        <v>916.3646859509317</v>
      </c>
      <c r="R10" s="4">
        <f>R8+R9</f>
        <v>0</v>
      </c>
    </row>
    <row r="11" spans="2:18" ht="12" customHeight="1">
      <c r="B11" s="18"/>
      <c r="C11" s="17" t="s">
        <v>30</v>
      </c>
      <c r="D11" s="31" t="s">
        <v>25</v>
      </c>
      <c r="E11" s="32"/>
      <c r="F11" s="33"/>
      <c r="G11" s="1">
        <v>886</v>
      </c>
      <c r="H11" s="6"/>
      <c r="I11" s="6"/>
      <c r="J11" s="6"/>
      <c r="K11" s="2">
        <v>7073</v>
      </c>
      <c r="L11" s="2"/>
      <c r="M11" s="2">
        <v>542</v>
      </c>
      <c r="N11" s="3"/>
      <c r="O11" s="2">
        <v>842796</v>
      </c>
      <c r="P11" s="5"/>
      <c r="Q11" s="2">
        <f>O11/M11</f>
        <v>1554.9741697416973</v>
      </c>
      <c r="R11" s="2"/>
    </row>
    <row r="12" spans="2:18" ht="12" customHeight="1">
      <c r="B12" s="18"/>
      <c r="C12" s="18"/>
      <c r="D12" s="17" t="s">
        <v>26</v>
      </c>
      <c r="E12" s="31" t="s">
        <v>31</v>
      </c>
      <c r="F12" s="33"/>
      <c r="G12" s="1">
        <v>2880</v>
      </c>
      <c r="H12" s="6"/>
      <c r="I12" s="6"/>
      <c r="J12" s="6"/>
      <c r="K12" s="2">
        <v>12717</v>
      </c>
      <c r="L12" s="2">
        <v>1</v>
      </c>
      <c r="M12" s="2">
        <v>354</v>
      </c>
      <c r="N12" s="3"/>
      <c r="O12" s="2">
        <v>293832</v>
      </c>
      <c r="P12" s="5"/>
      <c r="Q12" s="2">
        <f>O12/M12</f>
        <v>830.0338983050848</v>
      </c>
      <c r="R12" s="2"/>
    </row>
    <row r="13" spans="2:18" ht="12" customHeight="1">
      <c r="B13" s="18"/>
      <c r="C13" s="18"/>
      <c r="D13" s="18"/>
      <c r="E13" s="31" t="s">
        <v>32</v>
      </c>
      <c r="F13" s="33"/>
      <c r="G13" s="1">
        <v>2</v>
      </c>
      <c r="H13" s="6"/>
      <c r="I13" s="6"/>
      <c r="J13" s="6"/>
      <c r="K13" s="2">
        <v>2</v>
      </c>
      <c r="L13" s="2"/>
      <c r="M13" s="2"/>
      <c r="N13" s="3"/>
      <c r="O13" s="2"/>
      <c r="P13" s="5"/>
      <c r="Q13" s="2"/>
      <c r="R13" s="2"/>
    </row>
    <row r="14" spans="2:18" ht="12" customHeight="1">
      <c r="B14" s="18"/>
      <c r="C14" s="18"/>
      <c r="D14" s="31" t="s">
        <v>33</v>
      </c>
      <c r="E14" s="32"/>
      <c r="F14" s="33"/>
      <c r="G14" s="1">
        <v>32</v>
      </c>
      <c r="H14" s="6"/>
      <c r="I14" s="6"/>
      <c r="J14" s="6"/>
      <c r="K14" s="2">
        <v>68</v>
      </c>
      <c r="L14" s="2"/>
      <c r="M14" s="2">
        <v>8</v>
      </c>
      <c r="N14" s="3"/>
      <c r="O14" s="5">
        <v>11399</v>
      </c>
      <c r="P14" s="5"/>
      <c r="Q14" s="2">
        <f aca="true" t="shared" si="1" ref="Q14:Q20">O14/M14</f>
        <v>1424.875</v>
      </c>
      <c r="R14" s="2"/>
    </row>
    <row r="15" spans="2:18" ht="12" customHeight="1">
      <c r="B15" s="18"/>
      <c r="C15" s="19"/>
      <c r="D15" s="31" t="s">
        <v>27</v>
      </c>
      <c r="E15" s="32"/>
      <c r="F15" s="33"/>
      <c r="G15" s="5">
        <f>G11+G12+G13+G14</f>
        <v>3800</v>
      </c>
      <c r="H15" s="6"/>
      <c r="I15" s="6"/>
      <c r="J15" s="6"/>
      <c r="K15" s="5">
        <f aca="true" t="shared" si="2" ref="K15:P15">K11+K12+K13+K14</f>
        <v>19860</v>
      </c>
      <c r="L15" s="5">
        <f t="shared" si="2"/>
        <v>1</v>
      </c>
      <c r="M15" s="5">
        <f t="shared" si="2"/>
        <v>904</v>
      </c>
      <c r="N15" s="5">
        <f t="shared" si="2"/>
        <v>0</v>
      </c>
      <c r="O15" s="16">
        <f t="shared" si="2"/>
        <v>1148027</v>
      </c>
      <c r="P15" s="5">
        <f t="shared" si="2"/>
        <v>0</v>
      </c>
      <c r="Q15" s="5">
        <f t="shared" si="1"/>
        <v>1269.9413716814158</v>
      </c>
      <c r="R15" s="5">
        <f>R11+R12+R13+R14</f>
        <v>0</v>
      </c>
    </row>
    <row r="16" spans="2:18" ht="12" customHeight="1">
      <c r="B16" s="18"/>
      <c r="C16" s="31" t="s">
        <v>34</v>
      </c>
      <c r="D16" s="32"/>
      <c r="E16" s="32"/>
      <c r="F16" s="33"/>
      <c r="G16" s="4">
        <v>77</v>
      </c>
      <c r="H16" s="6"/>
      <c r="I16" s="6"/>
      <c r="J16" s="6"/>
      <c r="K16" s="4">
        <v>433</v>
      </c>
      <c r="L16" s="4"/>
      <c r="M16" s="4">
        <v>26</v>
      </c>
      <c r="N16" s="4"/>
      <c r="O16" s="4">
        <v>32478</v>
      </c>
      <c r="P16" s="4"/>
      <c r="Q16" s="4">
        <f t="shared" si="1"/>
        <v>1249.1538461538462</v>
      </c>
      <c r="R16" s="4"/>
    </row>
    <row r="17" spans="2:18" ht="12" customHeight="1">
      <c r="B17" s="18"/>
      <c r="C17" s="31" t="s">
        <v>35</v>
      </c>
      <c r="D17" s="32"/>
      <c r="E17" s="32"/>
      <c r="F17" s="33"/>
      <c r="G17" s="1">
        <v>820</v>
      </c>
      <c r="H17" s="6"/>
      <c r="I17" s="6"/>
      <c r="J17" s="6"/>
      <c r="K17" s="2">
        <v>3179</v>
      </c>
      <c r="L17" s="2">
        <v>3</v>
      </c>
      <c r="M17" s="2">
        <v>298</v>
      </c>
      <c r="N17" s="3"/>
      <c r="O17" s="2">
        <v>393423</v>
      </c>
      <c r="P17" s="5"/>
      <c r="Q17" s="2">
        <f t="shared" si="1"/>
        <v>1320.211409395973</v>
      </c>
      <c r="R17" s="2"/>
    </row>
    <row r="18" spans="2:18" ht="12" customHeight="1">
      <c r="B18" s="19"/>
      <c r="C18" s="31" t="s">
        <v>36</v>
      </c>
      <c r="D18" s="32"/>
      <c r="E18" s="32"/>
      <c r="F18" s="33"/>
      <c r="G18" s="5">
        <f>G10+G15+G16+G17</f>
        <v>9905</v>
      </c>
      <c r="H18" s="2">
        <v>129977</v>
      </c>
      <c r="I18" s="2">
        <v>6175</v>
      </c>
      <c r="J18" s="5">
        <f>SUM(G18:I18)</f>
        <v>146057</v>
      </c>
      <c r="K18" s="5">
        <f>K10+K15+K16+K17</f>
        <v>128892</v>
      </c>
      <c r="L18" s="5">
        <f>L10+L15+L16+L17</f>
        <v>242</v>
      </c>
      <c r="M18" s="5">
        <f>M10+M15+M16+M17</f>
        <v>17165</v>
      </c>
      <c r="N18" s="5">
        <f>N10+N15+N16+N17</f>
        <v>0</v>
      </c>
      <c r="O18" s="5">
        <f>O10+O15+O16+O17</f>
        <v>16178032</v>
      </c>
      <c r="P18" s="5"/>
      <c r="Q18" s="5">
        <f t="shared" si="1"/>
        <v>942.5011360326246</v>
      </c>
      <c r="R18" s="5">
        <f>R10+R15+R16+R17</f>
        <v>0</v>
      </c>
    </row>
    <row r="19" spans="2:18" ht="12" customHeight="1">
      <c r="B19" s="17" t="s">
        <v>37</v>
      </c>
      <c r="C19" s="31" t="s">
        <v>38</v>
      </c>
      <c r="D19" s="32"/>
      <c r="E19" s="32"/>
      <c r="F19" s="33"/>
      <c r="G19" s="1">
        <v>1004</v>
      </c>
      <c r="H19" s="6"/>
      <c r="I19" s="6"/>
      <c r="J19" s="6"/>
      <c r="K19" s="2">
        <v>24702</v>
      </c>
      <c r="L19" s="2">
        <v>1</v>
      </c>
      <c r="M19" s="2">
        <v>1249</v>
      </c>
      <c r="N19" s="3"/>
      <c r="O19" s="2">
        <v>738859</v>
      </c>
      <c r="P19" s="5"/>
      <c r="Q19" s="2">
        <f t="shared" si="1"/>
        <v>591.5604483586869</v>
      </c>
      <c r="R19" s="2"/>
    </row>
    <row r="20" spans="2:18" ht="12" customHeight="1">
      <c r="B20" s="18"/>
      <c r="C20" s="31" t="s">
        <v>39</v>
      </c>
      <c r="D20" s="32"/>
      <c r="E20" s="32"/>
      <c r="F20" s="33"/>
      <c r="G20" s="1">
        <v>2522</v>
      </c>
      <c r="H20" s="6"/>
      <c r="I20" s="6"/>
      <c r="J20" s="6"/>
      <c r="K20" s="2">
        <v>39513</v>
      </c>
      <c r="L20" s="2">
        <v>1</v>
      </c>
      <c r="M20" s="2">
        <v>67</v>
      </c>
      <c r="N20" s="3"/>
      <c r="O20" s="2">
        <v>37436</v>
      </c>
      <c r="P20" s="5"/>
      <c r="Q20" s="2">
        <f t="shared" si="1"/>
        <v>558.7462686567164</v>
      </c>
      <c r="R20" s="2"/>
    </row>
    <row r="21" spans="2:18" ht="12" customHeight="1">
      <c r="B21" s="18"/>
      <c r="C21" s="31" t="s">
        <v>40</v>
      </c>
      <c r="D21" s="32"/>
      <c r="E21" s="32"/>
      <c r="F21" s="33"/>
      <c r="G21" s="1"/>
      <c r="H21" s="6"/>
      <c r="I21" s="6"/>
      <c r="J21" s="6"/>
      <c r="K21" s="2"/>
      <c r="L21" s="2"/>
      <c r="M21" s="2"/>
      <c r="N21" s="3"/>
      <c r="O21" s="2"/>
      <c r="P21" s="5"/>
      <c r="Q21" s="2"/>
      <c r="R21" s="2"/>
    </row>
    <row r="22" spans="2:18" ht="12" customHeight="1">
      <c r="B22" s="19"/>
      <c r="C22" s="31" t="s">
        <v>36</v>
      </c>
      <c r="D22" s="32"/>
      <c r="E22" s="32"/>
      <c r="F22" s="33"/>
      <c r="G22" s="5">
        <f>G19+G20+G21</f>
        <v>3526</v>
      </c>
      <c r="H22" s="2">
        <v>60827</v>
      </c>
      <c r="I22" s="2">
        <v>1178</v>
      </c>
      <c r="J22" s="5">
        <f>SUM(G22:I22)</f>
        <v>65531</v>
      </c>
      <c r="K22" s="5">
        <f aca="true" t="shared" si="3" ref="K22:P22">K19+K20+K21</f>
        <v>64215</v>
      </c>
      <c r="L22" s="5">
        <f t="shared" si="3"/>
        <v>2</v>
      </c>
      <c r="M22" s="5">
        <f>J22-K22</f>
        <v>1316</v>
      </c>
      <c r="N22" s="5">
        <f t="shared" si="3"/>
        <v>0</v>
      </c>
      <c r="O22" s="5">
        <f t="shared" si="3"/>
        <v>776295</v>
      </c>
      <c r="P22" s="5">
        <f t="shared" si="3"/>
        <v>0</v>
      </c>
      <c r="Q22" s="5">
        <f>O22/M22</f>
        <v>589.8898176291793</v>
      </c>
      <c r="R22" s="5">
        <f>R19+R20+R21</f>
        <v>0</v>
      </c>
    </row>
    <row r="23" spans="2:18" ht="12" customHeight="1">
      <c r="B23" s="31" t="s">
        <v>41</v>
      </c>
      <c r="C23" s="32"/>
      <c r="D23" s="32"/>
      <c r="E23" s="32"/>
      <c r="F23" s="33"/>
      <c r="G23" s="5">
        <f aca="true" t="shared" si="4" ref="G23:P23">G18+G22</f>
        <v>13431</v>
      </c>
      <c r="H23" s="5">
        <f t="shared" si="4"/>
        <v>190804</v>
      </c>
      <c r="I23" s="5">
        <f t="shared" si="4"/>
        <v>7353</v>
      </c>
      <c r="J23" s="5">
        <f>SUM(G23:I23)</f>
        <v>211588</v>
      </c>
      <c r="K23" s="5">
        <f t="shared" si="4"/>
        <v>193107</v>
      </c>
      <c r="L23" s="5">
        <f t="shared" si="4"/>
        <v>244</v>
      </c>
      <c r="M23" s="5">
        <v>18481</v>
      </c>
      <c r="N23" s="5">
        <f t="shared" si="4"/>
        <v>0</v>
      </c>
      <c r="O23" s="5">
        <f t="shared" si="4"/>
        <v>16954327</v>
      </c>
      <c r="P23" s="5">
        <f t="shared" si="4"/>
        <v>0</v>
      </c>
      <c r="Q23" s="5">
        <f>O23/M23</f>
        <v>917.392294789243</v>
      </c>
      <c r="R23" s="5">
        <f>R18+R22</f>
        <v>0</v>
      </c>
    </row>
    <row r="24" ht="12" customHeight="1"/>
    <row r="25" ht="12" customHeight="1"/>
    <row r="26" ht="12" customHeight="1"/>
    <row r="27" ht="12" customHeight="1"/>
  </sheetData>
  <mergeCells count="29">
    <mergeCell ref="B23:F23"/>
    <mergeCell ref="B19:B22"/>
    <mergeCell ref="Q3:R4"/>
    <mergeCell ref="C19:F19"/>
    <mergeCell ref="C20:F20"/>
    <mergeCell ref="C21:F21"/>
    <mergeCell ref="C22:F22"/>
    <mergeCell ref="D15:F15"/>
    <mergeCell ref="C16:F16"/>
    <mergeCell ref="C17:F17"/>
    <mergeCell ref="C11:C15"/>
    <mergeCell ref="E12:F12"/>
    <mergeCell ref="E13:F13"/>
    <mergeCell ref="D14:F14"/>
    <mergeCell ref="J3:J4"/>
    <mergeCell ref="M3:M4"/>
    <mergeCell ref="N3:N4"/>
    <mergeCell ref="P3:P4"/>
    <mergeCell ref="O3:O4"/>
    <mergeCell ref="B8:B18"/>
    <mergeCell ref="C8:C10"/>
    <mergeCell ref="H3:H4"/>
    <mergeCell ref="B3:F7"/>
    <mergeCell ref="C18:F18"/>
    <mergeCell ref="D8:F8"/>
    <mergeCell ref="D9:F9"/>
    <mergeCell ref="D10:F10"/>
    <mergeCell ref="D11:F11"/>
    <mergeCell ref="D12:D13"/>
  </mergeCells>
  <printOptions/>
  <pageMargins left="0.7874015748031497" right="0.7874015748031497" top="0.7874015748031497" bottom="0.787401574803149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2001-05-29T09:32:47Z</cp:lastPrinted>
  <dcterms:created xsi:type="dcterms:W3CDTF">2000-07-15T01:51:44Z</dcterms:created>
  <dcterms:modified xsi:type="dcterms:W3CDTF">2002-01-25T05:07:25Z</dcterms:modified>
  <cp:category/>
  <cp:version/>
  <cp:contentType/>
  <cp:contentStatus/>
</cp:coreProperties>
</file>