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tabRatio="831" activeTab="0"/>
  </bookViews>
  <sheets>
    <sheet name="地方債公債費比率等" sheetId="1" r:id="rId1"/>
  </sheets>
  <definedNames>
    <definedName name="_xlnm.Print_Area" localSheetId="0">'地方債公債費比率等'!$A$1:$P$55</definedName>
    <definedName name="一会">#REF!</definedName>
    <definedName name="一会39">#REF!</definedName>
    <definedName name="一会40">#REF!</definedName>
    <definedName name="一会その他">#REF!</definedName>
    <definedName name="一会その他39">#REF!</definedName>
    <definedName name="最終票">#REF!</definedName>
    <definedName name="最終票39">#REF!</definedName>
    <definedName name="最終票40">#REF!</definedName>
    <definedName name="財政課">#REF!</definedName>
    <definedName name="財政課39">#REF!</definedName>
    <definedName name="財政課40">#REF!</definedName>
    <definedName name="財対債等40">#REF!</definedName>
    <definedName name="特会">#REF!</definedName>
    <definedName name="特会39">#REF!</definedName>
    <definedName name="特会40">#REF!</definedName>
    <definedName name="特会40.1">#REF!</definedName>
    <definedName name="普通会計">#REF!</definedName>
    <definedName name="普通会計39">#REF!</definedName>
    <definedName name="普通会計40">#REF!</definedName>
  </definedNames>
  <calcPr fullCalcOnLoad="1"/>
</workbook>
</file>

<file path=xl/sharedStrings.xml><?xml version="1.0" encoding="utf-8"?>
<sst xmlns="http://schemas.openxmlformats.org/spreadsheetml/2006/main" count="139" uniqueCount="112">
  <si>
    <t>特定財源</t>
  </si>
  <si>
    <t>その他</t>
  </si>
  <si>
    <t>公営企業債</t>
  </si>
  <si>
    <t>元利償還額</t>
  </si>
  <si>
    <t>転貸債</t>
  </si>
  <si>
    <t>計</t>
  </si>
  <si>
    <t>償還額</t>
  </si>
  <si>
    <t>転貸債償還額</t>
  </si>
  <si>
    <t>（ア）</t>
  </si>
  <si>
    <t>（イ）</t>
  </si>
  <si>
    <t>差　　　　引</t>
  </si>
  <si>
    <t>公共用地先行</t>
  </si>
  <si>
    <t>任意に</t>
  </si>
  <si>
    <t>に係るもの</t>
  </si>
  <si>
    <t>行ったもの</t>
  </si>
  <si>
    <t>(Ａ)</t>
  </si>
  <si>
    <t>(Ｂ)</t>
  </si>
  <si>
    <t>(Ｃ)</t>
  </si>
  <si>
    <t>(Ｅ)</t>
  </si>
  <si>
    <t>(Ｆ)</t>
  </si>
  <si>
    <t>(Ｇ)</t>
  </si>
  <si>
    <t>(Ｈ)</t>
  </si>
  <si>
    <t>(Ｉ)</t>
  </si>
  <si>
    <t>(Ｊ)</t>
  </si>
  <si>
    <t>元利償還額</t>
  </si>
  <si>
    <t>償還額の財源</t>
  </si>
  <si>
    <t>一般財源等</t>
  </si>
  <si>
    <t>災害復旧費等</t>
  </si>
  <si>
    <t>標準税収入額</t>
  </si>
  <si>
    <t>普通交付税額</t>
  </si>
  <si>
    <t>公債費比率</t>
  </si>
  <si>
    <t>起債制限比率</t>
  </si>
  <si>
    <t>に係る基準財</t>
  </si>
  <si>
    <t>公債費比率の算出方法</t>
  </si>
  <si>
    <t>公債費に準ずる債務負担行為を含む公債費比率の算出方法</t>
  </si>
  <si>
    <t>(ア)</t>
  </si>
  <si>
    <t>×1,000＝</t>
  </si>
  <si>
    <t>起債制限比率の算出方法</t>
  </si>
  <si>
    <t>(イ)</t>
  </si>
  <si>
    <t>＝</t>
  </si>
  <si>
    <t>計</t>
  </si>
  <si>
    <t>＝</t>
  </si>
  <si>
    <t>(イ)</t>
  </si>
  <si>
    <t>（１）元　金</t>
  </si>
  <si>
    <t>（２）利　子</t>
  </si>
  <si>
    <t>区　　　　　　　　　分</t>
  </si>
  <si>
    <t>区　　　　　　　　　分</t>
  </si>
  <si>
    <t>（単位　千円）</t>
  </si>
  <si>
    <t>((Ｂ)～(Ｆ))</t>
  </si>
  <si>
    <t>　　（注）各年度毎に小数点第６位を四捨五入し、第５位まで求めること。</t>
  </si>
  <si>
    <t>資料：県財政課</t>
  </si>
  <si>
    <t>注）　１　公債費比率</t>
  </si>
  <si>
    <t>　　　２　起債制限比率</t>
  </si>
  <si>
    <t>財政負担の状況を計数的に示したものです。</t>
  </si>
  <si>
    <t>の比率になると起債が制限されます。</t>
  </si>
  <si>
    <t>　県債の元利償還金に充当された一般財源のうち地方交付税措置がされるものを除いたものの一般財源に対する割合の３か年平均です。公債費による財政負担の程度を判断する指標であり、一定</t>
  </si>
  <si>
    <t>　県債で借り入れを行うと、定められた条件で毎年度元金の償還と利子の支払いが必要となりますが、これに要する経費が公債費です。この公債費の一般財源に占める割合を公債費比率といい、</t>
  </si>
  <si>
    <t>（普通会計）</t>
  </si>
  <si>
    <t>地方債の状況</t>
  </si>
  <si>
    <t>（繰上償還額及び公債費比率等の状況）</t>
  </si>
  <si>
    <r>
      <t>（１）</t>
    </r>
    <r>
      <rPr>
        <sz val="10"/>
        <rFont val="ＭＳ 明朝"/>
        <family val="1"/>
      </rPr>
      <t>11</t>
    </r>
    <r>
      <rPr>
        <sz val="10"/>
        <rFont val="ＭＳ 明朝"/>
        <family val="1"/>
      </rPr>
      <t>年度</t>
    </r>
  </si>
  <si>
    <t>平成１３年度</t>
  </si>
  <si>
    <r>
      <t>平成13</t>
    </r>
    <r>
      <rPr>
        <sz val="10"/>
        <rFont val="ＭＳ 明朝"/>
        <family val="1"/>
      </rPr>
      <t>年度</t>
    </r>
  </si>
  <si>
    <r>
      <t>平成13</t>
    </r>
    <r>
      <rPr>
        <sz val="10"/>
        <rFont val="ＭＳ 明朝"/>
        <family val="1"/>
      </rPr>
      <t>年度元利</t>
    </r>
  </si>
  <si>
    <r>
      <t>平　　成　　1</t>
    </r>
    <r>
      <rPr>
        <sz val="10"/>
        <rFont val="ＭＳ 明朝"/>
        <family val="1"/>
      </rPr>
      <t>1</t>
    </r>
    <r>
      <rPr>
        <sz val="10"/>
        <rFont val="ＭＳ 明朝"/>
        <family val="1"/>
      </rPr>
      <t>　　年　　度</t>
    </r>
  </si>
  <si>
    <r>
      <t>平　　成　　1</t>
    </r>
    <r>
      <rPr>
        <sz val="10"/>
        <rFont val="ＭＳ 明朝"/>
        <family val="1"/>
      </rPr>
      <t>2</t>
    </r>
    <r>
      <rPr>
        <sz val="10"/>
        <rFont val="ＭＳ 明朝"/>
        <family val="1"/>
      </rPr>
      <t>　　年　　度</t>
    </r>
  </si>
  <si>
    <r>
      <t>平　　成　　1</t>
    </r>
    <r>
      <rPr>
        <sz val="10"/>
        <rFont val="ＭＳ 明朝"/>
        <family val="1"/>
      </rPr>
      <t>3</t>
    </r>
    <r>
      <rPr>
        <sz val="10"/>
        <rFont val="ＭＳ 明朝"/>
        <family val="1"/>
      </rPr>
      <t>　　年　　度</t>
    </r>
  </si>
  <si>
    <t>公債費充当一般財源</t>
  </si>
  <si>
    <t>等額(繰上償還額及び</t>
  </si>
  <si>
    <t>転貸債償還額に係る</t>
  </si>
  <si>
    <t>公債費充当一般財源</t>
  </si>
  <si>
    <t>公営企業債償還額に係</t>
  </si>
  <si>
    <r>
      <t>る分を除く)　</t>
    </r>
    <r>
      <rPr>
        <sz val="10"/>
        <rFont val="ＭＳ 明朝"/>
        <family val="1"/>
      </rPr>
      <t xml:space="preserve"> </t>
    </r>
    <r>
      <rPr>
        <sz val="10"/>
        <rFont val="ＭＳ 明朝"/>
        <family val="1"/>
      </rPr>
      <t>（イ）</t>
    </r>
  </si>
  <si>
    <r>
      <t>分を除く)</t>
    </r>
    <r>
      <rPr>
        <sz val="10"/>
        <rFont val="ＭＳ 明朝"/>
        <family val="1"/>
      </rPr>
      <t xml:space="preserve">     </t>
    </r>
    <r>
      <rPr>
        <sz val="10"/>
        <rFont val="ＭＳ 明朝"/>
        <family val="1"/>
      </rPr>
      <t>（ア）</t>
    </r>
  </si>
  <si>
    <t>負担行為の状況</t>
  </si>
  <si>
    <t>(つづき)36行17</t>
  </si>
  <si>
    <t>列の額　（ウ）</t>
  </si>
  <si>
    <r>
      <t>4</t>
    </r>
    <r>
      <rPr>
        <sz val="10"/>
        <rFont val="ＭＳ 明朝"/>
        <family val="1"/>
      </rPr>
      <t>1表その1債務</t>
    </r>
  </si>
  <si>
    <t>政需要額</t>
  </si>
  <si>
    <t>等</t>
  </si>
  <si>
    <t>（カ）</t>
  </si>
  <si>
    <t>事業費補正によ</t>
  </si>
  <si>
    <t>り基準財政需要</t>
  </si>
  <si>
    <t>額に算入された</t>
  </si>
  <si>
    <t>公債費　（ク）</t>
  </si>
  <si>
    <t>臨時財政対策債</t>
  </si>
  <si>
    <t>発行可能額</t>
  </si>
  <si>
    <t>－(エ)</t>
  </si>
  <si>
    <t>(オ)</t>
  </si>
  <si>
    <t>＋(カ)</t>
  </si>
  <si>
    <t>＋(キ)</t>
  </si>
  <si>
    <r>
      <t>（２）</t>
    </r>
    <r>
      <rPr>
        <sz val="10"/>
        <rFont val="ＭＳ 明朝"/>
        <family val="1"/>
      </rPr>
      <t>12</t>
    </r>
    <r>
      <rPr>
        <sz val="10"/>
        <rFont val="ＭＳ 明朝"/>
        <family val="1"/>
      </rPr>
      <t>年度</t>
    </r>
  </si>
  <si>
    <r>
      <t>（３）</t>
    </r>
    <r>
      <rPr>
        <sz val="10"/>
        <rFont val="ＭＳ 明朝"/>
        <family val="1"/>
      </rPr>
      <t>13</t>
    </r>
    <r>
      <rPr>
        <sz val="10"/>
        <rFont val="ＭＳ 明朝"/>
        <family val="1"/>
      </rPr>
      <t>年度</t>
    </r>
  </si>
  <si>
    <t>－(ク)</t>
  </si>
  <si>
    <t>＋(ウ)</t>
  </si>
  <si>
    <t>＋(カ)</t>
  </si>
  <si>
    <r>
      <t>（Ａ）</t>
    </r>
    <r>
      <rPr>
        <sz val="10"/>
        <rFont val="ＭＳ 明朝"/>
        <family val="1"/>
      </rPr>
      <t xml:space="preserve">   </t>
    </r>
    <r>
      <rPr>
        <sz val="10"/>
        <rFont val="ＭＳ 明朝"/>
        <family val="1"/>
      </rPr>
      <t>の</t>
    </r>
    <r>
      <rPr>
        <sz val="10"/>
        <rFont val="ＭＳ 明朝"/>
        <family val="1"/>
      </rPr>
      <t xml:space="preserve">   </t>
    </r>
    <r>
      <rPr>
        <sz val="10"/>
        <rFont val="ＭＳ 明朝"/>
        <family val="1"/>
      </rPr>
      <t>う</t>
    </r>
    <r>
      <rPr>
        <sz val="10"/>
        <rFont val="ＭＳ 明朝"/>
        <family val="1"/>
      </rPr>
      <t xml:space="preserve">   </t>
    </r>
    <r>
      <rPr>
        <sz val="10"/>
        <rFont val="ＭＳ 明朝"/>
        <family val="1"/>
      </rPr>
      <t>ち</t>
    </r>
    <r>
      <rPr>
        <sz val="10"/>
        <rFont val="ＭＳ 明朝"/>
        <family val="1"/>
      </rPr>
      <t xml:space="preserve">   </t>
    </r>
    <r>
      <rPr>
        <sz val="10"/>
        <rFont val="ＭＳ 明朝"/>
        <family val="1"/>
      </rPr>
      <t>繰</t>
    </r>
    <r>
      <rPr>
        <sz val="10"/>
        <rFont val="ＭＳ 明朝"/>
        <family val="1"/>
      </rPr>
      <t xml:space="preserve">   </t>
    </r>
    <r>
      <rPr>
        <sz val="10"/>
        <rFont val="ＭＳ 明朝"/>
        <family val="1"/>
      </rPr>
      <t>上</t>
    </r>
    <r>
      <rPr>
        <sz val="10"/>
        <rFont val="ＭＳ 明朝"/>
        <family val="1"/>
      </rPr>
      <t xml:space="preserve">   </t>
    </r>
    <r>
      <rPr>
        <sz val="10"/>
        <rFont val="ＭＳ 明朝"/>
        <family val="1"/>
      </rPr>
      <t>償</t>
    </r>
    <r>
      <rPr>
        <sz val="10"/>
        <rFont val="ＭＳ 明朝"/>
        <family val="1"/>
      </rPr>
      <t xml:space="preserve">   </t>
    </r>
    <r>
      <rPr>
        <sz val="10"/>
        <rFont val="ＭＳ 明朝"/>
        <family val="1"/>
      </rPr>
      <t>還</t>
    </r>
    <r>
      <rPr>
        <sz val="10"/>
        <rFont val="ＭＳ 明朝"/>
        <family val="1"/>
      </rPr>
      <t xml:space="preserve">   </t>
    </r>
    <r>
      <rPr>
        <sz val="10"/>
        <rFont val="ＭＳ 明朝"/>
        <family val="1"/>
      </rPr>
      <t>額</t>
    </r>
  </si>
  <si>
    <t>(エ)</t>
  </si>
  <si>
    <t>（オ）</t>
  </si>
  <si>
    <t>（キ）</t>
  </si>
  <si>
    <t>×１／３×1,000</t>
  </si>
  <si>
    <t>(ア)－（エ）</t>
  </si>
  <si>
    <t>(オ)＋（カ）－（キ）－（エ）</t>
  </si>
  <si>
    <t>＊　（ク）…普通交付税の算定において事業費補正により基準財政需要額に算入された公債費（普通会計に属する地方債に係るものに限る。）</t>
  </si>
  <si>
    <t>取得等債に係</t>
  </si>
  <si>
    <t>るもの(Ｄ)</t>
  </si>
  <si>
    <t>(繰上償還分を含む)</t>
  </si>
  <si>
    <t>(A)-((B)+(D)+</t>
  </si>
  <si>
    <t>(E)+(F)+(H))</t>
  </si>
  <si>
    <t>(E)+(F)+(G))</t>
  </si>
  <si>
    <r>
      <t>計</t>
    </r>
    <r>
      <rPr>
        <sz val="10"/>
        <rFont val="ＭＳ 明朝"/>
        <family val="1"/>
      </rPr>
      <t>((1)～(2))</t>
    </r>
  </si>
  <si>
    <r>
      <t>+41</t>
    </r>
    <r>
      <rPr>
        <sz val="10"/>
        <rFont val="ＭＳ 明朝"/>
        <family val="1"/>
      </rPr>
      <t>表その</t>
    </r>
    <r>
      <rPr>
        <sz val="10"/>
        <rFont val="ＭＳ 明朝"/>
        <family val="1"/>
      </rPr>
      <t>1｢</t>
    </r>
    <r>
      <rPr>
        <sz val="10"/>
        <rFont val="ＭＳ 明朝"/>
        <family val="1"/>
      </rPr>
      <t>債務負担行為の状況(つづき)｣36行16列</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</si>
</sst>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00;\-#,##0.000"/>
    <numFmt numFmtId="180" formatCode="#,##0.0000;\-#,##0.0000"/>
    <numFmt numFmtId="181" formatCode="[&lt;=999]000;000\-00"/>
    <numFmt numFmtId="182" formatCode="0;&quot;△ &quot;0"/>
    <numFmt numFmtId="183" formatCode="#,##0;&quot;△ &quot;#,##0"/>
    <numFmt numFmtId="184" formatCode="0.0_);[Red]\(0.0\)"/>
    <numFmt numFmtId="185" formatCode="0_);[Red]\(0\)"/>
    <numFmt numFmtId="186" formatCode="#,##0.0;[Red]\-#,##0.0"/>
    <numFmt numFmtId="187" formatCode="#,##0.00000;\-#,##0.00000"/>
    <numFmt numFmtId="188" formatCode="0.00_);[Red]\(0.00\)"/>
    <numFmt numFmtId="189" formatCode="#,##0.00_ ;[Red]\-#,##0.00\ "/>
    <numFmt numFmtId="190" formatCode="0_);\(0\)"/>
    <numFmt numFmtId="191" formatCode="0.00000_);[Red]\(0.00000\)"/>
    <numFmt numFmtId="192" formatCode="#,##0.00_);[Red]\(#,##0.00\)"/>
    <numFmt numFmtId="193" formatCode="#,##0_);[Red]\(#,##0\)"/>
    <numFmt numFmtId="194" formatCode="[&lt;=999]000;[&lt;=99999]000\-00;000\-0000"/>
  </numFmts>
  <fonts count="19">
    <font>
      <sz val="10"/>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Arial"/>
      <family val="2"/>
    </font>
    <font>
      <sz val="7"/>
      <name val="ＭＳ Ｐ明朝"/>
      <family val="1"/>
    </font>
    <font>
      <sz val="10"/>
      <name val="ＭＳ Ｐ明朝"/>
      <family val="1"/>
    </font>
    <font>
      <sz val="14"/>
      <name val="ＭＳ Ｐ明朝"/>
      <family val="1"/>
    </font>
    <font>
      <sz val="11"/>
      <name val="ＭＳ Ｐ明朝"/>
      <family val="1"/>
    </font>
    <font>
      <u val="single"/>
      <sz val="14"/>
      <color indexed="12"/>
      <name val="ＭＳ 明朝"/>
      <family val="1"/>
    </font>
    <font>
      <sz val="7"/>
      <name val="ＭＳ 明朝"/>
      <family val="1"/>
    </font>
    <font>
      <b/>
      <sz val="10"/>
      <name val="ＭＳ 明朝"/>
      <family val="1"/>
    </font>
    <font>
      <sz val="10"/>
      <color indexed="12"/>
      <name val="ＭＳ 明朝"/>
      <family val="1"/>
    </font>
    <font>
      <sz val="8"/>
      <name val="ＭＳ 明朝"/>
      <family val="1"/>
    </font>
    <font>
      <sz val="6"/>
      <name val="ＭＳ 明朝"/>
      <family val="1"/>
    </font>
    <font>
      <b/>
      <sz val="12"/>
      <name val="ＭＳ 明朝"/>
      <family val="1"/>
    </font>
    <font>
      <sz val="14"/>
      <name val="ＭＳ 明朝"/>
      <family val="1"/>
    </font>
    <font>
      <sz val="11"/>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style="thin"/>
      <right style="thin"/>
      <top style="thin"/>
      <bottom style="thin"/>
    </border>
    <border diagonalUp="1">
      <left style="thin"/>
      <right style="thin"/>
      <top style="thin"/>
      <bottom style="thin"/>
      <diagonal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67">
    <xf numFmtId="37" fontId="0" fillId="0" borderId="0" xfId="0" applyAlignment="1">
      <alignment/>
    </xf>
    <xf numFmtId="37" fontId="8" fillId="0" borderId="0" xfId="0" applyFont="1" applyBorder="1" applyAlignment="1">
      <alignment/>
    </xf>
    <xf numFmtId="37" fontId="9" fillId="0" borderId="0" xfId="0" applyFont="1" applyBorder="1" applyAlignment="1">
      <alignment vertical="center"/>
    </xf>
    <xf numFmtId="37" fontId="9" fillId="0" borderId="0" xfId="0" applyFont="1" applyBorder="1" applyAlignment="1">
      <alignment horizontal="center" vertical="center"/>
    </xf>
    <xf numFmtId="37" fontId="9" fillId="0" borderId="0" xfId="0" applyFont="1" applyBorder="1" applyAlignment="1">
      <alignment vertical="center" wrapText="1"/>
    </xf>
    <xf numFmtId="37" fontId="9" fillId="0" borderId="0" xfId="0" applyFont="1" applyAlignment="1">
      <alignment vertical="center"/>
    </xf>
    <xf numFmtId="49" fontId="9" fillId="0" borderId="0" xfId="0" applyNumberFormat="1" applyFont="1" applyBorder="1" applyAlignment="1">
      <alignment horizontal="right" vertical="center" wrapText="1"/>
    </xf>
    <xf numFmtId="37" fontId="7" fillId="0" borderId="0" xfId="0" applyFont="1" applyAlignment="1">
      <alignment vertical="center"/>
    </xf>
    <xf numFmtId="37" fontId="0" fillId="0" borderId="0" xfId="0" applyFont="1" applyBorder="1" applyAlignment="1">
      <alignment/>
    </xf>
    <xf numFmtId="37" fontId="12" fillId="0" borderId="0" xfId="0" applyFont="1" applyBorder="1" applyAlignment="1" applyProtection="1">
      <alignment horizontal="center"/>
      <protection locked="0"/>
    </xf>
    <xf numFmtId="37" fontId="0" fillId="0" borderId="0" xfId="0" applyFont="1" applyBorder="1" applyAlignment="1">
      <alignment/>
    </xf>
    <xf numFmtId="37" fontId="12" fillId="0" borderId="0" xfId="0" applyFont="1" applyBorder="1" applyAlignment="1" applyProtection="1">
      <alignment horizontal="left" vertical="center"/>
      <protection locked="0"/>
    </xf>
    <xf numFmtId="37" fontId="13" fillId="0" borderId="0" xfId="0" applyFont="1" applyBorder="1" applyAlignment="1" applyProtection="1">
      <alignment vertical="center"/>
      <protection locked="0"/>
    </xf>
    <xf numFmtId="37" fontId="0" fillId="0" borderId="0" xfId="0" applyFont="1" applyAlignment="1">
      <alignment vertical="center"/>
    </xf>
    <xf numFmtId="190" fontId="0" fillId="0" borderId="0" xfId="0" applyNumberFormat="1" applyFont="1" applyBorder="1" applyAlignment="1">
      <alignment horizontal="center"/>
    </xf>
    <xf numFmtId="37" fontId="0" fillId="0" borderId="0" xfId="0" applyFont="1" applyBorder="1" applyAlignment="1">
      <alignment vertical="center"/>
    </xf>
    <xf numFmtId="37" fontId="0" fillId="0" borderId="1" xfId="0" applyFont="1" applyBorder="1" applyAlignment="1" applyProtection="1" quotePrefix="1">
      <alignment vertical="center"/>
      <protection/>
    </xf>
    <xf numFmtId="37" fontId="0" fillId="0" borderId="2" xfId="0" applyFont="1" applyBorder="1" applyAlignment="1" applyProtection="1" quotePrefix="1">
      <alignment vertical="center"/>
      <protection/>
    </xf>
    <xf numFmtId="37" fontId="0" fillId="0" borderId="3" xfId="0" applyFont="1" applyBorder="1" applyAlignment="1" applyProtection="1" quotePrefix="1">
      <alignment vertical="center"/>
      <protection/>
    </xf>
    <xf numFmtId="37" fontId="0" fillId="0" borderId="3" xfId="0" applyFont="1" applyBorder="1" applyAlignment="1" applyProtection="1">
      <alignment vertical="center"/>
      <protection/>
    </xf>
    <xf numFmtId="37" fontId="0" fillId="0" borderId="3" xfId="0" applyFont="1" applyBorder="1" applyAlignment="1" applyProtection="1" quotePrefix="1">
      <alignment horizontal="left" vertical="center"/>
      <protection/>
    </xf>
    <xf numFmtId="37" fontId="0" fillId="0" borderId="0" xfId="0" applyFont="1" applyAlignment="1" applyProtection="1">
      <alignment horizontal="left" vertical="center"/>
      <protection/>
    </xf>
    <xf numFmtId="37" fontId="0" fillId="0" borderId="0" xfId="0" applyFont="1" applyAlignment="1" applyProtection="1">
      <alignment vertical="center"/>
      <protection/>
    </xf>
    <xf numFmtId="37" fontId="0" fillId="0" borderId="0" xfId="0" applyFont="1" applyAlignment="1" applyProtection="1">
      <alignment horizontal="center" vertical="center"/>
      <protection/>
    </xf>
    <xf numFmtId="187" fontId="0" fillId="0" borderId="0" xfId="0" applyNumberFormat="1" applyFont="1" applyAlignment="1">
      <alignment vertical="center"/>
    </xf>
    <xf numFmtId="37" fontId="0" fillId="0" borderId="0" xfId="0" applyFont="1" applyAlignment="1" quotePrefix="1">
      <alignment horizontal="left" vertical="center"/>
    </xf>
    <xf numFmtId="37" fontId="0" fillId="0" borderId="4" xfId="0" applyFont="1" applyBorder="1" applyAlignment="1">
      <alignment vertical="center"/>
    </xf>
    <xf numFmtId="37" fontId="0" fillId="0" borderId="5" xfId="0" applyFont="1" applyBorder="1" applyAlignment="1">
      <alignment vertical="center"/>
    </xf>
    <xf numFmtId="37" fontId="0" fillId="0" borderId="6" xfId="0" applyFont="1" applyBorder="1" applyAlignment="1">
      <alignment vertical="center"/>
    </xf>
    <xf numFmtId="37" fontId="0" fillId="0" borderId="7" xfId="0" applyFont="1" applyBorder="1" applyAlignment="1">
      <alignment vertical="center"/>
    </xf>
    <xf numFmtId="190" fontId="0" fillId="0" borderId="0" xfId="0" applyNumberFormat="1" applyFont="1" applyBorder="1" applyAlignment="1">
      <alignment horizontal="right"/>
    </xf>
    <xf numFmtId="190" fontId="0" fillId="0" borderId="4" xfId="0" applyNumberFormat="1" applyFont="1" applyBorder="1" applyAlignment="1">
      <alignment horizontal="center"/>
    </xf>
    <xf numFmtId="37" fontId="0" fillId="0" borderId="8" xfId="0" applyFont="1" applyBorder="1" applyAlignment="1" applyProtection="1" quotePrefix="1">
      <alignment vertical="center"/>
      <protection/>
    </xf>
    <xf numFmtId="37" fontId="0" fillId="0" borderId="9" xfId="0" applyFont="1" applyBorder="1" applyAlignment="1" applyProtection="1" quotePrefix="1">
      <alignment vertical="center"/>
      <protection/>
    </xf>
    <xf numFmtId="37" fontId="0" fillId="0" borderId="6" xfId="0" applyFont="1" applyBorder="1" applyAlignment="1" applyProtection="1" quotePrefix="1">
      <alignment vertical="center"/>
      <protection/>
    </xf>
    <xf numFmtId="37" fontId="0" fillId="0" borderId="7" xfId="0" applyFont="1" applyBorder="1" applyAlignment="1" applyProtection="1" quotePrefix="1">
      <alignment vertical="center"/>
      <protection/>
    </xf>
    <xf numFmtId="37" fontId="0" fillId="0" borderId="10" xfId="0" applyFont="1" applyBorder="1" applyAlignment="1" applyProtection="1" quotePrefix="1">
      <alignment vertical="center"/>
      <protection/>
    </xf>
    <xf numFmtId="37" fontId="0" fillId="0" borderId="11" xfId="0" applyFont="1" applyBorder="1" applyAlignment="1" applyProtection="1" quotePrefix="1">
      <alignment vertical="center"/>
      <protection/>
    </xf>
    <xf numFmtId="37" fontId="0" fillId="0" borderId="5" xfId="0" applyFont="1" applyBorder="1" applyAlignment="1" applyProtection="1" quotePrefix="1">
      <alignment vertical="center"/>
      <protection/>
    </xf>
    <xf numFmtId="37" fontId="0" fillId="0" borderId="12" xfId="0" applyFont="1" applyBorder="1" applyAlignment="1" applyProtection="1" quotePrefix="1">
      <alignment vertical="center"/>
      <protection/>
    </xf>
    <xf numFmtId="193" fontId="0" fillId="0" borderId="9" xfId="0" applyNumberFormat="1" applyFont="1" applyBorder="1" applyAlignment="1" applyProtection="1" quotePrefix="1">
      <alignment vertical="center"/>
      <protection/>
    </xf>
    <xf numFmtId="37" fontId="0" fillId="2" borderId="13" xfId="0" applyFont="1" applyFill="1" applyBorder="1" applyAlignment="1" applyProtection="1">
      <alignment horizontal="center" vertical="center"/>
      <protection/>
    </xf>
    <xf numFmtId="37" fontId="0" fillId="2" borderId="14" xfId="0" applyFont="1" applyFill="1" applyBorder="1" applyAlignment="1" applyProtection="1">
      <alignment horizontal="distributed" vertical="center"/>
      <protection/>
    </xf>
    <xf numFmtId="37" fontId="0" fillId="2" borderId="11" xfId="0" applyFont="1" applyFill="1" applyBorder="1" applyAlignment="1" applyProtection="1">
      <alignment horizontal="distributed" vertical="center"/>
      <protection/>
    </xf>
    <xf numFmtId="37" fontId="0" fillId="2" borderId="11"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0" xfId="0" applyFont="1" applyFill="1" applyBorder="1" applyAlignment="1">
      <alignment horizontal="distributed" vertical="center"/>
    </xf>
    <xf numFmtId="37" fontId="0" fillId="2" borderId="15" xfId="0" applyFont="1" applyFill="1" applyBorder="1" applyAlignment="1" applyProtection="1">
      <alignment horizontal="distributed" vertical="center"/>
      <protection/>
    </xf>
    <xf numFmtId="37" fontId="0" fillId="2" borderId="15" xfId="0" applyFont="1" applyFill="1" applyBorder="1" applyAlignment="1" applyProtection="1" quotePrefix="1">
      <alignment horizontal="distributed" vertical="center"/>
      <protection/>
    </xf>
    <xf numFmtId="37" fontId="0" fillId="2" borderId="3" xfId="0" applyFont="1" applyFill="1" applyBorder="1" applyAlignment="1" applyProtection="1">
      <alignment horizontal="distributed" vertical="center"/>
      <protection/>
    </xf>
    <xf numFmtId="37" fontId="14" fillId="2" borderId="3" xfId="0" applyFont="1" applyFill="1" applyBorder="1" applyAlignment="1" applyProtection="1">
      <alignment horizontal="left" vertical="center"/>
      <protection/>
    </xf>
    <xf numFmtId="37" fontId="0" fillId="2" borderId="0" xfId="0" applyFont="1" applyFill="1" applyBorder="1" applyAlignment="1" applyProtection="1">
      <alignment horizontal="distributed" vertical="center"/>
      <protection/>
    </xf>
    <xf numFmtId="37" fontId="0" fillId="2" borderId="3" xfId="0" applyFont="1" applyFill="1" applyBorder="1" applyAlignment="1" applyProtection="1" quotePrefix="1">
      <alignment horizontal="center" vertical="center"/>
      <protection/>
    </xf>
    <xf numFmtId="37" fontId="15" fillId="2" borderId="15" xfId="0" applyFont="1" applyFill="1" applyBorder="1" applyAlignment="1" applyProtection="1" quotePrefix="1">
      <alignment horizontal="distributed" vertical="center"/>
      <protection/>
    </xf>
    <xf numFmtId="37" fontId="14" fillId="2" borderId="15" xfId="0" applyFont="1" applyFill="1" applyBorder="1" applyAlignment="1" applyProtection="1" quotePrefix="1">
      <alignment horizontal="right" vertical="center"/>
      <protection/>
    </xf>
    <xf numFmtId="37" fontId="14" fillId="2" borderId="3" xfId="0" applyFont="1" applyFill="1" applyBorder="1" applyAlignment="1" applyProtection="1" quotePrefix="1">
      <alignment horizontal="right" vertical="center"/>
      <protection/>
    </xf>
    <xf numFmtId="37" fontId="0" fillId="2" borderId="15" xfId="0" applyFont="1" applyFill="1" applyBorder="1" applyAlignment="1" applyProtection="1" quotePrefix="1">
      <alignment horizontal="center" vertical="center"/>
      <protection/>
    </xf>
    <xf numFmtId="37" fontId="0" fillId="3" borderId="15" xfId="0" applyFont="1" applyFill="1" applyBorder="1" applyAlignment="1" applyProtection="1">
      <alignment horizontal="distributed" vertical="center"/>
      <protection/>
    </xf>
    <xf numFmtId="37" fontId="0" fillId="3" borderId="6" xfId="0" applyFont="1" applyFill="1" applyBorder="1" applyAlignment="1" applyProtection="1">
      <alignment horizontal="distributed" vertical="center"/>
      <protection/>
    </xf>
    <xf numFmtId="37" fontId="0" fillId="3" borderId="3" xfId="0" applyFont="1" applyFill="1" applyBorder="1" applyAlignment="1" applyProtection="1" quotePrefix="1">
      <alignment horizontal="center" vertical="center"/>
      <protection/>
    </xf>
    <xf numFmtId="37" fontId="0" fillId="3" borderId="1" xfId="0" applyFont="1" applyFill="1" applyBorder="1" applyAlignment="1" applyProtection="1" quotePrefix="1">
      <alignment horizontal="center" vertical="center"/>
      <protection/>
    </xf>
    <xf numFmtId="37" fontId="0" fillId="3" borderId="1" xfId="0" applyFont="1" applyFill="1" applyBorder="1" applyAlignment="1" applyProtection="1" quotePrefix="1">
      <alignment horizontal="distributed" vertical="center"/>
      <protection/>
    </xf>
    <xf numFmtId="37" fontId="0" fillId="3" borderId="3" xfId="0" applyFont="1" applyFill="1" applyBorder="1" applyAlignment="1" applyProtection="1" quotePrefix="1">
      <alignment horizontal="distributed" vertical="center"/>
      <protection/>
    </xf>
    <xf numFmtId="37" fontId="0" fillId="3" borderId="8" xfId="0" applyFont="1" applyFill="1" applyBorder="1" applyAlignment="1" applyProtection="1" quotePrefix="1">
      <alignment horizontal="distributed" vertical="center"/>
      <protection/>
    </xf>
    <xf numFmtId="37" fontId="0" fillId="2" borderId="14" xfId="0" applyFont="1" applyFill="1" applyAlignment="1">
      <alignment vertical="center"/>
    </xf>
    <xf numFmtId="37" fontId="0" fillId="2" borderId="11" xfId="0" applyFont="1" applyFill="1" applyBorder="1" applyAlignment="1" quotePrefix="1">
      <alignment horizontal="distributed" vertical="center" wrapText="1"/>
    </xf>
    <xf numFmtId="37" fontId="0" fillId="2" borderId="11" xfId="0" applyFont="1" applyFill="1" applyBorder="1" applyAlignment="1">
      <alignment horizontal="distributed" vertical="center" wrapText="1"/>
    </xf>
    <xf numFmtId="37" fontId="0" fillId="2" borderId="13" xfId="0" applyFont="1" applyFill="1" applyBorder="1" applyAlignment="1" quotePrefix="1">
      <alignment horizontal="distributed" vertical="center" wrapText="1"/>
    </xf>
    <xf numFmtId="37" fontId="0" fillId="2" borderId="15" xfId="0" applyFont="1" applyFill="1" applyAlignment="1">
      <alignment vertical="center"/>
    </xf>
    <xf numFmtId="37" fontId="0" fillId="2" borderId="3" xfId="0" applyFont="1" applyFill="1" applyBorder="1" applyAlignment="1" quotePrefix="1">
      <alignment horizontal="distributed" vertical="center" wrapText="1"/>
    </xf>
    <xf numFmtId="37" fontId="0" fillId="2" borderId="3" xfId="0" applyFont="1" applyFill="1" applyBorder="1" applyAlignment="1">
      <alignment horizontal="distributed" vertical="center" wrapText="1"/>
    </xf>
    <xf numFmtId="49" fontId="0" fillId="2" borderId="3" xfId="0" applyNumberFormat="1" applyFont="1" applyFill="1" applyBorder="1" applyAlignment="1" quotePrefix="1">
      <alignment horizontal="left" vertical="center" wrapText="1"/>
    </xf>
    <xf numFmtId="49" fontId="0" fillId="2" borderId="3" xfId="0" applyNumberFormat="1" applyFont="1" applyFill="1" applyBorder="1" applyAlignment="1">
      <alignment horizontal="right" vertical="center" wrapText="1"/>
    </xf>
    <xf numFmtId="49" fontId="0" fillId="2" borderId="0" xfId="0" applyNumberFormat="1" applyFont="1" applyFill="1" applyBorder="1" applyAlignment="1">
      <alignment horizontal="right" vertical="center" wrapText="1"/>
    </xf>
    <xf numFmtId="49" fontId="0" fillId="2" borderId="8" xfId="0" applyNumberFormat="1" applyFont="1" applyFill="1" applyBorder="1" applyAlignment="1">
      <alignment horizontal="right" vertical="center" wrapText="1"/>
    </xf>
    <xf numFmtId="37" fontId="16" fillId="0" borderId="0" xfId="0" applyFont="1" applyBorder="1" applyAlignment="1">
      <alignment/>
    </xf>
    <xf numFmtId="37" fontId="14" fillId="0" borderId="0" xfId="0" applyFont="1" applyAlignment="1">
      <alignment vertical="center"/>
    </xf>
    <xf numFmtId="37" fontId="17" fillId="0" borderId="0" xfId="0" applyFont="1" applyBorder="1" applyAlignment="1">
      <alignment/>
    </xf>
    <xf numFmtId="37" fontId="0" fillId="0" borderId="0" xfId="0" applyFont="1" applyBorder="1" applyAlignment="1" applyProtection="1">
      <alignment horizontal="left" vertical="center"/>
      <protection locked="0"/>
    </xf>
    <xf numFmtId="37" fontId="16" fillId="0" borderId="0" xfId="0" applyFont="1" applyBorder="1" applyAlignment="1" applyProtection="1">
      <alignment horizontal="left"/>
      <protection locked="0"/>
    </xf>
    <xf numFmtId="37" fontId="0" fillId="0" borderId="0" xfId="0" applyFont="1" applyBorder="1" applyAlignment="1" applyProtection="1">
      <alignment/>
      <protection locked="0"/>
    </xf>
    <xf numFmtId="37" fontId="0" fillId="0" borderId="0" xfId="0" applyFont="1" applyBorder="1" applyAlignment="1">
      <alignment/>
    </xf>
    <xf numFmtId="37" fontId="0" fillId="0" borderId="1" xfId="0" applyFont="1" applyBorder="1" applyAlignment="1" applyProtection="1">
      <alignment vertical="center"/>
      <protection/>
    </xf>
    <xf numFmtId="37" fontId="0" fillId="2" borderId="11" xfId="0" applyFont="1" applyFill="1" applyBorder="1" applyAlignment="1">
      <alignment vertical="center"/>
    </xf>
    <xf numFmtId="37" fontId="0" fillId="2" borderId="3" xfId="0" applyFont="1" applyFill="1" applyBorder="1" applyAlignment="1">
      <alignment vertical="center"/>
    </xf>
    <xf numFmtId="37" fontId="0" fillId="0" borderId="11" xfId="0" applyFont="1" applyBorder="1" applyAlignment="1" applyProtection="1" quotePrefix="1">
      <alignment horizontal="right" vertical="center"/>
      <protection/>
    </xf>
    <xf numFmtId="37" fontId="0" fillId="0" borderId="1" xfId="0" applyFont="1" applyBorder="1" applyAlignment="1" applyProtection="1" quotePrefix="1">
      <alignment horizontal="right" vertical="center"/>
      <protection/>
    </xf>
    <xf numFmtId="37" fontId="0" fillId="0" borderId="8" xfId="0" applyFont="1" applyBorder="1" applyAlignment="1" applyProtection="1" quotePrefix="1">
      <alignment horizontal="right" vertical="center"/>
      <protection/>
    </xf>
    <xf numFmtId="37" fontId="18" fillId="0" borderId="1" xfId="0" applyFont="1" applyBorder="1" applyAlignment="1" applyProtection="1" quotePrefix="1">
      <alignment horizontal="right" vertical="center"/>
      <protection/>
    </xf>
    <xf numFmtId="37" fontId="18" fillId="0" borderId="2" xfId="0" applyFont="1" applyBorder="1" applyAlignment="1" applyProtection="1" quotePrefix="1">
      <alignment vertical="center"/>
      <protection/>
    </xf>
    <xf numFmtId="37" fontId="0" fillId="2" borderId="3" xfId="0" applyFont="1" applyFill="1" applyBorder="1" applyAlignment="1">
      <alignment horizontal="left" vertical="center" wrapText="1"/>
    </xf>
    <xf numFmtId="37" fontId="0" fillId="2" borderId="11" xfId="0" applyFont="1" applyFill="1" applyAlignment="1">
      <alignment vertical="center"/>
    </xf>
    <xf numFmtId="37" fontId="0" fillId="2" borderId="3" xfId="0" applyFont="1" applyFill="1" applyAlignment="1">
      <alignment vertical="center"/>
    </xf>
    <xf numFmtId="49" fontId="0" fillId="2" borderId="3" xfId="0" applyNumberFormat="1" applyFont="1" applyFill="1" applyBorder="1" applyAlignment="1">
      <alignment horizontal="left" vertical="center" wrapText="1"/>
    </xf>
    <xf numFmtId="37" fontId="0" fillId="0" borderId="15" xfId="0" applyFont="1" applyFill="1" applyBorder="1" applyAlignment="1">
      <alignment horizontal="distributed" vertical="center" wrapText="1"/>
    </xf>
    <xf numFmtId="49" fontId="0" fillId="0" borderId="15" xfId="0" applyNumberFormat="1" applyFont="1" applyFill="1" applyBorder="1" applyAlignment="1">
      <alignment horizontal="right" vertical="center" wrapText="1"/>
    </xf>
    <xf numFmtId="37" fontId="0" fillId="0" borderId="15" xfId="0" applyFont="1" applyFill="1" applyBorder="1" applyAlignment="1" applyProtection="1" quotePrefix="1">
      <alignment vertical="center"/>
      <protection/>
    </xf>
    <xf numFmtId="194" fontId="0" fillId="0" borderId="15" xfId="0" applyNumberFormat="1" applyFont="1" applyFill="1" applyBorder="1" applyAlignment="1" applyProtection="1" quotePrefix="1">
      <alignment vertical="center"/>
      <protection/>
    </xf>
    <xf numFmtId="37" fontId="0" fillId="0" borderId="2" xfId="0" applyFont="1" applyBorder="1" applyAlignment="1" applyProtection="1" quotePrefix="1">
      <alignment horizontal="right" vertical="center"/>
      <protection/>
    </xf>
    <xf numFmtId="37" fontId="7" fillId="0" borderId="4" xfId="0" applyFont="1" applyBorder="1" applyAlignment="1">
      <alignment vertical="center"/>
    </xf>
    <xf numFmtId="37" fontId="9" fillId="0" borderId="4" xfId="0" applyFont="1" applyBorder="1" applyAlignment="1">
      <alignment vertical="center"/>
    </xf>
    <xf numFmtId="37" fontId="0" fillId="2" borderId="12" xfId="0" applyFont="1" applyFill="1" applyBorder="1" applyAlignment="1" applyProtection="1" quotePrefix="1">
      <alignment horizontal="center" vertical="center"/>
      <protection/>
    </xf>
    <xf numFmtId="37" fontId="0" fillId="2" borderId="16" xfId="0" applyFill="1" applyBorder="1" applyAlignment="1" applyProtection="1" quotePrefix="1">
      <alignment horizontal="center" vertical="center"/>
      <protection/>
    </xf>
    <xf numFmtId="37" fontId="0" fillId="2" borderId="9" xfId="0" applyFill="1" applyBorder="1" applyAlignment="1" applyProtection="1" quotePrefix="1">
      <alignment horizontal="center" vertical="center"/>
      <protection/>
    </xf>
    <xf numFmtId="37" fontId="0" fillId="2" borderId="17" xfId="0" applyFont="1" applyFill="1" applyBorder="1" applyAlignment="1" applyProtection="1" quotePrefix="1">
      <alignment horizontal="center" vertical="center"/>
      <protection/>
    </xf>
    <xf numFmtId="37" fontId="0" fillId="0" borderId="0" xfId="0" applyAlignment="1" quotePrefix="1">
      <alignment horizontal="left" vertical="center"/>
    </xf>
    <xf numFmtId="37" fontId="0" fillId="0" borderId="17" xfId="0" applyFont="1" applyBorder="1" applyAlignment="1" applyProtection="1" quotePrefix="1">
      <alignment vertical="center"/>
      <protection/>
    </xf>
    <xf numFmtId="37" fontId="0" fillId="0" borderId="7" xfId="0" applyFont="1" applyBorder="1" applyAlignment="1" applyProtection="1" quotePrefix="1">
      <alignment vertical="center"/>
      <protection/>
    </xf>
    <xf numFmtId="37" fontId="0" fillId="0" borderId="14" xfId="0" applyFont="1" applyBorder="1" applyAlignment="1" applyProtection="1" quotePrefix="1">
      <alignment vertical="center"/>
      <protection/>
    </xf>
    <xf numFmtId="37" fontId="0" fillId="0" borderId="5" xfId="0" applyFont="1" applyBorder="1" applyAlignment="1" applyProtection="1" quotePrefix="1">
      <alignment vertical="center"/>
      <protection/>
    </xf>
    <xf numFmtId="37" fontId="0" fillId="0" borderId="12" xfId="0" applyFont="1" applyBorder="1" applyAlignment="1" applyProtection="1" quotePrefix="1">
      <alignment vertical="center"/>
      <protection/>
    </xf>
    <xf numFmtId="37" fontId="0" fillId="0" borderId="9" xfId="0" applyFont="1" applyBorder="1" applyAlignment="1" applyProtection="1" quotePrefix="1">
      <alignment vertical="center"/>
      <protection/>
    </xf>
    <xf numFmtId="37" fontId="0" fillId="2" borderId="14" xfId="0" applyFont="1" applyFill="1" applyBorder="1" applyAlignment="1">
      <alignment horizontal="center" vertical="center"/>
    </xf>
    <xf numFmtId="37" fontId="0" fillId="2" borderId="5" xfId="0" applyFont="1" applyFill="1" applyBorder="1" applyAlignment="1">
      <alignment horizontal="center" vertical="center"/>
    </xf>
    <xf numFmtId="37" fontId="0" fillId="2" borderId="15" xfId="0" applyFont="1" applyFill="1" applyBorder="1" applyAlignment="1">
      <alignment horizontal="center" vertical="center"/>
    </xf>
    <xf numFmtId="37" fontId="0" fillId="2" borderId="6" xfId="0" applyFont="1" applyFill="1" applyBorder="1" applyAlignment="1">
      <alignment horizontal="center" vertical="center"/>
    </xf>
    <xf numFmtId="49" fontId="0" fillId="2" borderId="17" xfId="0" applyNumberFormat="1" applyFont="1" applyFill="1" applyBorder="1" applyAlignment="1">
      <alignment horizontal="right" vertical="center" wrapText="1"/>
    </xf>
    <xf numFmtId="49" fontId="0" fillId="2" borderId="7" xfId="0" applyNumberFormat="1" applyFont="1" applyFill="1" applyBorder="1" applyAlignment="1">
      <alignment horizontal="right" vertical="center" wrapText="1"/>
    </xf>
    <xf numFmtId="37" fontId="0" fillId="2" borderId="7" xfId="0" applyFont="1" applyFill="1" applyBorder="1" applyAlignment="1" applyProtection="1" quotePrefix="1">
      <alignment horizontal="center" vertical="center"/>
      <protection/>
    </xf>
    <xf numFmtId="37" fontId="0" fillId="2" borderId="11" xfId="0" applyFont="1" applyFill="1" applyBorder="1" applyAlignment="1" applyProtection="1">
      <alignment horizontal="distributed" vertical="center"/>
      <protection/>
    </xf>
    <xf numFmtId="37" fontId="0" fillId="2" borderId="3" xfId="0" applyFont="1" applyFill="1" applyBorder="1" applyAlignment="1" applyProtection="1">
      <alignment horizontal="distributed" vertical="center"/>
      <protection/>
    </xf>
    <xf numFmtId="37" fontId="0" fillId="2" borderId="14" xfId="0" applyFont="1" applyFill="1" applyBorder="1" applyAlignment="1" applyProtection="1">
      <alignment horizontal="center" vertical="center"/>
      <protection/>
    </xf>
    <xf numFmtId="37" fontId="0" fillId="2" borderId="5" xfId="0" applyFont="1" applyFill="1" applyBorder="1" applyAlignment="1" applyProtection="1">
      <alignment horizontal="center" vertical="center"/>
      <protection/>
    </xf>
    <xf numFmtId="37" fontId="0" fillId="2" borderId="15" xfId="0" applyFont="1" applyFill="1" applyBorder="1" applyAlignment="1" applyProtection="1">
      <alignment horizontal="center" vertical="center"/>
      <protection/>
    </xf>
    <xf numFmtId="37" fontId="0" fillId="2" borderId="6" xfId="0" applyFont="1" applyFill="1" applyBorder="1" applyAlignment="1" applyProtection="1">
      <alignment horizontal="center" vertical="center"/>
      <protection/>
    </xf>
    <xf numFmtId="37" fontId="0" fillId="3" borderId="15" xfId="0" applyFont="1" applyFill="1" applyBorder="1" applyAlignment="1" applyProtection="1">
      <alignment horizontal="distributed" vertical="center"/>
      <protection/>
    </xf>
    <xf numFmtId="37" fontId="0" fillId="3" borderId="6" xfId="0" applyFont="1" applyFill="1" applyBorder="1" applyAlignment="1" applyProtection="1">
      <alignment horizontal="distributed"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14" xfId="0" applyFont="1" applyFill="1" applyBorder="1" applyAlignment="1" applyProtection="1">
      <alignment horizontal="distributed" vertical="center"/>
      <protection/>
    </xf>
    <xf numFmtId="37" fontId="0" fillId="3" borderId="5" xfId="0" applyFont="1" applyFill="1" applyBorder="1" applyAlignment="1" applyProtection="1">
      <alignment horizontal="distributed" vertical="center"/>
      <protection/>
    </xf>
    <xf numFmtId="37" fontId="0" fillId="2" borderId="13" xfId="0" applyFont="1" applyFill="1" applyBorder="1" applyAlignment="1" applyProtection="1">
      <alignment horizontal="center" vertical="center"/>
      <protection/>
    </xf>
    <xf numFmtId="37" fontId="0" fillId="2" borderId="0" xfId="0" applyFont="1" applyFill="1" applyBorder="1" applyAlignment="1" applyProtection="1">
      <alignment horizontal="center" vertical="center"/>
      <protection/>
    </xf>
    <xf numFmtId="37" fontId="0" fillId="2" borderId="17" xfId="0" applyFont="1" applyFill="1" applyBorder="1" applyAlignment="1" applyProtection="1">
      <alignment horizontal="center" vertical="center"/>
      <protection/>
    </xf>
    <xf numFmtId="37" fontId="0" fillId="2" borderId="4" xfId="0" applyFont="1" applyFill="1" applyBorder="1" applyAlignment="1" applyProtection="1">
      <alignment horizontal="center" vertical="center"/>
      <protection/>
    </xf>
    <xf numFmtId="37" fontId="0" fillId="2" borderId="7" xfId="0" applyFont="1" applyFill="1" applyBorder="1" applyAlignment="1" applyProtection="1">
      <alignment horizontal="center" vertical="center"/>
      <protection/>
    </xf>
    <xf numFmtId="37" fontId="0" fillId="3" borderId="12" xfId="0" applyFont="1" applyFill="1" applyBorder="1" applyAlignment="1" applyProtection="1">
      <alignment horizontal="center" vertical="center"/>
      <protection/>
    </xf>
    <xf numFmtId="37" fontId="0" fillId="3" borderId="16" xfId="0" applyFont="1" applyFill="1" applyBorder="1" applyAlignment="1" applyProtection="1">
      <alignment horizontal="center" vertical="center"/>
      <protection/>
    </xf>
    <xf numFmtId="37" fontId="0" fillId="3" borderId="1" xfId="0" applyFont="1" applyFill="1" applyBorder="1" applyAlignment="1" applyProtection="1">
      <alignment horizontal="center" vertical="center"/>
      <protection/>
    </xf>
    <xf numFmtId="37" fontId="0" fillId="2" borderId="14" xfId="0" applyFont="1" applyFill="1" applyBorder="1" applyAlignment="1" applyProtection="1" quotePrefix="1">
      <alignment horizontal="center" vertical="center"/>
      <protection/>
    </xf>
    <xf numFmtId="37" fontId="0" fillId="2" borderId="13" xfId="0" applyFont="1" applyFill="1" applyBorder="1" applyAlignment="1" applyProtection="1" quotePrefix="1">
      <alignment horizontal="center" vertical="center"/>
      <protection/>
    </xf>
    <xf numFmtId="37" fontId="0" fillId="2" borderId="5" xfId="0" applyFont="1" applyFill="1" applyBorder="1" applyAlignment="1" applyProtection="1" quotePrefix="1">
      <alignment horizontal="center" vertical="center"/>
      <protection/>
    </xf>
    <xf numFmtId="37" fontId="0" fillId="2" borderId="15"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6" xfId="0" applyFont="1" applyFill="1" applyBorder="1" applyAlignment="1" applyProtection="1" quotePrefix="1">
      <alignment horizontal="center" vertical="center"/>
      <protection/>
    </xf>
    <xf numFmtId="37" fontId="0" fillId="2" borderId="4" xfId="0" applyFont="1" applyFill="1" applyBorder="1" applyAlignment="1" applyProtection="1" quotePrefix="1">
      <alignment horizontal="center" vertical="center"/>
      <protection/>
    </xf>
    <xf numFmtId="37" fontId="0" fillId="0" borderId="12" xfId="0" applyFont="1" applyBorder="1" applyAlignment="1">
      <alignment horizontal="distributed" vertical="center"/>
    </xf>
    <xf numFmtId="37" fontId="0" fillId="0" borderId="16" xfId="0" applyFont="1" applyBorder="1" applyAlignment="1">
      <alignment horizontal="distributed" vertical="center"/>
    </xf>
    <xf numFmtId="37" fontId="0" fillId="0" borderId="9" xfId="0" applyFont="1" applyBorder="1" applyAlignment="1">
      <alignment horizontal="distributed" vertical="center"/>
    </xf>
    <xf numFmtId="39" fontId="0" fillId="0" borderId="11" xfId="0" applyNumberFormat="1" applyFont="1" applyBorder="1" applyAlignment="1">
      <alignment horizontal="right" vertical="center"/>
    </xf>
    <xf numFmtId="39" fontId="0" fillId="0" borderId="8" xfId="0" applyNumberFormat="1" applyFont="1" applyBorder="1" applyAlignment="1">
      <alignment horizontal="right" vertical="center"/>
    </xf>
    <xf numFmtId="37" fontId="0" fillId="0" borderId="6" xfId="0" applyFont="1" applyBorder="1" applyAlignment="1" quotePrefix="1">
      <alignment horizontal="center" vertical="center"/>
    </xf>
    <xf numFmtId="187" fontId="0" fillId="0" borderId="11" xfId="0" applyNumberFormat="1" applyFont="1" applyBorder="1" applyAlignment="1">
      <alignment horizontal="right" vertical="center"/>
    </xf>
    <xf numFmtId="187" fontId="0" fillId="0" borderId="8" xfId="0" applyNumberFormat="1" applyFont="1" applyBorder="1" applyAlignment="1">
      <alignment horizontal="righ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37" fontId="0" fillId="0" borderId="12" xfId="0" applyFont="1" applyBorder="1" applyAlignment="1" quotePrefix="1">
      <alignment horizontal="center" vertical="center"/>
    </xf>
    <xf numFmtId="37" fontId="0" fillId="0" borderId="16" xfId="0" applyFont="1" applyBorder="1" applyAlignment="1" quotePrefix="1">
      <alignment horizontal="center" vertical="center"/>
    </xf>
    <xf numFmtId="37" fontId="0" fillId="0" borderId="9" xfId="0" applyFont="1" applyBorder="1" applyAlignment="1" quotePrefix="1">
      <alignment horizontal="center" vertical="center"/>
    </xf>
    <xf numFmtId="37" fontId="0" fillId="0" borderId="12" xfId="0" applyFont="1" applyBorder="1" applyAlignment="1" quotePrefix="1">
      <alignment horizontal="distributed" vertical="center"/>
    </xf>
    <xf numFmtId="37" fontId="0" fillId="2" borderId="3" xfId="0" applyFont="1" applyFill="1" applyBorder="1" applyAlignment="1">
      <alignment horizontal="distributed" vertical="center" wrapText="1"/>
    </xf>
    <xf numFmtId="40" fontId="0" fillId="0" borderId="11" xfId="17" applyNumberFormat="1" applyFont="1" applyBorder="1" applyAlignment="1">
      <alignment horizontal="right" vertical="center"/>
    </xf>
    <xf numFmtId="40" fontId="0" fillId="0" borderId="8" xfId="17" applyNumberFormat="1" applyFont="1" applyBorder="1" applyAlignment="1">
      <alignment horizontal="right" vertical="center"/>
    </xf>
    <xf numFmtId="187" fontId="0" fillId="0" borderId="11" xfId="0" applyNumberFormat="1" applyFont="1" applyBorder="1" applyAlignment="1">
      <alignment vertical="center"/>
    </xf>
    <xf numFmtId="187" fontId="0" fillId="0" borderId="8" xfId="0" applyNumberFormat="1" applyFont="1" applyBorder="1" applyAlignment="1">
      <alignment vertical="center"/>
    </xf>
    <xf numFmtId="37" fontId="7" fillId="0" borderId="15" xfId="0" applyFont="1" applyBorder="1" applyAlignment="1">
      <alignment horizontal="center" vertical="center"/>
    </xf>
    <xf numFmtId="37" fontId="7" fillId="0" borderId="6" xfId="0" applyFont="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5"/>
  <sheetViews>
    <sheetView showZeros="0" tabSelected="1" workbookViewId="0" topLeftCell="A1">
      <selection activeCell="D11" sqref="D11"/>
    </sheetView>
  </sheetViews>
  <sheetFormatPr defaultColWidth="14.75390625" defaultRowHeight="12.75"/>
  <cols>
    <col min="1" max="1" width="2.75390625" style="5" customWidth="1"/>
    <col min="2" max="2" width="4.25390625" style="5" customWidth="1"/>
    <col min="3" max="3" width="12.75390625" style="5" customWidth="1"/>
    <col min="4" max="4" width="13.25390625" style="5" customWidth="1"/>
    <col min="5" max="5" width="19.75390625" style="5" customWidth="1"/>
    <col min="6" max="6" width="20.125" style="5" customWidth="1"/>
    <col min="7" max="7" width="14.75390625" style="5" customWidth="1"/>
    <col min="8" max="9" width="13.75390625" style="5" customWidth="1"/>
    <col min="10" max="10" width="12.75390625" style="5" customWidth="1"/>
    <col min="11" max="11" width="7.125" style="5" customWidth="1"/>
    <col min="12" max="12" width="7.25390625" style="5" customWidth="1"/>
    <col min="13" max="13" width="14.375" style="5" customWidth="1"/>
    <col min="14" max="16" width="12.75390625" style="5" customWidth="1"/>
    <col min="17" max="16384" width="14.75390625" style="5" customWidth="1"/>
  </cols>
  <sheetData>
    <row r="1" spans="1:16" s="1" customFormat="1" ht="18" customHeight="1">
      <c r="A1" s="77"/>
      <c r="B1" s="75" t="s">
        <v>58</v>
      </c>
      <c r="C1" s="8"/>
      <c r="D1" s="79" t="s">
        <v>59</v>
      </c>
      <c r="E1" s="80"/>
      <c r="F1" s="80"/>
      <c r="G1" s="81"/>
      <c r="H1" s="10"/>
      <c r="I1" s="10"/>
      <c r="J1" s="10"/>
      <c r="K1" s="10"/>
      <c r="L1" s="10"/>
      <c r="M1" s="10"/>
      <c r="N1" s="9"/>
      <c r="O1" s="10"/>
      <c r="P1" s="10"/>
    </row>
    <row r="2" spans="2:16" ht="18" customHeight="1">
      <c r="B2" s="78" t="s">
        <v>57</v>
      </c>
      <c r="C2" s="11"/>
      <c r="D2" s="12"/>
      <c r="E2" s="14"/>
      <c r="F2" s="14"/>
      <c r="G2" s="14"/>
      <c r="H2" s="14"/>
      <c r="I2" s="14"/>
      <c r="J2" s="14"/>
      <c r="K2" s="14"/>
      <c r="L2" s="14"/>
      <c r="M2" s="14"/>
      <c r="N2" s="14"/>
      <c r="O2" s="14"/>
      <c r="P2" s="30" t="s">
        <v>47</v>
      </c>
    </row>
    <row r="3" spans="2:16" s="3" customFormat="1" ht="12" customHeight="1">
      <c r="B3" s="121" t="s">
        <v>45</v>
      </c>
      <c r="C3" s="131"/>
      <c r="D3" s="122"/>
      <c r="E3" s="41"/>
      <c r="F3" s="101" t="s">
        <v>96</v>
      </c>
      <c r="G3" s="102"/>
      <c r="H3" s="102"/>
      <c r="I3" s="102"/>
      <c r="J3" s="102"/>
      <c r="K3" s="102"/>
      <c r="L3" s="103"/>
      <c r="M3" s="42" t="s">
        <v>2</v>
      </c>
      <c r="N3" s="43"/>
      <c r="O3" s="44" t="s">
        <v>10</v>
      </c>
      <c r="P3" s="44" t="s">
        <v>10</v>
      </c>
    </row>
    <row r="4" spans="2:16" s="3" customFormat="1" ht="12" customHeight="1">
      <c r="B4" s="123"/>
      <c r="C4" s="132"/>
      <c r="D4" s="124"/>
      <c r="E4" s="46" t="s">
        <v>61</v>
      </c>
      <c r="F4" s="47" t="s">
        <v>2</v>
      </c>
      <c r="G4" s="47" t="s">
        <v>4</v>
      </c>
      <c r="H4" s="48" t="s">
        <v>11</v>
      </c>
      <c r="I4" s="48" t="s">
        <v>12</v>
      </c>
      <c r="J4" s="119" t="s">
        <v>1</v>
      </c>
      <c r="K4" s="121" t="s">
        <v>5</v>
      </c>
      <c r="L4" s="122"/>
      <c r="M4" s="47" t="s">
        <v>6</v>
      </c>
      <c r="N4" s="49" t="s">
        <v>7</v>
      </c>
      <c r="O4" s="50" t="s">
        <v>107</v>
      </c>
      <c r="P4" s="50" t="s">
        <v>107</v>
      </c>
    </row>
    <row r="5" spans="2:16" s="3" customFormat="1" ht="12" customHeight="1">
      <c r="B5" s="123"/>
      <c r="C5" s="132"/>
      <c r="D5" s="124"/>
      <c r="E5" s="51" t="s">
        <v>3</v>
      </c>
      <c r="F5" s="47" t="s">
        <v>13</v>
      </c>
      <c r="G5" s="47" t="s">
        <v>13</v>
      </c>
      <c r="H5" s="48" t="s">
        <v>104</v>
      </c>
      <c r="I5" s="47" t="s">
        <v>14</v>
      </c>
      <c r="J5" s="120"/>
      <c r="K5" s="123"/>
      <c r="L5" s="124"/>
      <c r="M5" s="53" t="s">
        <v>106</v>
      </c>
      <c r="N5" s="53" t="s">
        <v>106</v>
      </c>
      <c r="O5" s="54" t="s">
        <v>108</v>
      </c>
      <c r="P5" s="55" t="s">
        <v>109</v>
      </c>
    </row>
    <row r="6" spans="2:16" s="3" customFormat="1" ht="12" customHeight="1">
      <c r="B6" s="133"/>
      <c r="C6" s="134"/>
      <c r="D6" s="135"/>
      <c r="E6" s="45" t="s">
        <v>15</v>
      </c>
      <c r="F6" s="56" t="s">
        <v>16</v>
      </c>
      <c r="G6" s="56" t="s">
        <v>17</v>
      </c>
      <c r="H6" s="48" t="s">
        <v>105</v>
      </c>
      <c r="I6" s="56" t="s">
        <v>18</v>
      </c>
      <c r="J6" s="56" t="s">
        <v>19</v>
      </c>
      <c r="K6" s="104" t="s">
        <v>48</v>
      </c>
      <c r="L6" s="118"/>
      <c r="M6" s="56" t="s">
        <v>20</v>
      </c>
      <c r="N6" s="56" t="s">
        <v>21</v>
      </c>
      <c r="O6" s="56" t="s">
        <v>22</v>
      </c>
      <c r="P6" s="52" t="s">
        <v>23</v>
      </c>
    </row>
    <row r="7" spans="2:16" ht="15.75" customHeight="1">
      <c r="B7" s="125" t="s">
        <v>62</v>
      </c>
      <c r="C7" s="126"/>
      <c r="D7" s="59" t="s">
        <v>43</v>
      </c>
      <c r="E7" s="37">
        <v>69902746</v>
      </c>
      <c r="F7" s="37">
        <v>0</v>
      </c>
      <c r="G7" s="37">
        <v>0</v>
      </c>
      <c r="H7" s="37">
        <v>807000</v>
      </c>
      <c r="I7" s="37">
        <v>1297700</v>
      </c>
      <c r="J7" s="37">
        <v>857914</v>
      </c>
      <c r="K7" s="110">
        <f>SUM(F7:J7)</f>
        <v>2962614</v>
      </c>
      <c r="L7" s="111"/>
      <c r="M7" s="38">
        <v>27651</v>
      </c>
      <c r="N7" s="37">
        <v>45356</v>
      </c>
      <c r="O7" s="37">
        <f>E7-F7-H7-I7-J7-N7</f>
        <v>66894776</v>
      </c>
      <c r="P7" s="37">
        <f>E7-F7-H7-I7-J7-M7</f>
        <v>66912481</v>
      </c>
    </row>
    <row r="8" spans="2:16" ht="15.75" customHeight="1">
      <c r="B8" s="57"/>
      <c r="C8" s="58"/>
      <c r="D8" s="60" t="s">
        <v>44</v>
      </c>
      <c r="E8" s="16">
        <v>22670414</v>
      </c>
      <c r="F8" s="16">
        <v>0</v>
      </c>
      <c r="G8" s="16">
        <v>0</v>
      </c>
      <c r="H8" s="16">
        <v>4978</v>
      </c>
      <c r="I8" s="16">
        <v>13570</v>
      </c>
      <c r="J8" s="16">
        <v>3237</v>
      </c>
      <c r="K8" s="110">
        <f>SUM(F8:J8)</f>
        <v>21785</v>
      </c>
      <c r="L8" s="111"/>
      <c r="M8" s="33">
        <v>22648</v>
      </c>
      <c r="N8" s="16">
        <v>6506</v>
      </c>
      <c r="O8" s="16">
        <f>E8-F8-H8-I8-J8-N8</f>
        <v>22642123</v>
      </c>
      <c r="P8" s="16">
        <f>E8-F8-H8-I8-J8-M8</f>
        <v>22625981</v>
      </c>
    </row>
    <row r="9" spans="2:16" ht="15.75" customHeight="1">
      <c r="B9" s="127" t="s">
        <v>24</v>
      </c>
      <c r="C9" s="128"/>
      <c r="D9" s="59" t="s">
        <v>110</v>
      </c>
      <c r="E9" s="18">
        <f>E7+E8</f>
        <v>92573160</v>
      </c>
      <c r="F9" s="18">
        <f aca="true" t="shared" si="0" ref="F9:P9">F7+F8</f>
        <v>0</v>
      </c>
      <c r="G9" s="18">
        <f t="shared" si="0"/>
        <v>0</v>
      </c>
      <c r="H9" s="18">
        <f t="shared" si="0"/>
        <v>811978</v>
      </c>
      <c r="I9" s="18">
        <f t="shared" si="0"/>
        <v>1311270</v>
      </c>
      <c r="J9" s="18">
        <f t="shared" si="0"/>
        <v>861151</v>
      </c>
      <c r="K9" s="110">
        <f t="shared" si="0"/>
        <v>2984399</v>
      </c>
      <c r="L9" s="111"/>
      <c r="M9" s="34">
        <f t="shared" si="0"/>
        <v>50299</v>
      </c>
      <c r="N9" s="18">
        <f t="shared" si="0"/>
        <v>51862</v>
      </c>
      <c r="O9" s="18">
        <f t="shared" si="0"/>
        <v>89536899</v>
      </c>
      <c r="P9" s="18">
        <f t="shared" si="0"/>
        <v>89538462</v>
      </c>
    </row>
    <row r="10" spans="2:16" ht="24" customHeight="1">
      <c r="B10" s="129" t="s">
        <v>63</v>
      </c>
      <c r="C10" s="130"/>
      <c r="D10" s="61" t="s">
        <v>0</v>
      </c>
      <c r="E10" s="16">
        <v>3784424</v>
      </c>
      <c r="F10" s="16">
        <v>0</v>
      </c>
      <c r="G10" s="16">
        <v>0</v>
      </c>
      <c r="H10" s="16">
        <v>0</v>
      </c>
      <c r="I10" s="17"/>
      <c r="J10" s="16">
        <v>861151</v>
      </c>
      <c r="K10" s="110">
        <f>SUM(F10:J10)</f>
        <v>861151</v>
      </c>
      <c r="L10" s="111"/>
      <c r="M10" s="33">
        <v>0</v>
      </c>
      <c r="N10" s="16">
        <v>25426</v>
      </c>
      <c r="O10" s="16">
        <f>E10-F10-H10-I10-J10-N10</f>
        <v>2897847</v>
      </c>
      <c r="P10" s="16">
        <f>E10-F10-H10-I10-J10-M10</f>
        <v>2923273</v>
      </c>
    </row>
    <row r="11" spans="2:16" s="2" customFormat="1" ht="12" customHeight="1">
      <c r="B11" s="57"/>
      <c r="C11" s="58"/>
      <c r="D11" s="62"/>
      <c r="E11" s="18"/>
      <c r="F11" s="18"/>
      <c r="G11" s="18"/>
      <c r="H11" s="18"/>
      <c r="I11" s="18"/>
      <c r="J11" s="18"/>
      <c r="K11" s="108"/>
      <c r="L11" s="109"/>
      <c r="M11" s="34"/>
      <c r="N11" s="19"/>
      <c r="O11" s="20" t="s">
        <v>8</v>
      </c>
      <c r="P11" s="20" t="s">
        <v>9</v>
      </c>
    </row>
    <row r="12" spans="2:16" s="2" customFormat="1" ht="12" customHeight="1">
      <c r="B12" s="127" t="s">
        <v>25</v>
      </c>
      <c r="C12" s="128"/>
      <c r="D12" s="63" t="s">
        <v>26</v>
      </c>
      <c r="E12" s="32">
        <v>88788736</v>
      </c>
      <c r="F12" s="32">
        <v>0</v>
      </c>
      <c r="G12" s="32">
        <v>0</v>
      </c>
      <c r="H12" s="32">
        <v>811978</v>
      </c>
      <c r="I12" s="32">
        <v>1311270</v>
      </c>
      <c r="J12" s="32">
        <v>0</v>
      </c>
      <c r="K12" s="106">
        <f>SUM(F12:J12)</f>
        <v>2123248</v>
      </c>
      <c r="L12" s="107"/>
      <c r="M12" s="35">
        <v>50299</v>
      </c>
      <c r="N12" s="32">
        <v>26436</v>
      </c>
      <c r="O12" s="32">
        <f>E12-F12-H12-I12-J12-N12</f>
        <v>86639052</v>
      </c>
      <c r="P12" s="32">
        <f>E12-F12-H12-I12-J12-M12</f>
        <v>86615189</v>
      </c>
    </row>
    <row r="13" spans="2:16" ht="12" customHeight="1">
      <c r="B13" s="13"/>
      <c r="C13" s="13"/>
      <c r="D13" s="21"/>
      <c r="E13" s="22"/>
      <c r="F13" s="22"/>
      <c r="G13" s="23"/>
      <c r="H13" s="22"/>
      <c r="I13" s="22"/>
      <c r="J13" s="22"/>
      <c r="K13" s="22"/>
      <c r="L13" s="22"/>
      <c r="M13" s="22"/>
      <c r="N13" s="23"/>
      <c r="O13" s="22"/>
      <c r="P13" s="13"/>
    </row>
    <row r="14" spans="2:16" ht="12" customHeight="1">
      <c r="B14" s="13"/>
      <c r="C14" s="13"/>
      <c r="D14" s="13"/>
      <c r="E14" s="31"/>
      <c r="F14" s="31"/>
      <c r="G14" s="31"/>
      <c r="H14" s="31"/>
      <c r="I14" s="14"/>
      <c r="J14" s="14"/>
      <c r="K14" s="14"/>
      <c r="L14" s="14"/>
      <c r="M14" s="31"/>
      <c r="N14" s="31"/>
      <c r="O14" s="14"/>
      <c r="P14" s="14"/>
    </row>
    <row r="15" spans="2:16" s="4" customFormat="1" ht="15.75" customHeight="1">
      <c r="B15" s="139" t="s">
        <v>46</v>
      </c>
      <c r="C15" s="140"/>
      <c r="D15" s="141"/>
      <c r="E15" s="64" t="s">
        <v>67</v>
      </c>
      <c r="F15" s="64" t="s">
        <v>70</v>
      </c>
      <c r="G15" s="83" t="s">
        <v>77</v>
      </c>
      <c r="H15" s="65" t="s">
        <v>27</v>
      </c>
      <c r="I15" s="65"/>
      <c r="J15" s="66"/>
      <c r="K15" s="112"/>
      <c r="L15" s="113"/>
      <c r="M15" s="91" t="s">
        <v>81</v>
      </c>
      <c r="N15" s="67"/>
      <c r="O15" s="66"/>
      <c r="P15" s="94"/>
    </row>
    <row r="16" spans="2:16" s="4" customFormat="1" ht="15.75" customHeight="1">
      <c r="B16" s="142"/>
      <c r="C16" s="143"/>
      <c r="D16" s="144"/>
      <c r="E16" s="68" t="s">
        <v>68</v>
      </c>
      <c r="F16" s="68" t="s">
        <v>68</v>
      </c>
      <c r="G16" s="84" t="s">
        <v>74</v>
      </c>
      <c r="H16" s="69" t="s">
        <v>32</v>
      </c>
      <c r="I16" s="69" t="s">
        <v>28</v>
      </c>
      <c r="J16" s="160" t="s">
        <v>29</v>
      </c>
      <c r="K16" s="114" t="s">
        <v>85</v>
      </c>
      <c r="L16" s="115"/>
      <c r="M16" s="92" t="s">
        <v>82</v>
      </c>
      <c r="N16" s="160" t="s">
        <v>30</v>
      </c>
      <c r="O16" s="160" t="s">
        <v>31</v>
      </c>
      <c r="P16" s="94"/>
    </row>
    <row r="17" spans="2:16" s="4" customFormat="1" ht="15.75" customHeight="1">
      <c r="B17" s="142"/>
      <c r="C17" s="143"/>
      <c r="D17" s="144"/>
      <c r="E17" s="68" t="s">
        <v>69</v>
      </c>
      <c r="F17" s="68" t="s">
        <v>71</v>
      </c>
      <c r="G17" s="84" t="s">
        <v>75</v>
      </c>
      <c r="H17" s="71" t="s">
        <v>78</v>
      </c>
      <c r="I17" s="90" t="s">
        <v>79</v>
      </c>
      <c r="J17" s="160"/>
      <c r="K17" s="114" t="s">
        <v>86</v>
      </c>
      <c r="L17" s="115"/>
      <c r="M17" s="70" t="s">
        <v>83</v>
      </c>
      <c r="N17" s="160"/>
      <c r="O17" s="160"/>
      <c r="P17" s="94"/>
    </row>
    <row r="18" spans="2:16" s="6" customFormat="1" ht="15.75" customHeight="1">
      <c r="B18" s="104"/>
      <c r="C18" s="145"/>
      <c r="D18" s="118"/>
      <c r="E18" s="68" t="s">
        <v>73</v>
      </c>
      <c r="F18" s="68" t="s">
        <v>72</v>
      </c>
      <c r="G18" s="84" t="s">
        <v>76</v>
      </c>
      <c r="H18" s="72" t="s">
        <v>97</v>
      </c>
      <c r="I18" s="72" t="s">
        <v>98</v>
      </c>
      <c r="J18" s="72" t="s">
        <v>80</v>
      </c>
      <c r="K18" s="116" t="s">
        <v>99</v>
      </c>
      <c r="L18" s="117"/>
      <c r="M18" s="93" t="s">
        <v>84</v>
      </c>
      <c r="N18" s="73"/>
      <c r="O18" s="74"/>
      <c r="P18" s="95"/>
    </row>
    <row r="19" spans="2:16" ht="15.75" customHeight="1">
      <c r="B19" s="138" t="s">
        <v>64</v>
      </c>
      <c r="C19" s="136"/>
      <c r="D19" s="136"/>
      <c r="E19" s="85">
        <v>79552443</v>
      </c>
      <c r="F19" s="85">
        <v>79536563</v>
      </c>
      <c r="G19" s="89"/>
      <c r="H19" s="16">
        <v>22071895</v>
      </c>
      <c r="I19" s="16">
        <v>208683800</v>
      </c>
      <c r="J19" s="39">
        <v>177260508</v>
      </c>
      <c r="K19" s="110"/>
      <c r="L19" s="111"/>
      <c r="M19" s="39">
        <v>12470580</v>
      </c>
      <c r="N19" s="98"/>
      <c r="O19" s="36"/>
      <c r="P19" s="96"/>
    </row>
    <row r="20" spans="2:16" ht="15.75" customHeight="1">
      <c r="B20" s="136" t="s">
        <v>65</v>
      </c>
      <c r="C20" s="137"/>
      <c r="D20" s="137"/>
      <c r="E20" s="86">
        <v>85193241</v>
      </c>
      <c r="F20" s="86">
        <v>85173375</v>
      </c>
      <c r="G20" s="89"/>
      <c r="H20" s="16">
        <v>24454120</v>
      </c>
      <c r="I20" s="82">
        <v>208847534</v>
      </c>
      <c r="J20" s="39">
        <v>189660609</v>
      </c>
      <c r="K20" s="110"/>
      <c r="L20" s="111"/>
      <c r="M20" s="39">
        <v>15392985</v>
      </c>
      <c r="N20" s="98"/>
      <c r="O20" s="36"/>
      <c r="P20" s="96"/>
    </row>
    <row r="21" spans="2:16" ht="15.75" customHeight="1">
      <c r="B21" s="136" t="s">
        <v>66</v>
      </c>
      <c r="C21" s="137"/>
      <c r="D21" s="137"/>
      <c r="E21" s="87">
        <v>86639052</v>
      </c>
      <c r="F21" s="87">
        <v>86615189</v>
      </c>
      <c r="G21" s="88">
        <v>0</v>
      </c>
      <c r="H21" s="16">
        <v>27456614</v>
      </c>
      <c r="I21" s="16">
        <v>219423458</v>
      </c>
      <c r="J21" s="39">
        <v>174595697</v>
      </c>
      <c r="K21" s="110">
        <v>11058813</v>
      </c>
      <c r="L21" s="111"/>
      <c r="M21" s="39">
        <v>17576631</v>
      </c>
      <c r="N21" s="86">
        <v>157</v>
      </c>
      <c r="O21" s="40">
        <v>123</v>
      </c>
      <c r="P21" s="97"/>
    </row>
    <row r="22" spans="2:16" ht="12" customHeight="1">
      <c r="B22" s="13"/>
      <c r="C22" s="13"/>
      <c r="D22" s="13"/>
      <c r="E22" s="13"/>
      <c r="F22" s="13"/>
      <c r="G22" s="15"/>
      <c r="H22" s="15"/>
      <c r="I22" s="13"/>
      <c r="J22" s="13"/>
      <c r="K22" s="13"/>
      <c r="L22" s="13"/>
      <c r="M22" s="13"/>
      <c r="N22" s="13"/>
      <c r="O22" s="13"/>
      <c r="P22" s="13"/>
    </row>
    <row r="23" spans="2:16" ht="12" customHeight="1">
      <c r="B23" s="13"/>
      <c r="C23" s="13"/>
      <c r="D23" s="13"/>
      <c r="E23" s="13"/>
      <c r="F23" s="13"/>
      <c r="G23" s="13"/>
      <c r="H23" s="15"/>
      <c r="I23" s="15"/>
      <c r="J23" s="13"/>
      <c r="K23" s="13"/>
      <c r="L23" s="13"/>
      <c r="M23" s="13"/>
      <c r="N23" s="13"/>
      <c r="O23" s="13"/>
      <c r="P23" s="13"/>
    </row>
    <row r="24" spans="2:16" ht="12" customHeight="1">
      <c r="B24" s="146" t="s">
        <v>33</v>
      </c>
      <c r="C24" s="147"/>
      <c r="D24" s="148"/>
      <c r="E24" s="13"/>
      <c r="F24" s="13"/>
      <c r="G24" s="13"/>
      <c r="H24" s="13"/>
      <c r="I24" s="13"/>
      <c r="J24" s="156" t="s">
        <v>34</v>
      </c>
      <c r="K24" s="157"/>
      <c r="L24" s="157"/>
      <c r="M24" s="157"/>
      <c r="N24" s="157"/>
      <c r="O24" s="158"/>
      <c r="P24" s="13"/>
    </row>
    <row r="25" spans="2:16" ht="12" customHeight="1">
      <c r="B25" s="13"/>
      <c r="C25" s="13"/>
      <c r="D25" s="13"/>
      <c r="E25" s="13"/>
      <c r="F25" s="13"/>
      <c r="G25" s="13"/>
      <c r="H25" s="13"/>
      <c r="I25" s="13"/>
      <c r="J25" s="13"/>
      <c r="K25" s="24"/>
      <c r="L25" s="24"/>
      <c r="M25" s="13"/>
      <c r="N25" s="13"/>
      <c r="O25" s="13"/>
      <c r="P25" s="13"/>
    </row>
    <row r="26" spans="2:16" s="7" customFormat="1" ht="12" customHeight="1">
      <c r="B26" s="13"/>
      <c r="C26" s="25" t="s">
        <v>35</v>
      </c>
      <c r="D26" s="25" t="s">
        <v>87</v>
      </c>
      <c r="E26" s="13"/>
      <c r="F26" s="13"/>
      <c r="G26" s="13"/>
      <c r="H26" s="13"/>
      <c r="I26" s="13"/>
      <c r="J26" s="25" t="s">
        <v>101</v>
      </c>
      <c r="K26" s="105" t="s">
        <v>111</v>
      </c>
      <c r="L26" s="25"/>
      <c r="M26" s="13"/>
      <c r="N26" s="13"/>
      <c r="O26" s="13"/>
      <c r="P26" s="13"/>
    </row>
    <row r="27" spans="2:16" s="7" customFormat="1" ht="12" customHeight="1">
      <c r="B27" s="13"/>
      <c r="C27" s="26">
        <f>E21</f>
        <v>86639052</v>
      </c>
      <c r="D27" s="26">
        <f>H21</f>
        <v>27456614</v>
      </c>
      <c r="E27" s="26"/>
      <c r="F27" s="99"/>
      <c r="G27" s="151" t="s">
        <v>36</v>
      </c>
      <c r="H27" s="149">
        <f>(C27-D27)/(C29+D29+E29-F29)*1000</f>
        <v>156.72428842570167</v>
      </c>
      <c r="I27" s="13"/>
      <c r="J27" s="26">
        <f>C27-D27</f>
        <v>59182438</v>
      </c>
      <c r="K27" s="26"/>
      <c r="L27" s="26"/>
      <c r="M27" s="26">
        <v>26654</v>
      </c>
      <c r="N27" s="26"/>
      <c r="O27" s="154" t="s">
        <v>36</v>
      </c>
      <c r="P27" s="149">
        <f>(J27+M27)/J29*1000</f>
        <v>156.79487235777455</v>
      </c>
    </row>
    <row r="28" spans="2:16" s="7" customFormat="1" ht="12" customHeight="1">
      <c r="B28" s="13"/>
      <c r="C28" s="25" t="s">
        <v>88</v>
      </c>
      <c r="D28" s="25" t="s">
        <v>89</v>
      </c>
      <c r="E28" s="25" t="s">
        <v>90</v>
      </c>
      <c r="F28" s="25" t="s">
        <v>87</v>
      </c>
      <c r="G28" s="151"/>
      <c r="H28" s="150"/>
      <c r="I28" s="13"/>
      <c r="J28" s="25" t="s">
        <v>102</v>
      </c>
      <c r="K28" s="25"/>
      <c r="L28" s="25"/>
      <c r="M28" s="13"/>
      <c r="N28" s="25"/>
      <c r="O28" s="155"/>
      <c r="P28" s="150"/>
    </row>
    <row r="29" spans="2:16" s="7" customFormat="1" ht="12" customHeight="1">
      <c r="B29" s="13"/>
      <c r="C29" s="13">
        <f>I21</f>
        <v>219423458</v>
      </c>
      <c r="D29" s="13">
        <f>J21</f>
        <v>174595697</v>
      </c>
      <c r="E29" s="13">
        <f>K21</f>
        <v>11058813</v>
      </c>
      <c r="F29" s="13">
        <f>H21</f>
        <v>27456614</v>
      </c>
      <c r="G29" s="13"/>
      <c r="H29" s="13"/>
      <c r="I29" s="13"/>
      <c r="J29" s="13">
        <f>C29+D29+E29-F29</f>
        <v>377621354</v>
      </c>
      <c r="K29" s="13"/>
      <c r="L29" s="13"/>
      <c r="M29" s="13"/>
      <c r="N29" s="13"/>
      <c r="O29" s="13"/>
      <c r="P29" s="13"/>
    </row>
    <row r="30" spans="2:16" ht="12" customHeight="1">
      <c r="B30" s="13"/>
      <c r="C30" s="13"/>
      <c r="D30" s="13"/>
      <c r="E30" s="13"/>
      <c r="F30" s="13"/>
      <c r="G30" s="13"/>
      <c r="H30" s="13"/>
      <c r="I30" s="13"/>
      <c r="J30" s="13"/>
      <c r="K30" s="13"/>
      <c r="L30" s="13"/>
      <c r="M30" s="13"/>
      <c r="N30" s="13"/>
      <c r="O30" s="13"/>
      <c r="P30" s="13"/>
    </row>
    <row r="31" spans="2:16" ht="12" customHeight="1">
      <c r="B31" s="159" t="s">
        <v>37</v>
      </c>
      <c r="C31" s="147"/>
      <c r="D31" s="148"/>
      <c r="E31" s="13"/>
      <c r="F31" s="13"/>
      <c r="G31" s="13"/>
      <c r="H31" s="13"/>
      <c r="I31" s="13"/>
      <c r="J31" s="13"/>
      <c r="K31" s="13"/>
      <c r="L31" s="13"/>
      <c r="M31" s="13"/>
      <c r="N31" s="13"/>
      <c r="O31" s="13"/>
      <c r="P31" s="13"/>
    </row>
    <row r="32" spans="2:16" ht="12" customHeight="1">
      <c r="B32" s="13"/>
      <c r="C32" s="13"/>
      <c r="D32" s="13"/>
      <c r="E32" s="13"/>
      <c r="F32" s="13"/>
      <c r="G32" s="13"/>
      <c r="H32" s="13"/>
      <c r="I32" s="13"/>
      <c r="J32" s="13"/>
      <c r="K32" s="13"/>
      <c r="L32" s="13"/>
      <c r="M32" s="13"/>
      <c r="N32" s="13"/>
      <c r="O32" s="13"/>
      <c r="P32" s="13"/>
    </row>
    <row r="33" spans="2:16" ht="12" customHeight="1">
      <c r="B33" s="25" t="s">
        <v>60</v>
      </c>
      <c r="C33" s="13"/>
      <c r="D33" s="25" t="s">
        <v>38</v>
      </c>
      <c r="E33" s="25" t="s">
        <v>87</v>
      </c>
      <c r="F33" s="25" t="s">
        <v>93</v>
      </c>
      <c r="G33" s="13"/>
      <c r="H33" s="13"/>
      <c r="I33" s="13"/>
      <c r="J33" s="13"/>
      <c r="K33" s="13"/>
      <c r="L33" s="13"/>
      <c r="M33" s="13"/>
      <c r="N33" s="13"/>
      <c r="O33" s="13"/>
      <c r="P33" s="13"/>
    </row>
    <row r="34" spans="2:16" ht="12" customHeight="1">
      <c r="B34" s="13"/>
      <c r="C34" s="13"/>
      <c r="D34" s="26">
        <f>F19</f>
        <v>79536563</v>
      </c>
      <c r="E34" s="26">
        <f>H19</f>
        <v>22071895</v>
      </c>
      <c r="F34" s="26">
        <f>M19</f>
        <v>12470580</v>
      </c>
      <c r="G34" s="26"/>
      <c r="H34" s="100"/>
      <c r="I34" s="154" t="s">
        <v>39</v>
      </c>
      <c r="J34" s="152">
        <f>ROUND((D34-E34-F34)/(D36+E36-F36-G36),5)</f>
        <v>0.12804</v>
      </c>
      <c r="K34" s="13"/>
      <c r="L34" s="13"/>
      <c r="M34" s="13"/>
      <c r="N34" s="13"/>
      <c r="O34" s="13"/>
      <c r="P34" s="13"/>
    </row>
    <row r="35" spans="2:16" ht="12" customHeight="1">
      <c r="B35" s="13"/>
      <c r="C35" s="13"/>
      <c r="D35" s="25" t="s">
        <v>88</v>
      </c>
      <c r="E35" s="25" t="s">
        <v>89</v>
      </c>
      <c r="F35" s="25" t="s">
        <v>87</v>
      </c>
      <c r="G35" s="25" t="s">
        <v>93</v>
      </c>
      <c r="I35" s="155"/>
      <c r="J35" s="153"/>
      <c r="K35" s="27"/>
      <c r="L35" s="15"/>
      <c r="M35" s="13"/>
      <c r="N35" s="13"/>
      <c r="O35" s="13"/>
      <c r="P35" s="13"/>
    </row>
    <row r="36" spans="2:16" ht="12" customHeight="1">
      <c r="B36" s="13"/>
      <c r="C36" s="13"/>
      <c r="D36" s="13">
        <f>I19</f>
        <v>208683800</v>
      </c>
      <c r="E36" s="13">
        <f>J19</f>
        <v>177260508</v>
      </c>
      <c r="F36" s="13">
        <f>H19</f>
        <v>22071895</v>
      </c>
      <c r="G36" s="13">
        <f>M19</f>
        <v>12470580</v>
      </c>
      <c r="I36" s="13"/>
      <c r="J36" s="13"/>
      <c r="K36" s="28"/>
      <c r="L36" s="15"/>
      <c r="M36" s="13"/>
      <c r="N36" s="13"/>
      <c r="O36" s="13"/>
      <c r="P36" s="13"/>
    </row>
    <row r="37" spans="2:16" ht="12" customHeight="1">
      <c r="B37" s="13"/>
      <c r="C37" s="13"/>
      <c r="D37" s="13"/>
      <c r="E37" s="13"/>
      <c r="F37" s="13"/>
      <c r="G37" s="13"/>
      <c r="I37" s="13"/>
      <c r="J37" s="13"/>
      <c r="K37" s="28"/>
      <c r="L37" s="15"/>
      <c r="M37" s="13"/>
      <c r="N37" s="13"/>
      <c r="O37" s="13"/>
      <c r="P37" s="13"/>
    </row>
    <row r="38" spans="2:16" ht="12" customHeight="1">
      <c r="B38" s="25" t="s">
        <v>91</v>
      </c>
      <c r="C38" s="13"/>
      <c r="D38" s="25" t="s">
        <v>38</v>
      </c>
      <c r="E38" s="25" t="s">
        <v>87</v>
      </c>
      <c r="F38" s="25" t="s">
        <v>93</v>
      </c>
      <c r="G38" s="13"/>
      <c r="I38" s="13"/>
      <c r="J38" s="13"/>
      <c r="K38" s="28"/>
      <c r="L38" s="15"/>
      <c r="M38" s="13" t="s">
        <v>40</v>
      </c>
      <c r="O38" s="13"/>
      <c r="P38" s="13"/>
    </row>
    <row r="39" spans="2:16" ht="12" customHeight="1">
      <c r="B39" s="13"/>
      <c r="C39" s="13"/>
      <c r="D39" s="26">
        <f>F20</f>
        <v>85173375</v>
      </c>
      <c r="E39" s="26">
        <f>H20</f>
        <v>24454120</v>
      </c>
      <c r="F39" s="26">
        <f>M20</f>
        <v>15392985</v>
      </c>
      <c r="G39" s="26"/>
      <c r="H39" s="100"/>
      <c r="I39" s="154" t="s">
        <v>41</v>
      </c>
      <c r="J39" s="152">
        <f>ROUND((D39-E39-F39)/(D41+E41-F41-G41),5)</f>
        <v>0.12638</v>
      </c>
      <c r="K39" s="29"/>
      <c r="L39" s="26"/>
      <c r="M39" s="163">
        <f>SUM(J34:J45)</f>
        <v>0.36990999999999996</v>
      </c>
      <c r="N39" s="165" t="s">
        <v>100</v>
      </c>
      <c r="O39" s="166"/>
      <c r="P39" s="161">
        <f>M39/3*1000</f>
        <v>123.30333333333331</v>
      </c>
    </row>
    <row r="40" spans="2:16" ht="12" customHeight="1">
      <c r="B40" s="13"/>
      <c r="C40" s="13"/>
      <c r="D40" s="25" t="s">
        <v>88</v>
      </c>
      <c r="E40" s="25" t="s">
        <v>89</v>
      </c>
      <c r="F40" s="25" t="s">
        <v>87</v>
      </c>
      <c r="G40" s="25" t="s">
        <v>93</v>
      </c>
      <c r="I40" s="155"/>
      <c r="J40" s="153"/>
      <c r="K40" s="27"/>
      <c r="L40" s="15"/>
      <c r="M40" s="164"/>
      <c r="N40" s="165"/>
      <c r="O40" s="166"/>
      <c r="P40" s="162"/>
    </row>
    <row r="41" spans="2:16" ht="12" customHeight="1">
      <c r="B41" s="13"/>
      <c r="C41" s="13"/>
      <c r="D41" s="13">
        <f>I20</f>
        <v>208847534</v>
      </c>
      <c r="E41" s="13">
        <f>J20</f>
        <v>189660609</v>
      </c>
      <c r="F41" s="13">
        <f>H20</f>
        <v>24454120</v>
      </c>
      <c r="G41" s="13">
        <f>M20</f>
        <v>15392985</v>
      </c>
      <c r="H41" s="13"/>
      <c r="J41" s="13"/>
      <c r="K41" s="28"/>
      <c r="L41" s="15"/>
      <c r="M41" s="13"/>
      <c r="N41" s="13"/>
      <c r="O41" s="13"/>
      <c r="P41" s="13"/>
    </row>
    <row r="42" spans="2:16" ht="12" customHeight="1">
      <c r="B42" s="13"/>
      <c r="C42" s="13"/>
      <c r="D42" s="13"/>
      <c r="E42" s="13"/>
      <c r="F42" s="13"/>
      <c r="G42" s="13"/>
      <c r="H42" s="13"/>
      <c r="J42" s="13"/>
      <c r="K42" s="28"/>
      <c r="L42" s="15"/>
      <c r="M42" s="13"/>
      <c r="N42" s="13"/>
      <c r="O42" s="13"/>
      <c r="P42" s="13"/>
    </row>
    <row r="43" spans="2:16" ht="12" customHeight="1">
      <c r="B43" s="25" t="s">
        <v>92</v>
      </c>
      <c r="C43" s="13"/>
      <c r="D43" s="25" t="s">
        <v>42</v>
      </c>
      <c r="E43" s="25" t="s">
        <v>94</v>
      </c>
      <c r="F43" s="25" t="s">
        <v>87</v>
      </c>
      <c r="G43" s="25" t="s">
        <v>93</v>
      </c>
      <c r="H43" s="13"/>
      <c r="J43" s="13"/>
      <c r="K43" s="28"/>
      <c r="L43" s="15"/>
      <c r="M43" s="13"/>
      <c r="N43" s="13"/>
      <c r="O43" s="13"/>
      <c r="P43" s="13"/>
    </row>
    <row r="44" spans="2:16" ht="12" customHeight="1">
      <c r="B44" s="13"/>
      <c r="C44" s="13"/>
      <c r="D44" s="26">
        <f>F21</f>
        <v>86615189</v>
      </c>
      <c r="E44" s="26">
        <f>G21</f>
        <v>0</v>
      </c>
      <c r="F44" s="26">
        <f>H21</f>
        <v>27456614</v>
      </c>
      <c r="G44" s="26">
        <f>M21</f>
        <v>17576631</v>
      </c>
      <c r="H44" s="100"/>
      <c r="I44" s="154" t="s">
        <v>41</v>
      </c>
      <c r="J44" s="152">
        <f>ROUND((D44+E44-F44-G44)/(D46+E46+F46-G46-H46),5)</f>
        <v>0.11549</v>
      </c>
      <c r="K44" s="29"/>
      <c r="L44" s="15"/>
      <c r="M44" s="13"/>
      <c r="N44" s="13"/>
      <c r="O44" s="13"/>
      <c r="P44" s="13"/>
    </row>
    <row r="45" spans="2:16" ht="12" customHeight="1">
      <c r="B45" s="13"/>
      <c r="C45" s="13"/>
      <c r="D45" s="25" t="s">
        <v>88</v>
      </c>
      <c r="E45" s="25" t="s">
        <v>95</v>
      </c>
      <c r="F45" s="25" t="s">
        <v>90</v>
      </c>
      <c r="G45" s="25" t="s">
        <v>87</v>
      </c>
      <c r="H45" s="25" t="s">
        <v>93</v>
      </c>
      <c r="I45" s="155"/>
      <c r="J45" s="153"/>
      <c r="K45" s="13"/>
      <c r="L45" s="13"/>
      <c r="M45" s="13"/>
      <c r="N45" s="13"/>
      <c r="O45" s="13"/>
      <c r="P45" s="13"/>
    </row>
    <row r="46" spans="2:16" ht="12" customHeight="1">
      <c r="B46" s="13"/>
      <c r="C46" s="13"/>
      <c r="D46" s="13">
        <f>I21</f>
        <v>219423458</v>
      </c>
      <c r="E46" s="13">
        <f>J21</f>
        <v>174595697</v>
      </c>
      <c r="F46" s="13">
        <f>K21</f>
        <v>11058813</v>
      </c>
      <c r="G46" s="13">
        <f>H21</f>
        <v>27456614</v>
      </c>
      <c r="H46" s="13">
        <f>M21</f>
        <v>17576631</v>
      </c>
      <c r="I46" s="13"/>
      <c r="J46" s="13"/>
      <c r="K46" s="13"/>
      <c r="L46" s="13"/>
      <c r="M46" s="13"/>
      <c r="N46" s="13"/>
      <c r="O46" s="13"/>
      <c r="P46" s="13"/>
    </row>
    <row r="47" spans="2:16" ht="12" customHeight="1">
      <c r="B47" s="13"/>
      <c r="C47" s="13"/>
      <c r="D47" s="13"/>
      <c r="E47" s="13"/>
      <c r="F47" s="13"/>
      <c r="G47" s="13"/>
      <c r="H47" s="13"/>
      <c r="I47" s="13"/>
      <c r="J47" s="13"/>
      <c r="K47" s="13"/>
      <c r="L47" s="13"/>
      <c r="M47" s="13"/>
      <c r="N47" s="13"/>
      <c r="O47" s="13"/>
      <c r="P47" s="13"/>
    </row>
    <row r="48" spans="2:16" ht="12" customHeight="1">
      <c r="B48" s="25" t="s">
        <v>103</v>
      </c>
      <c r="C48" s="13"/>
      <c r="D48" s="13"/>
      <c r="E48" s="13"/>
      <c r="F48" s="13"/>
      <c r="G48" s="13"/>
      <c r="H48" s="13"/>
      <c r="I48" s="13"/>
      <c r="J48" s="13"/>
      <c r="K48" s="13"/>
      <c r="L48" s="13"/>
      <c r="M48" s="13"/>
      <c r="N48" s="13"/>
      <c r="O48" s="13"/>
      <c r="P48" s="13"/>
    </row>
    <row r="49" spans="2:16" ht="12" customHeight="1">
      <c r="B49" s="25" t="s">
        <v>49</v>
      </c>
      <c r="C49" s="13"/>
      <c r="D49" s="13"/>
      <c r="E49" s="13"/>
      <c r="F49" s="13"/>
      <c r="G49" s="13"/>
      <c r="H49" s="13"/>
      <c r="I49" s="13"/>
      <c r="J49" s="13"/>
      <c r="K49" s="13"/>
      <c r="L49" s="13"/>
      <c r="M49" s="13"/>
      <c r="N49" s="13"/>
      <c r="O49" s="13"/>
      <c r="P49" s="13"/>
    </row>
    <row r="50" spans="2:16" ht="13.5">
      <c r="B50" s="13"/>
      <c r="C50" s="13"/>
      <c r="D50" s="13"/>
      <c r="E50" s="13"/>
      <c r="F50" s="13"/>
      <c r="G50" s="13"/>
      <c r="H50" s="13"/>
      <c r="I50" s="13"/>
      <c r="J50" s="13"/>
      <c r="K50" s="13"/>
      <c r="L50" s="13"/>
      <c r="M50" s="13"/>
      <c r="N50" s="13"/>
      <c r="O50" s="13"/>
      <c r="P50" s="13"/>
    </row>
    <row r="51" spans="2:16" ht="13.5">
      <c r="B51" s="76" t="s">
        <v>50</v>
      </c>
      <c r="C51" s="76"/>
      <c r="D51" s="76"/>
      <c r="E51" s="76"/>
      <c r="F51" s="13"/>
      <c r="G51" s="13"/>
      <c r="H51" s="13"/>
      <c r="I51" s="13"/>
      <c r="J51" s="13"/>
      <c r="K51" s="13"/>
      <c r="L51" s="13"/>
      <c r="M51" s="13"/>
      <c r="N51" s="13"/>
      <c r="O51" s="13"/>
      <c r="P51" s="13"/>
    </row>
    <row r="52" spans="2:16" ht="13.5">
      <c r="B52" s="76" t="s">
        <v>51</v>
      </c>
      <c r="C52" s="76"/>
      <c r="D52" s="76"/>
      <c r="E52" s="76" t="s">
        <v>56</v>
      </c>
      <c r="F52" s="7"/>
      <c r="G52" s="7"/>
      <c r="H52" s="7"/>
      <c r="I52" s="7"/>
      <c r="J52" s="7"/>
      <c r="K52" s="7"/>
      <c r="L52" s="7"/>
      <c r="M52" s="7"/>
      <c r="N52" s="7"/>
      <c r="O52" s="7"/>
      <c r="P52" s="7"/>
    </row>
    <row r="53" spans="4:16" ht="13.5">
      <c r="D53" s="76"/>
      <c r="E53" s="76" t="s">
        <v>53</v>
      </c>
      <c r="F53" s="7"/>
      <c r="G53" s="7"/>
      <c r="H53" s="7"/>
      <c r="I53" s="7"/>
      <c r="J53" s="7"/>
      <c r="K53" s="7"/>
      <c r="L53" s="7"/>
      <c r="M53" s="7"/>
      <c r="N53" s="7"/>
      <c r="O53" s="7"/>
      <c r="P53" s="7"/>
    </row>
    <row r="54" spans="2:16" ht="13.5">
      <c r="B54" s="76" t="s">
        <v>52</v>
      </c>
      <c r="C54" s="76"/>
      <c r="D54" s="76"/>
      <c r="E54" s="76" t="s">
        <v>55</v>
      </c>
      <c r="F54" s="7"/>
      <c r="G54" s="7"/>
      <c r="H54" s="7"/>
      <c r="I54" s="7"/>
      <c r="J54" s="7"/>
      <c r="K54" s="7"/>
      <c r="L54" s="7"/>
      <c r="M54" s="7"/>
      <c r="N54" s="7"/>
      <c r="O54" s="7"/>
      <c r="P54" s="7"/>
    </row>
    <row r="55" spans="2:16" ht="13.5">
      <c r="B55" s="7"/>
      <c r="C55" s="7"/>
      <c r="D55" s="7"/>
      <c r="E55" s="76" t="s">
        <v>54</v>
      </c>
      <c r="F55" s="7"/>
      <c r="G55" s="7"/>
      <c r="H55" s="7"/>
      <c r="I55" s="7"/>
      <c r="J55" s="7"/>
      <c r="K55" s="7"/>
      <c r="L55" s="7"/>
      <c r="M55" s="7"/>
      <c r="N55" s="7"/>
      <c r="O55" s="7"/>
      <c r="P55" s="7"/>
    </row>
  </sheetData>
  <mergeCells count="45">
    <mergeCell ref="J16:J17"/>
    <mergeCell ref="N16:N17"/>
    <mergeCell ref="O16:O17"/>
    <mergeCell ref="P39:P40"/>
    <mergeCell ref="P27:P28"/>
    <mergeCell ref="O27:O28"/>
    <mergeCell ref="M39:M40"/>
    <mergeCell ref="N39:O40"/>
    <mergeCell ref="K21:L21"/>
    <mergeCell ref="J34:J35"/>
    <mergeCell ref="B24:D24"/>
    <mergeCell ref="H27:H28"/>
    <mergeCell ref="G27:G28"/>
    <mergeCell ref="J44:J45"/>
    <mergeCell ref="I39:I40"/>
    <mergeCell ref="J39:J40"/>
    <mergeCell ref="I44:I45"/>
    <mergeCell ref="J24:O24"/>
    <mergeCell ref="B31:D31"/>
    <mergeCell ref="I34:I35"/>
    <mergeCell ref="B12:C12"/>
    <mergeCell ref="B21:D21"/>
    <mergeCell ref="B20:D20"/>
    <mergeCell ref="B19:D19"/>
    <mergeCell ref="B15:D18"/>
    <mergeCell ref="B7:C7"/>
    <mergeCell ref="B9:C9"/>
    <mergeCell ref="B10:C10"/>
    <mergeCell ref="B3:D6"/>
    <mergeCell ref="F3:L3"/>
    <mergeCell ref="K6:L6"/>
    <mergeCell ref="J4:J5"/>
    <mergeCell ref="K4:L5"/>
    <mergeCell ref="K7:L7"/>
    <mergeCell ref="K8:L8"/>
    <mergeCell ref="K9:L9"/>
    <mergeCell ref="K10:L10"/>
    <mergeCell ref="K12:L12"/>
    <mergeCell ref="K11:L11"/>
    <mergeCell ref="K19:L19"/>
    <mergeCell ref="K20:L20"/>
    <mergeCell ref="K15:L15"/>
    <mergeCell ref="K16:L16"/>
    <mergeCell ref="K17:L17"/>
    <mergeCell ref="K18:L18"/>
  </mergeCells>
  <printOptions/>
  <pageMargins left="0.85" right="0.43" top="0.61" bottom="0.43" header="0.2" footer="0.27"/>
  <pageSetup fitToHeight="1" fitToWidth="1" horizontalDpi="400" verticalDpi="4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神成</dc:creator>
  <cp:keywords/>
  <dc:description/>
  <cp:lastModifiedBy>群馬県庁</cp:lastModifiedBy>
  <cp:lastPrinted>2003-03-10T02:37:06Z</cp:lastPrinted>
  <dcterms:created xsi:type="dcterms:W3CDTF">1997-06-11T11:14:18Z</dcterms:created>
  <dcterms:modified xsi:type="dcterms:W3CDTF">1999-11-08T02:30:06Z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