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性質別状況" sheetId="1" r:id="rId1"/>
  </sheets>
  <definedNames>
    <definedName name="_xlnm.Print_Area" localSheetId="0">'性質別状況'!$B$1:$L$33</definedName>
  </definedNames>
  <calcPr fullCalcOnLoad="1"/>
</workbook>
</file>

<file path=xl/sharedStrings.xml><?xml version="1.0" encoding="utf-8"?>
<sst xmlns="http://schemas.openxmlformats.org/spreadsheetml/2006/main" count="76" uniqueCount="62">
  <si>
    <t>歳出の状況（性質別経費の状況）</t>
  </si>
  <si>
    <t>決算額(A)</t>
  </si>
  <si>
    <t>特定財源</t>
  </si>
  <si>
    <t>一般財源等</t>
  </si>
  <si>
    <t>(%)</t>
  </si>
  <si>
    <t>経常収支</t>
  </si>
  <si>
    <t>内</t>
  </si>
  <si>
    <t>訳</t>
  </si>
  <si>
    <t>区　　　　分　　</t>
  </si>
  <si>
    <t>（単位　千円）</t>
  </si>
  <si>
    <t>決 算 額</t>
  </si>
  <si>
    <t>構 成 比</t>
  </si>
  <si>
    <t>的なもの</t>
  </si>
  <si>
    <t>差引経常</t>
  </si>
  <si>
    <t>(A)-(B)</t>
  </si>
  <si>
    <t>　 左　 　の　 　内　　 訳</t>
  </si>
  <si>
    <t xml:space="preserve">    ( う ち 職 員 給 )</t>
  </si>
  <si>
    <t>(う ち 人 件 費 (b))</t>
  </si>
  <si>
    <t>(1)普通建設事業費</t>
  </si>
  <si>
    <t>(2)災害復旧事業費</t>
  </si>
  <si>
    <t>(3)失業対策事業費</t>
  </si>
  <si>
    <t>(うち人件費 (a)+(b))</t>
  </si>
  <si>
    <t xml:space="preserve">  左のうち臨時的なもの(B)</t>
  </si>
  <si>
    <t>比    率</t>
  </si>
  <si>
    <t>資料：県財政課</t>
  </si>
  <si>
    <t>注）　１　投資的経費</t>
  </si>
  <si>
    <t>また需要創出効果や雇用効果が大きいとされるため、地方財政を分析する上で大きな意味を持っています。</t>
  </si>
  <si>
    <t>　その効果が長期にわたって持続する経費で、普通建設事業費、災害復旧事業費、失業対策事業費からなります。行政施設水準の向上に直接的につながり、</t>
  </si>
  <si>
    <t>（普通会計）</t>
  </si>
  <si>
    <t/>
  </si>
  <si>
    <t>歳    出    合    計</t>
  </si>
  <si>
    <t>歳出合計の構成比 (%)</t>
  </si>
  <si>
    <t>( う ち 職 員 給 )</t>
  </si>
  <si>
    <t>物件費</t>
  </si>
  <si>
    <t>維持補修費</t>
  </si>
  <si>
    <t>扶助費</t>
  </si>
  <si>
    <t>補助費等</t>
  </si>
  <si>
    <t>公債費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</si>
  <si>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</si>
  <si>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</si>
  <si>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</si>
  <si>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</si>
  <si>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</si>
  <si>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</si>
  <si>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</si>
  <si>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</si>
  <si>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</si>
  <si>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</si>
  <si>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</si>
  <si>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</si>
  <si>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投資的経費</t>
  </si>
  <si>
    <t>小   計 （１～11）</t>
  </si>
  <si>
    <t>前年度繰上充用金</t>
  </si>
  <si>
    <t>繰出金</t>
  </si>
  <si>
    <t>貸付金</t>
  </si>
  <si>
    <t>投資及び出資金</t>
  </si>
  <si>
    <t>積立金</t>
  </si>
  <si>
    <t>(うち単独事業費)</t>
  </si>
  <si>
    <t>減税補てん債
及び臨時財政
対策債を経常
一般財源等か
ら除いた経常
収支比率(%)</t>
  </si>
  <si>
    <t>人件費 (a)</t>
  </si>
  <si>
    <t>(うち特定資金公共事業債に係るもの)</t>
  </si>
  <si>
    <t>平成16年度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</si>
</sst>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\(#,##0\);\(&quot;▲ &quot;#,##0\)"/>
    <numFmt numFmtId="179" formatCode="\(#,##0.0\);\(&quot;▲ &quot;#,##0.0\)"/>
    <numFmt numFmtId="180" formatCode="#,##0.00;&quot;▲ &quot;#,##0.00"/>
    <numFmt numFmtId="181" formatCode="#,##0.000;&quot;▲ &quot;#,##0.000"/>
    <numFmt numFmtId="182" formatCode="#,##0.0000;&quot;▲ &quot;#,##0.0000"/>
    <numFmt numFmtId="183" formatCode="#,###;[Red]&quot;△&quot;#,###"/>
  </numFmts>
  <fonts count="7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17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12">
    <xf numFmtId="177" fontId="0" fillId="0" borderId="0" xfId="0" applyAlignment="1">
      <alignment/>
    </xf>
    <xf numFmtId="177" fontId="2" fillId="0" borderId="0" xfId="0" applyFont="1" applyAlignment="1">
      <alignment vertical="center"/>
    </xf>
    <xf numFmtId="177" fontId="2" fillId="2" borderId="1" xfId="0" applyFont="1" applyFill="1" applyBorder="1" applyAlignment="1">
      <alignment horizontal="center" vertical="center"/>
    </xf>
    <xf numFmtId="177" fontId="2" fillId="2" borderId="2" xfId="0" applyFont="1" applyFill="1" applyBorder="1" applyAlignment="1">
      <alignment horizontal="center" vertical="center"/>
    </xf>
    <xf numFmtId="177" fontId="2" fillId="2" borderId="3" xfId="0" applyFont="1" applyFill="1" applyBorder="1" applyAlignment="1">
      <alignment vertical="center"/>
    </xf>
    <xf numFmtId="177" fontId="2" fillId="2" borderId="4" xfId="0" applyFont="1" applyFill="1" applyBorder="1" applyAlignment="1">
      <alignment vertical="center"/>
    </xf>
    <xf numFmtId="177" fontId="2" fillId="2" borderId="5" xfId="0" applyFont="1" applyFill="1" applyBorder="1" applyAlignment="1">
      <alignment vertical="center"/>
    </xf>
    <xf numFmtId="177" fontId="2" fillId="2" borderId="6" xfId="0" applyFont="1" applyFill="1" applyBorder="1" applyAlignment="1">
      <alignment vertical="center"/>
    </xf>
    <xf numFmtId="177" fontId="2" fillId="2" borderId="5" xfId="0" applyFont="1" applyFill="1" applyBorder="1" applyAlignment="1">
      <alignment horizontal="center" vertical="center"/>
    </xf>
    <xf numFmtId="177" fontId="2" fillId="2" borderId="3" xfId="0" applyFont="1" applyFill="1" applyBorder="1" applyAlignment="1">
      <alignment horizontal="center" vertical="center"/>
    </xf>
    <xf numFmtId="177" fontId="0" fillId="0" borderId="0" xfId="0" applyAlignment="1">
      <alignment vertical="center"/>
    </xf>
    <xf numFmtId="177" fontId="2" fillId="2" borderId="7" xfId="0" applyFont="1" applyFill="1" applyBorder="1" applyAlignment="1">
      <alignment horizontal="left" vertical="center"/>
    </xf>
    <xf numFmtId="177" fontId="2" fillId="2" borderId="0" xfId="0" applyFont="1" applyFill="1" applyBorder="1" applyAlignment="1">
      <alignment horizontal="center" vertical="center"/>
    </xf>
    <xf numFmtId="177" fontId="2" fillId="2" borderId="8" xfId="0" applyFont="1" applyFill="1" applyBorder="1" applyAlignment="1">
      <alignment horizontal="center" vertical="center"/>
    </xf>
    <xf numFmtId="177" fontId="2" fillId="2" borderId="9" xfId="0" applyFont="1" applyFill="1" applyBorder="1" applyAlignment="1">
      <alignment horizontal="center" vertical="center"/>
    </xf>
    <xf numFmtId="177" fontId="2" fillId="2" borderId="10" xfId="0" applyFont="1" applyFill="1" applyBorder="1" applyAlignment="1">
      <alignment horizontal="center" vertical="center"/>
    </xf>
    <xf numFmtId="177" fontId="2" fillId="2" borderId="11" xfId="0" applyFont="1" applyFill="1" applyBorder="1" applyAlignment="1">
      <alignment horizontal="center" vertical="center"/>
    </xf>
    <xf numFmtId="177" fontId="2" fillId="2" borderId="12" xfId="0" applyFont="1" applyFill="1" applyBorder="1" applyAlignment="1">
      <alignment vertical="center"/>
    </xf>
    <xf numFmtId="177" fontId="2" fillId="2" borderId="11" xfId="0" applyFont="1" applyFill="1" applyBorder="1" applyAlignment="1">
      <alignment vertical="center"/>
    </xf>
    <xf numFmtId="177" fontId="2" fillId="2" borderId="12" xfId="0" applyFont="1" applyFill="1" applyBorder="1" applyAlignment="1">
      <alignment horizontal="center" vertical="center"/>
    </xf>
    <xf numFmtId="177" fontId="2" fillId="2" borderId="13" xfId="0" applyFont="1" applyFill="1" applyBorder="1" applyAlignment="1">
      <alignment horizontal="center" vertical="center"/>
    </xf>
    <xf numFmtId="177" fontId="2" fillId="3" borderId="14" xfId="0" applyFont="1" applyFill="1" applyBorder="1" applyAlignment="1">
      <alignment vertical="center"/>
    </xf>
    <xf numFmtId="176" fontId="2" fillId="3" borderId="3" xfId="0" applyNumberFormat="1" applyFont="1" applyFill="1" applyBorder="1" applyAlignment="1">
      <alignment vertical="center"/>
    </xf>
    <xf numFmtId="176" fontId="2" fillId="3" borderId="0" xfId="0" applyNumberFormat="1" applyFont="1" applyFill="1" applyBorder="1" applyAlignment="1">
      <alignment vertical="center"/>
    </xf>
    <xf numFmtId="177" fontId="2" fillId="4" borderId="6" xfId="0" applyFont="1" applyFill="1" applyBorder="1" applyAlignment="1">
      <alignment horizontal="left" vertical="center"/>
    </xf>
    <xf numFmtId="178" fontId="2" fillId="3" borderId="14" xfId="0" applyNumberFormat="1" applyFont="1" applyFill="1" applyBorder="1" applyAlignment="1">
      <alignment vertical="center"/>
    </xf>
    <xf numFmtId="179" fontId="2" fillId="3" borderId="14" xfId="0" applyNumberFormat="1" applyFont="1" applyFill="1" applyBorder="1" applyAlignment="1">
      <alignment vertical="center"/>
    </xf>
    <xf numFmtId="179" fontId="2" fillId="3" borderId="4" xfId="0" applyNumberFormat="1" applyFont="1" applyFill="1" applyBorder="1" applyAlignment="1">
      <alignment vertical="center"/>
    </xf>
    <xf numFmtId="177" fontId="2" fillId="4" borderId="7" xfId="0" applyFont="1" applyFill="1" applyBorder="1" applyAlignment="1">
      <alignment horizontal="left" vertical="center"/>
    </xf>
    <xf numFmtId="176" fontId="2" fillId="3" borderId="8" xfId="0" applyNumberFormat="1" applyFont="1" applyFill="1" applyBorder="1" applyAlignment="1">
      <alignment vertical="center"/>
    </xf>
    <xf numFmtId="176" fontId="2" fillId="3" borderId="14" xfId="0" applyNumberFormat="1" applyFont="1" applyFill="1" applyBorder="1" applyAlignment="1">
      <alignment vertical="center"/>
    </xf>
    <xf numFmtId="176" fontId="2" fillId="3" borderId="4" xfId="0" applyNumberFormat="1" applyFont="1" applyFill="1" applyBorder="1" applyAlignment="1">
      <alignment vertical="center"/>
    </xf>
    <xf numFmtId="177" fontId="2" fillId="3" borderId="8" xfId="0" applyFont="1" applyFill="1" applyBorder="1" applyAlignment="1">
      <alignment vertical="center"/>
    </xf>
    <xf numFmtId="177" fontId="2" fillId="3" borderId="0" xfId="0" applyFont="1" applyFill="1" applyBorder="1" applyAlignment="1">
      <alignment vertical="center"/>
    </xf>
    <xf numFmtId="177" fontId="2" fillId="4" borderId="10" xfId="0" applyFont="1" applyFill="1" applyBorder="1" applyAlignment="1">
      <alignment horizontal="left" vertical="center"/>
    </xf>
    <xf numFmtId="179" fontId="2" fillId="3" borderId="3" xfId="0" applyNumberFormat="1" applyFont="1" applyFill="1" applyBorder="1" applyAlignment="1">
      <alignment vertical="center"/>
    </xf>
    <xf numFmtId="179" fontId="2" fillId="3" borderId="2" xfId="0" applyNumberFormat="1" applyFont="1" applyFill="1" applyBorder="1" applyAlignment="1">
      <alignment vertical="center"/>
    </xf>
    <xf numFmtId="177" fontId="2" fillId="4" borderId="7" xfId="0" applyFont="1" applyFill="1" applyBorder="1" applyAlignment="1">
      <alignment horizontal="center" vertical="center"/>
    </xf>
    <xf numFmtId="179" fontId="2" fillId="3" borderId="8" xfId="0" applyNumberFormat="1" applyFont="1" applyFill="1" applyBorder="1" applyAlignment="1">
      <alignment vertical="center"/>
    </xf>
    <xf numFmtId="179" fontId="2" fillId="3" borderId="0" xfId="0" applyNumberFormat="1" applyFont="1" applyFill="1" applyBorder="1" applyAlignment="1">
      <alignment vertical="center"/>
    </xf>
    <xf numFmtId="176" fontId="2" fillId="3" borderId="12" xfId="0" applyNumberFormat="1" applyFont="1" applyFill="1" applyBorder="1" applyAlignment="1">
      <alignment vertical="center"/>
    </xf>
    <xf numFmtId="176" fontId="2" fillId="3" borderId="11" xfId="0" applyNumberFormat="1" applyFont="1" applyFill="1" applyBorder="1" applyAlignment="1">
      <alignment vertical="center"/>
    </xf>
    <xf numFmtId="177" fontId="2" fillId="4" borderId="6" xfId="0" applyFont="1" applyFill="1" applyBorder="1" applyAlignment="1">
      <alignment horizontal="distributed" vertical="center"/>
    </xf>
    <xf numFmtId="177" fontId="2" fillId="4" borderId="10" xfId="0" applyFont="1" applyFill="1" applyBorder="1" applyAlignment="1">
      <alignment horizontal="distributed" vertical="center"/>
    </xf>
    <xf numFmtId="177" fontId="2" fillId="4" borderId="7" xfId="0" applyFont="1" applyFill="1" applyBorder="1" applyAlignment="1">
      <alignment horizontal="distributed" vertical="center"/>
    </xf>
    <xf numFmtId="177" fontId="2" fillId="4" borderId="14" xfId="0" applyFont="1" applyFill="1" applyBorder="1" applyAlignment="1">
      <alignment horizontal="distributed" vertical="center"/>
    </xf>
    <xf numFmtId="177" fontId="2" fillId="4" borderId="5" xfId="0" applyFont="1" applyFill="1" applyBorder="1" applyAlignment="1">
      <alignment horizontal="distributed" vertical="center"/>
    </xf>
    <xf numFmtId="177" fontId="2" fillId="4" borderId="0" xfId="0" applyFont="1" applyFill="1" applyBorder="1" applyAlignment="1">
      <alignment horizontal="distributed" vertical="center"/>
    </xf>
    <xf numFmtId="177" fontId="2" fillId="4" borderId="4" xfId="0" applyFont="1" applyFill="1" applyBorder="1" applyAlignment="1">
      <alignment horizontal="distributed" vertical="center"/>
    </xf>
    <xf numFmtId="177" fontId="2" fillId="4" borderId="7" xfId="0" applyFont="1" applyFill="1" applyBorder="1" applyAlignment="1" quotePrefix="1">
      <alignment vertical="center"/>
    </xf>
    <xf numFmtId="177" fontId="2" fillId="4" borderId="7" xfId="0" applyFont="1" applyFill="1" applyBorder="1" applyAlignment="1" quotePrefix="1">
      <alignment horizontal="left" vertical="center"/>
    </xf>
    <xf numFmtId="177" fontId="2" fillId="4" borderId="6" xfId="0" applyFont="1" applyFill="1" applyBorder="1" applyAlignment="1" quotePrefix="1">
      <alignment horizontal="left" vertical="center"/>
    </xf>
    <xf numFmtId="177" fontId="2" fillId="4" borderId="1" xfId="0" applyFont="1" applyFill="1" applyBorder="1" applyAlignment="1" quotePrefix="1">
      <alignment horizontal="left" vertical="center"/>
    </xf>
    <xf numFmtId="178" fontId="2" fillId="3" borderId="15" xfId="0" applyNumberFormat="1" applyFont="1" applyFill="1" applyBorder="1" applyAlignment="1">
      <alignment vertical="center"/>
    </xf>
    <xf numFmtId="179" fontId="2" fillId="3" borderId="15" xfId="0" applyNumberFormat="1" applyFont="1" applyFill="1" applyBorder="1" applyAlignment="1">
      <alignment vertical="center"/>
    </xf>
    <xf numFmtId="179" fontId="2" fillId="3" borderId="16" xfId="0" applyNumberFormat="1" applyFont="1" applyFill="1" applyBorder="1" applyAlignment="1">
      <alignment vertical="center"/>
    </xf>
    <xf numFmtId="176" fontId="2" fillId="3" borderId="17" xfId="0" applyNumberFormat="1" applyFont="1" applyFill="1" applyBorder="1" applyAlignment="1">
      <alignment vertical="center"/>
    </xf>
    <xf numFmtId="176" fontId="2" fillId="3" borderId="18" xfId="0" applyNumberFormat="1" applyFont="1" applyFill="1" applyBorder="1" applyAlignment="1">
      <alignment vertical="center"/>
    </xf>
    <xf numFmtId="176" fontId="2" fillId="3" borderId="19" xfId="0" applyNumberFormat="1" applyFont="1" applyFill="1" applyBorder="1" applyAlignment="1">
      <alignment vertical="center"/>
    </xf>
    <xf numFmtId="176" fontId="2" fillId="3" borderId="15" xfId="0" applyNumberFormat="1" applyFont="1" applyFill="1" applyBorder="1" applyAlignment="1">
      <alignment vertical="center"/>
    </xf>
    <xf numFmtId="177" fontId="2" fillId="3" borderId="15" xfId="0" applyFont="1" applyFill="1" applyBorder="1" applyAlignment="1">
      <alignment vertical="center"/>
    </xf>
    <xf numFmtId="177" fontId="2" fillId="0" borderId="15" xfId="0" applyFont="1" applyBorder="1" applyAlignment="1">
      <alignment vertical="center"/>
    </xf>
    <xf numFmtId="177" fontId="2" fillId="0" borderId="20" xfId="0" applyFont="1" applyBorder="1" applyAlignment="1">
      <alignment vertical="center"/>
    </xf>
    <xf numFmtId="178" fontId="2" fillId="0" borderId="18" xfId="0" applyNumberFormat="1" applyFont="1" applyBorder="1" applyAlignment="1">
      <alignment vertical="center"/>
    </xf>
    <xf numFmtId="178" fontId="2" fillId="0" borderId="21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7" fontId="2" fillId="0" borderId="24" xfId="0" applyFont="1" applyBorder="1" applyAlignment="1">
      <alignment vertical="center"/>
    </xf>
    <xf numFmtId="177" fontId="2" fillId="0" borderId="25" xfId="0" applyFont="1" applyBorder="1" applyAlignment="1">
      <alignment vertical="center"/>
    </xf>
    <xf numFmtId="177" fontId="5" fillId="0" borderId="0" xfId="0" applyFont="1" applyAlignment="1">
      <alignment vertical="center"/>
    </xf>
    <xf numFmtId="177" fontId="4" fillId="0" borderId="0" xfId="0" applyFont="1" applyAlignment="1">
      <alignment vertical="center"/>
    </xf>
    <xf numFmtId="177" fontId="2" fillId="0" borderId="0" xfId="0" applyFont="1" applyAlignment="1">
      <alignment horizontal="right" vertical="center"/>
    </xf>
    <xf numFmtId="177" fontId="0" fillId="0" borderId="0" xfId="0" applyAlignment="1">
      <alignment horizontal="left" vertical="center"/>
    </xf>
    <xf numFmtId="177" fontId="3" fillId="0" borderId="0" xfId="0" applyFont="1" applyAlignment="1">
      <alignment horizontal="left" vertical="center"/>
    </xf>
    <xf numFmtId="177" fontId="3" fillId="0" borderId="0" xfId="0" applyFont="1" applyAlignment="1">
      <alignment vertical="center"/>
    </xf>
    <xf numFmtId="177" fontId="6" fillId="4" borderId="6" xfId="0" applyFont="1" applyFill="1" applyBorder="1" applyAlignment="1">
      <alignment horizontal="left" vertical="center"/>
    </xf>
    <xf numFmtId="177" fontId="6" fillId="4" borderId="4" xfId="0" applyFont="1" applyFill="1" applyBorder="1" applyAlignment="1">
      <alignment vertical="center" shrinkToFit="1"/>
    </xf>
    <xf numFmtId="179" fontId="2" fillId="3" borderId="19" xfId="0" applyNumberFormat="1" applyFont="1" applyFill="1" applyBorder="1" applyAlignment="1">
      <alignment vertical="center"/>
    </xf>
    <xf numFmtId="176" fontId="2" fillId="3" borderId="26" xfId="0" applyNumberFormat="1" applyFont="1" applyFill="1" applyBorder="1" applyAlignment="1">
      <alignment vertical="center"/>
    </xf>
    <xf numFmtId="176" fontId="2" fillId="3" borderId="24" xfId="0" applyNumberFormat="1" applyFont="1" applyFill="1" applyBorder="1" applyAlignment="1">
      <alignment vertical="center"/>
    </xf>
    <xf numFmtId="177" fontId="2" fillId="4" borderId="1" xfId="0" applyFont="1" applyFill="1" applyBorder="1" applyAlignment="1">
      <alignment horizontal="center" vertical="center"/>
    </xf>
    <xf numFmtId="177" fontId="2" fillId="4" borderId="27" xfId="0" applyFont="1" applyFill="1" applyBorder="1" applyAlignment="1">
      <alignment horizontal="center" vertical="center"/>
    </xf>
    <xf numFmtId="177" fontId="2" fillId="4" borderId="6" xfId="0" applyFont="1" applyFill="1" applyBorder="1" applyAlignment="1">
      <alignment horizontal="center" vertical="center"/>
    </xf>
    <xf numFmtId="177" fontId="2" fillId="4" borderId="5" xfId="0" applyFont="1" applyFill="1" applyBorder="1" applyAlignment="1">
      <alignment horizontal="center" vertical="center"/>
    </xf>
    <xf numFmtId="177" fontId="3" fillId="2" borderId="3" xfId="0" applyFont="1" applyFill="1" applyBorder="1" applyAlignment="1">
      <alignment horizontal="center" vertical="center" wrapText="1"/>
    </xf>
    <xf numFmtId="177" fontId="3" fillId="2" borderId="8" xfId="0" applyFont="1" applyFill="1" applyBorder="1" applyAlignment="1">
      <alignment horizontal="center" vertical="center" wrapText="1"/>
    </xf>
    <xf numFmtId="177" fontId="3" fillId="2" borderId="12" xfId="0" applyFont="1" applyFill="1" applyBorder="1" applyAlignment="1">
      <alignment horizontal="center" vertical="center" wrapText="1"/>
    </xf>
    <xf numFmtId="183" fontId="2" fillId="5" borderId="14" xfId="20" applyNumberFormat="1" applyFont="1" applyFill="1" applyBorder="1" applyAlignment="1" applyProtection="1">
      <alignment horizontal="right" vertical="center"/>
      <protection locked="0"/>
    </xf>
    <xf numFmtId="183" fontId="2" fillId="0" borderId="0" xfId="20" applyNumberFormat="1" applyFont="1" applyFill="1" applyBorder="1" applyAlignment="1" applyProtection="1">
      <alignment horizontal="right" vertical="center"/>
      <protection locked="0"/>
    </xf>
    <xf numFmtId="183" fontId="2" fillId="0" borderId="8" xfId="20" applyNumberFormat="1" applyFont="1" applyFill="1" applyBorder="1" applyAlignment="1" applyProtection="1">
      <alignment horizontal="right" vertical="center"/>
      <protection locked="0"/>
    </xf>
    <xf numFmtId="183" fontId="2" fillId="0" borderId="4" xfId="20" applyNumberFormat="1" applyFont="1" applyFill="1" applyBorder="1" applyAlignment="1" applyProtection="1">
      <alignment horizontal="right" vertical="center"/>
      <protection locked="0"/>
    </xf>
    <xf numFmtId="183" fontId="2" fillId="0" borderId="14" xfId="20" applyNumberFormat="1" applyFont="1" applyFill="1" applyBorder="1" applyAlignment="1" applyProtection="1">
      <alignment horizontal="right" vertical="center"/>
      <protection locked="0"/>
    </xf>
    <xf numFmtId="183" fontId="2" fillId="5" borderId="8" xfId="20" applyNumberFormat="1" applyFont="1" applyFill="1" applyBorder="1" applyAlignment="1" applyProtection="1">
      <alignment horizontal="right" vertical="center"/>
      <protection locked="0"/>
    </xf>
    <xf numFmtId="183" fontId="2" fillId="5" borderId="4" xfId="20" applyNumberFormat="1" applyFont="1" applyFill="1" applyBorder="1" applyAlignment="1" applyProtection="1">
      <alignment horizontal="right" vertical="center"/>
      <protection locked="0"/>
    </xf>
    <xf numFmtId="183" fontId="2" fillId="5" borderId="0" xfId="20" applyNumberFormat="1" applyFont="1" applyFill="1" applyBorder="1" applyAlignment="1" applyProtection="1">
      <alignment horizontal="right" vertical="center"/>
      <protection locked="0"/>
    </xf>
    <xf numFmtId="183" fontId="2" fillId="5" borderId="15" xfId="20" applyNumberFormat="1" applyFont="1" applyFill="1" applyBorder="1" applyAlignment="1" applyProtection="1">
      <alignment horizontal="right" vertical="center"/>
      <protection locked="0"/>
    </xf>
    <xf numFmtId="183" fontId="2" fillId="0" borderId="16" xfId="20" applyNumberFormat="1" applyFont="1" applyFill="1" applyBorder="1" applyAlignment="1" applyProtection="1">
      <alignment horizontal="right" vertical="center"/>
      <protection locked="0"/>
    </xf>
    <xf numFmtId="183" fontId="2" fillId="0" borderId="15" xfId="20" applyNumberFormat="1" applyFont="1" applyFill="1" applyBorder="1" applyAlignment="1" applyProtection="1">
      <alignment horizontal="right" vertical="center"/>
      <protection locked="0"/>
    </xf>
    <xf numFmtId="183" fontId="2" fillId="5" borderId="3" xfId="20" applyNumberFormat="1" applyFont="1" applyFill="1" applyBorder="1" applyAlignment="1" applyProtection="1">
      <alignment horizontal="right" vertical="center"/>
      <protection locked="0"/>
    </xf>
    <xf numFmtId="183" fontId="2" fillId="0" borderId="2" xfId="20" applyNumberFormat="1" applyFont="1" applyFill="1" applyBorder="1" applyAlignment="1" applyProtection="1">
      <alignment horizontal="right" vertical="center"/>
      <protection locked="0"/>
    </xf>
    <xf numFmtId="183" fontId="2" fillId="0" borderId="3" xfId="20" applyNumberFormat="1" applyFont="1" applyFill="1" applyBorder="1" applyAlignment="1" applyProtection="1">
      <alignment horizontal="right" vertical="center"/>
      <protection locked="0"/>
    </xf>
    <xf numFmtId="183" fontId="2" fillId="0" borderId="18" xfId="20" applyNumberFormat="1" applyFont="1" applyFill="1" applyBorder="1" applyAlignment="1" applyProtection="1">
      <alignment horizontal="right" vertical="center"/>
      <protection locked="0"/>
    </xf>
    <xf numFmtId="183" fontId="2" fillId="0" borderId="21" xfId="20" applyNumberFormat="1" applyFont="1" applyFill="1" applyBorder="1" applyAlignment="1" applyProtection="1">
      <alignment horizontal="right" vertical="center"/>
      <protection locked="0"/>
    </xf>
    <xf numFmtId="183" fontId="2" fillId="0" borderId="20" xfId="20" applyNumberFormat="1" applyFont="1" applyFill="1" applyBorder="1" applyAlignment="1" applyProtection="1">
      <alignment horizontal="right" vertical="center"/>
      <protection locked="0"/>
    </xf>
    <xf numFmtId="177" fontId="2" fillId="0" borderId="14" xfId="0" applyFont="1" applyFill="1" applyBorder="1" applyAlignment="1">
      <alignment vertical="center"/>
    </xf>
    <xf numFmtId="177" fontId="2" fillId="0" borderId="4" xfId="0" applyFont="1" applyFill="1" applyBorder="1" applyAlignment="1">
      <alignment vertical="center"/>
    </xf>
    <xf numFmtId="177" fontId="2" fillId="0" borderId="3" xfId="0" applyFont="1" applyFill="1" applyBorder="1" applyAlignment="1">
      <alignment vertical="center"/>
    </xf>
    <xf numFmtId="177" fontId="2" fillId="0" borderId="2" xfId="0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vertical="center"/>
    </xf>
    <xf numFmtId="177" fontId="2" fillId="0" borderId="15" xfId="0" applyFont="1" applyFill="1" applyBorder="1" applyAlignment="1">
      <alignment vertical="center"/>
    </xf>
    <xf numFmtId="177" fontId="2" fillId="0" borderId="20" xfId="0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PNHY1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workbookViewId="0" topLeftCell="B1">
      <selection activeCell="L31" sqref="L31"/>
    </sheetView>
  </sheetViews>
  <sheetFormatPr defaultColWidth="9.140625" defaultRowHeight="12"/>
  <cols>
    <col min="1" max="1" width="2.7109375" style="10" customWidth="1"/>
    <col min="2" max="2" width="3.28125" style="10" customWidth="1"/>
    <col min="3" max="3" width="22.7109375" style="10" customWidth="1"/>
    <col min="4" max="4" width="16.00390625" style="10" customWidth="1"/>
    <col min="5" max="6" width="12.7109375" style="10" customWidth="1"/>
    <col min="7" max="7" width="14.7109375" style="10" customWidth="1"/>
    <col min="8" max="8" width="13.57421875" style="10" customWidth="1"/>
    <col min="9" max="9" width="14.8515625" style="10" customWidth="1"/>
    <col min="10" max="11" width="8.7109375" style="10" customWidth="1"/>
    <col min="12" max="12" width="10.28125" style="10" customWidth="1"/>
    <col min="13" max="16384" width="9.140625" style="10" customWidth="1"/>
  </cols>
  <sheetData>
    <row r="1" spans="1:12" ht="18" customHeight="1">
      <c r="A1" s="1"/>
      <c r="B1" s="69" t="s">
        <v>0</v>
      </c>
      <c r="C1" s="70"/>
      <c r="D1" s="1"/>
      <c r="E1" s="1"/>
      <c r="F1" s="1"/>
      <c r="G1" s="1"/>
      <c r="H1" s="1"/>
      <c r="I1" s="1"/>
      <c r="J1" s="1"/>
      <c r="K1" s="1"/>
      <c r="L1" s="71" t="s">
        <v>61</v>
      </c>
    </row>
    <row r="2" spans="1:12" ht="18" customHeight="1">
      <c r="A2" s="1"/>
      <c r="B2" s="1" t="s">
        <v>28</v>
      </c>
      <c r="C2" s="1"/>
      <c r="D2" s="1"/>
      <c r="E2" s="1"/>
      <c r="F2" s="1"/>
      <c r="G2" s="1"/>
      <c r="H2" s="1"/>
      <c r="I2" s="1"/>
      <c r="J2" s="1"/>
      <c r="K2" s="1"/>
      <c r="L2" s="71" t="s">
        <v>9</v>
      </c>
    </row>
    <row r="3" spans="1:12" ht="15.75" customHeight="1">
      <c r="A3" s="1"/>
      <c r="B3" s="2"/>
      <c r="C3" s="3"/>
      <c r="D3" s="4"/>
      <c r="E3" s="5" t="s">
        <v>22</v>
      </c>
      <c r="F3" s="6"/>
      <c r="G3" s="2"/>
      <c r="H3" s="7" t="s">
        <v>15</v>
      </c>
      <c r="I3" s="8"/>
      <c r="J3" s="3"/>
      <c r="K3" s="9"/>
      <c r="L3" s="84" t="s">
        <v>58</v>
      </c>
    </row>
    <row r="4" spans="1:12" ht="15.75" customHeight="1">
      <c r="A4" s="1"/>
      <c r="B4" s="11"/>
      <c r="C4" s="12"/>
      <c r="D4" s="13"/>
      <c r="E4" s="12"/>
      <c r="F4" s="9"/>
      <c r="G4" s="12" t="s">
        <v>13</v>
      </c>
      <c r="H4" s="9"/>
      <c r="I4" s="14"/>
      <c r="J4" s="12" t="s">
        <v>10</v>
      </c>
      <c r="K4" s="13" t="s">
        <v>5</v>
      </c>
      <c r="L4" s="85"/>
    </row>
    <row r="5" spans="1:12" ht="15.75" customHeight="1">
      <c r="A5" s="1"/>
      <c r="B5" s="11"/>
      <c r="C5" s="12" t="s">
        <v>8</v>
      </c>
      <c r="D5" s="13" t="s">
        <v>1</v>
      </c>
      <c r="E5" s="12" t="s">
        <v>2</v>
      </c>
      <c r="F5" s="13" t="s">
        <v>3</v>
      </c>
      <c r="G5" s="12" t="s">
        <v>12</v>
      </c>
      <c r="H5" s="13" t="s">
        <v>2</v>
      </c>
      <c r="I5" s="14" t="s">
        <v>3</v>
      </c>
      <c r="J5" s="12" t="s">
        <v>11</v>
      </c>
      <c r="K5" s="13" t="s">
        <v>23</v>
      </c>
      <c r="L5" s="85"/>
    </row>
    <row r="6" spans="1:12" ht="15.75" customHeight="1">
      <c r="A6" s="1"/>
      <c r="B6" s="15"/>
      <c r="C6" s="16"/>
      <c r="D6" s="17"/>
      <c r="E6" s="18"/>
      <c r="F6" s="17"/>
      <c r="G6" s="16" t="s">
        <v>14</v>
      </c>
      <c r="H6" s="19"/>
      <c r="I6" s="20"/>
      <c r="J6" s="16" t="s">
        <v>4</v>
      </c>
      <c r="K6" s="19" t="s">
        <v>4</v>
      </c>
      <c r="L6" s="86"/>
    </row>
    <row r="7" spans="1:12" ht="15.75" customHeight="1">
      <c r="A7" s="1"/>
      <c r="B7" s="49" t="s">
        <v>38</v>
      </c>
      <c r="C7" s="47" t="s">
        <v>59</v>
      </c>
      <c r="D7" s="87">
        <v>234656778</v>
      </c>
      <c r="E7" s="88">
        <v>328818</v>
      </c>
      <c r="F7" s="89">
        <v>5576968</v>
      </c>
      <c r="G7" s="21">
        <f>+D7-E7-F7</f>
        <v>228750992</v>
      </c>
      <c r="H7" s="89">
        <v>51022950</v>
      </c>
      <c r="I7" s="88">
        <v>177728042</v>
      </c>
      <c r="J7" s="22">
        <f>ROUND(D7/$D$27*100,1)</f>
        <v>33</v>
      </c>
      <c r="K7" s="23">
        <v>44.6</v>
      </c>
      <c r="L7" s="22">
        <v>49.3</v>
      </c>
    </row>
    <row r="8" spans="1:12" ht="15.75" customHeight="1">
      <c r="A8" s="1"/>
      <c r="B8" s="24" t="s">
        <v>16</v>
      </c>
      <c r="C8" s="48" t="s">
        <v>32</v>
      </c>
      <c r="D8" s="87">
        <v>175009643</v>
      </c>
      <c r="E8" s="90">
        <v>1008</v>
      </c>
      <c r="F8" s="91">
        <v>49274</v>
      </c>
      <c r="G8" s="25">
        <f aca="true" t="shared" si="0" ref="G8:G26">+D8-E8-F8</f>
        <v>174959361</v>
      </c>
      <c r="H8" s="91">
        <v>49861878</v>
      </c>
      <c r="I8" s="90">
        <v>125097483</v>
      </c>
      <c r="J8" s="26">
        <f aca="true" t="shared" si="1" ref="J8:J28">ROUND(D8/$D$27*100,1)</f>
        <v>24.6</v>
      </c>
      <c r="K8" s="27">
        <v>31.4</v>
      </c>
      <c r="L8" s="26">
        <v>34.7</v>
      </c>
    </row>
    <row r="9" spans="1:12" ht="15.75" customHeight="1">
      <c r="A9" s="1"/>
      <c r="B9" s="50" t="s">
        <v>39</v>
      </c>
      <c r="C9" s="47" t="s">
        <v>33</v>
      </c>
      <c r="D9" s="92">
        <v>22925537</v>
      </c>
      <c r="E9" s="88">
        <v>714765</v>
      </c>
      <c r="F9" s="89">
        <v>212630</v>
      </c>
      <c r="G9" s="21">
        <f t="shared" si="0"/>
        <v>21998142</v>
      </c>
      <c r="H9" s="89">
        <v>5297642</v>
      </c>
      <c r="I9" s="88">
        <v>16700500</v>
      </c>
      <c r="J9" s="29">
        <f t="shared" si="1"/>
        <v>3.2</v>
      </c>
      <c r="K9" s="23">
        <v>4.2</v>
      </c>
      <c r="L9" s="29">
        <v>4.6</v>
      </c>
    </row>
    <row r="10" spans="1:12" ht="15.75" customHeight="1">
      <c r="A10" s="1"/>
      <c r="B10" s="51" t="s">
        <v>40</v>
      </c>
      <c r="C10" s="48" t="s">
        <v>34</v>
      </c>
      <c r="D10" s="87">
        <v>2855585</v>
      </c>
      <c r="E10" s="90">
        <v>0</v>
      </c>
      <c r="F10" s="91">
        <v>0</v>
      </c>
      <c r="G10" s="21">
        <f t="shared" si="0"/>
        <v>2855585</v>
      </c>
      <c r="H10" s="91">
        <v>1097367</v>
      </c>
      <c r="I10" s="90">
        <v>1758218</v>
      </c>
      <c r="J10" s="30">
        <f>ROUND(D10/$D$27*100,1)</f>
        <v>0.4</v>
      </c>
      <c r="K10" s="31">
        <v>0.4</v>
      </c>
      <c r="L10" s="30">
        <v>0.5</v>
      </c>
    </row>
    <row r="11" spans="1:12" ht="15.75" customHeight="1">
      <c r="A11" s="1"/>
      <c r="B11" s="50" t="s">
        <v>41</v>
      </c>
      <c r="C11" s="47" t="s">
        <v>35</v>
      </c>
      <c r="D11" s="92">
        <v>16720448</v>
      </c>
      <c r="E11" s="88">
        <v>0</v>
      </c>
      <c r="F11" s="89">
        <v>0</v>
      </c>
      <c r="G11" s="21">
        <f t="shared" si="0"/>
        <v>16720448</v>
      </c>
      <c r="H11" s="89">
        <v>7123877</v>
      </c>
      <c r="I11" s="88">
        <v>9596571</v>
      </c>
      <c r="J11" s="29">
        <f>ROUND(D11/$D$27*100,1)-0.1</f>
        <v>2.3</v>
      </c>
      <c r="K11" s="23">
        <v>2.4</v>
      </c>
      <c r="L11" s="29">
        <v>2.7</v>
      </c>
    </row>
    <row r="12" spans="1:12" ht="15.75" customHeight="1">
      <c r="A12" s="1"/>
      <c r="B12" s="51" t="s">
        <v>42</v>
      </c>
      <c r="C12" s="48" t="s">
        <v>36</v>
      </c>
      <c r="D12" s="87">
        <v>80245695</v>
      </c>
      <c r="E12" s="93">
        <v>1402789</v>
      </c>
      <c r="F12" s="87">
        <v>4225986</v>
      </c>
      <c r="G12" s="21">
        <f t="shared" si="0"/>
        <v>74616920</v>
      </c>
      <c r="H12" s="87">
        <v>8568258</v>
      </c>
      <c r="I12" s="93">
        <v>66048662</v>
      </c>
      <c r="J12" s="30">
        <f t="shared" si="1"/>
        <v>11.3</v>
      </c>
      <c r="K12" s="31">
        <v>16.6</v>
      </c>
      <c r="L12" s="30">
        <v>18.3</v>
      </c>
    </row>
    <row r="13" spans="1:12" ht="15.75" customHeight="1">
      <c r="A13" s="1"/>
      <c r="B13" s="50" t="s">
        <v>43</v>
      </c>
      <c r="C13" s="47" t="s">
        <v>37</v>
      </c>
      <c r="D13" s="92">
        <v>94495821</v>
      </c>
      <c r="E13" s="94">
        <v>245993</v>
      </c>
      <c r="F13" s="92">
        <v>4389423</v>
      </c>
      <c r="G13" s="21">
        <f t="shared" si="0"/>
        <v>89860405</v>
      </c>
      <c r="H13" s="92">
        <v>2761706</v>
      </c>
      <c r="I13" s="94">
        <v>87098699</v>
      </c>
      <c r="J13" s="29">
        <f>ROUNDDOWN(D13/$D$27*100,1)+0.1</f>
        <v>13.299999999999999</v>
      </c>
      <c r="K13" s="23">
        <v>21.9</v>
      </c>
      <c r="L13" s="29">
        <v>24.2</v>
      </c>
    </row>
    <row r="14" spans="1:12" ht="15.75" customHeight="1">
      <c r="A14" s="1"/>
      <c r="B14" s="75"/>
      <c r="C14" s="76" t="s">
        <v>60</v>
      </c>
      <c r="D14" s="95">
        <v>0</v>
      </c>
      <c r="E14" s="96">
        <v>0</v>
      </c>
      <c r="F14" s="97">
        <v>0</v>
      </c>
      <c r="G14" s="53">
        <f t="shared" si="0"/>
        <v>0</v>
      </c>
      <c r="H14" s="97">
        <v>0</v>
      </c>
      <c r="I14" s="96">
        <v>0</v>
      </c>
      <c r="J14" s="54">
        <f t="shared" si="1"/>
        <v>0</v>
      </c>
      <c r="K14" s="55" t="s">
        <v>29</v>
      </c>
      <c r="L14" s="54" t="s">
        <v>29</v>
      </c>
    </row>
    <row r="15" spans="1:12" ht="15.75" customHeight="1">
      <c r="A15" s="1"/>
      <c r="B15" s="50" t="s">
        <v>44</v>
      </c>
      <c r="C15" s="47" t="s">
        <v>56</v>
      </c>
      <c r="D15" s="92">
        <v>4417139</v>
      </c>
      <c r="E15" s="88">
        <v>535004</v>
      </c>
      <c r="F15" s="89">
        <v>3882135</v>
      </c>
      <c r="G15" s="60">
        <f t="shared" si="0"/>
        <v>0</v>
      </c>
      <c r="H15" s="101">
        <v>0</v>
      </c>
      <c r="I15" s="102">
        <v>0</v>
      </c>
      <c r="J15" s="29">
        <f t="shared" si="1"/>
        <v>0.6</v>
      </c>
      <c r="K15" s="56" t="s">
        <v>29</v>
      </c>
      <c r="L15" s="57" t="s">
        <v>29</v>
      </c>
    </row>
    <row r="16" spans="1:12" ht="15.75" customHeight="1">
      <c r="A16" s="1"/>
      <c r="B16" s="51" t="s">
        <v>45</v>
      </c>
      <c r="C16" s="48" t="s">
        <v>55</v>
      </c>
      <c r="D16" s="87">
        <v>1403553</v>
      </c>
      <c r="E16" s="90">
        <v>1070448</v>
      </c>
      <c r="F16" s="91">
        <v>333105</v>
      </c>
      <c r="G16" s="60">
        <f t="shared" si="0"/>
        <v>0</v>
      </c>
      <c r="H16" s="97">
        <v>0</v>
      </c>
      <c r="I16" s="103">
        <v>0</v>
      </c>
      <c r="J16" s="30">
        <f t="shared" si="1"/>
        <v>0.2</v>
      </c>
      <c r="K16" s="58" t="s">
        <v>29</v>
      </c>
      <c r="L16" s="59" t="s">
        <v>29</v>
      </c>
    </row>
    <row r="17" spans="1:12" ht="15.75" customHeight="1">
      <c r="A17" s="1"/>
      <c r="B17" s="50" t="s">
        <v>46</v>
      </c>
      <c r="C17" s="47" t="s">
        <v>54</v>
      </c>
      <c r="D17" s="92">
        <v>108688229</v>
      </c>
      <c r="E17" s="88">
        <v>1614249</v>
      </c>
      <c r="F17" s="89">
        <v>672751</v>
      </c>
      <c r="G17" s="21">
        <f t="shared" si="0"/>
        <v>106401229</v>
      </c>
      <c r="H17" s="89">
        <v>105968489</v>
      </c>
      <c r="I17" s="88">
        <v>432740</v>
      </c>
      <c r="J17" s="29">
        <f t="shared" si="1"/>
        <v>15.3</v>
      </c>
      <c r="K17" s="23">
        <v>0.1</v>
      </c>
      <c r="L17" s="29">
        <v>0.1</v>
      </c>
    </row>
    <row r="18" spans="1:12" ht="15.75" customHeight="1">
      <c r="A18" s="1"/>
      <c r="B18" s="51" t="s">
        <v>47</v>
      </c>
      <c r="C18" s="48" t="s">
        <v>53</v>
      </c>
      <c r="D18" s="87">
        <v>10487095</v>
      </c>
      <c r="E18" s="90">
        <v>2750000</v>
      </c>
      <c r="F18" s="91">
        <v>7737095</v>
      </c>
      <c r="G18" s="60">
        <f t="shared" si="0"/>
        <v>0</v>
      </c>
      <c r="H18" s="97">
        <v>0</v>
      </c>
      <c r="I18" s="103">
        <v>0</v>
      </c>
      <c r="J18" s="30">
        <f>ROUNDDOWN(D18/$D$27*100,1)+0.1</f>
        <v>1.5</v>
      </c>
      <c r="K18" s="58" t="s">
        <v>29</v>
      </c>
      <c r="L18" s="59" t="s">
        <v>29</v>
      </c>
    </row>
    <row r="19" spans="1:12" ht="15.75" customHeight="1">
      <c r="A19" s="1"/>
      <c r="B19" s="51" t="s">
        <v>48</v>
      </c>
      <c r="C19" s="48" t="s">
        <v>52</v>
      </c>
      <c r="D19" s="87">
        <v>0</v>
      </c>
      <c r="E19" s="97">
        <v>0</v>
      </c>
      <c r="F19" s="91">
        <v>0</v>
      </c>
      <c r="G19" s="60">
        <f t="shared" si="0"/>
        <v>0</v>
      </c>
      <c r="H19" s="97">
        <v>0</v>
      </c>
      <c r="I19" s="103">
        <v>0</v>
      </c>
      <c r="J19" s="30">
        <f t="shared" si="1"/>
        <v>0</v>
      </c>
      <c r="K19" s="58" t="s">
        <v>29</v>
      </c>
      <c r="L19" s="59" t="s">
        <v>29</v>
      </c>
    </row>
    <row r="20" spans="1:12" ht="15.75" customHeight="1">
      <c r="A20" s="1"/>
      <c r="B20" s="82" t="s">
        <v>51</v>
      </c>
      <c r="C20" s="83"/>
      <c r="D20" s="32">
        <f aca="true" t="shared" si="2" ref="D20:I20">+D7+D9+D10+D11+D12+D13+D15+D16+D17+D18+D19</f>
        <v>576895880</v>
      </c>
      <c r="E20" s="33">
        <f t="shared" si="2"/>
        <v>8662066</v>
      </c>
      <c r="F20" s="32">
        <f t="shared" si="2"/>
        <v>27030093</v>
      </c>
      <c r="G20" s="21">
        <f t="shared" si="2"/>
        <v>541203721</v>
      </c>
      <c r="H20" s="32">
        <f t="shared" si="2"/>
        <v>181840289</v>
      </c>
      <c r="I20" s="33">
        <f t="shared" si="2"/>
        <v>359363432</v>
      </c>
      <c r="J20" s="29">
        <f t="shared" si="1"/>
        <v>81.1</v>
      </c>
      <c r="K20" s="23">
        <v>90.2</v>
      </c>
      <c r="L20" s="29">
        <v>99.7</v>
      </c>
    </row>
    <row r="21" spans="1:12" ht="15.75" customHeight="1">
      <c r="A21" s="1"/>
      <c r="B21" s="52" t="s">
        <v>49</v>
      </c>
      <c r="C21" s="46" t="s">
        <v>50</v>
      </c>
      <c r="D21" s="104">
        <f aca="true" t="shared" si="3" ref="D21:I21">+D23+D25+D26</f>
        <v>134553768</v>
      </c>
      <c r="E21" s="105">
        <f t="shared" si="3"/>
        <v>100628907</v>
      </c>
      <c r="F21" s="104">
        <f t="shared" si="3"/>
        <v>33924861</v>
      </c>
      <c r="G21" s="60">
        <f t="shared" si="3"/>
        <v>0</v>
      </c>
      <c r="H21" s="110">
        <f t="shared" si="3"/>
        <v>0</v>
      </c>
      <c r="I21" s="111">
        <f t="shared" si="3"/>
        <v>0</v>
      </c>
      <c r="J21" s="30">
        <f t="shared" si="1"/>
        <v>18.9</v>
      </c>
      <c r="K21" s="27">
        <v>8.5</v>
      </c>
      <c r="L21" s="26">
        <v>9.4</v>
      </c>
    </row>
    <row r="22" spans="1:12" ht="15.75" customHeight="1">
      <c r="A22" s="1"/>
      <c r="B22" s="34"/>
      <c r="C22" s="45" t="s">
        <v>17</v>
      </c>
      <c r="D22" s="98">
        <v>3254689</v>
      </c>
      <c r="E22" s="99">
        <v>957552</v>
      </c>
      <c r="F22" s="100">
        <v>2297137</v>
      </c>
      <c r="G22" s="53">
        <f t="shared" si="0"/>
        <v>0</v>
      </c>
      <c r="H22" s="63"/>
      <c r="I22" s="64">
        <f>+G22-H22</f>
        <v>0</v>
      </c>
      <c r="J22" s="35">
        <f t="shared" si="1"/>
        <v>0.5</v>
      </c>
      <c r="K22" s="36">
        <v>0.6</v>
      </c>
      <c r="L22" s="35">
        <v>0.6</v>
      </c>
    </row>
    <row r="23" spans="1:12" ht="15.75" customHeight="1">
      <c r="A23" s="1"/>
      <c r="B23" s="28"/>
      <c r="C23" s="43" t="s">
        <v>18</v>
      </c>
      <c r="D23" s="87">
        <v>134042942</v>
      </c>
      <c r="E23" s="90">
        <v>100239776</v>
      </c>
      <c r="F23" s="91">
        <v>33803166</v>
      </c>
      <c r="G23" s="60">
        <f t="shared" si="0"/>
        <v>0</v>
      </c>
      <c r="H23" s="61"/>
      <c r="I23" s="62">
        <f>+G23-H23</f>
        <v>0</v>
      </c>
      <c r="J23" s="30">
        <f t="shared" si="1"/>
        <v>18.8</v>
      </c>
      <c r="K23" s="27">
        <v>8.5</v>
      </c>
      <c r="L23" s="26">
        <v>9.4</v>
      </c>
    </row>
    <row r="24" spans="1:12" ht="15.75" customHeight="1">
      <c r="A24" s="1"/>
      <c r="B24" s="37" t="s">
        <v>6</v>
      </c>
      <c r="C24" s="44" t="s">
        <v>57</v>
      </c>
      <c r="D24" s="92">
        <v>62540091</v>
      </c>
      <c r="E24" s="88">
        <v>37570341</v>
      </c>
      <c r="F24" s="89">
        <v>24969750</v>
      </c>
      <c r="G24" s="53">
        <f t="shared" si="0"/>
        <v>0</v>
      </c>
      <c r="H24" s="65"/>
      <c r="I24" s="66">
        <f>+G24-H24</f>
        <v>0</v>
      </c>
      <c r="J24" s="38">
        <f t="shared" si="1"/>
        <v>8.8</v>
      </c>
      <c r="K24" s="39">
        <v>6.3</v>
      </c>
      <c r="L24" s="38">
        <v>6.9</v>
      </c>
    </row>
    <row r="25" spans="1:12" ht="15.75" customHeight="1">
      <c r="A25" s="1"/>
      <c r="B25" s="37" t="s">
        <v>7</v>
      </c>
      <c r="C25" s="42" t="s">
        <v>19</v>
      </c>
      <c r="D25" s="87">
        <v>510826</v>
      </c>
      <c r="E25" s="90">
        <v>389131</v>
      </c>
      <c r="F25" s="91">
        <v>121695</v>
      </c>
      <c r="G25" s="60">
        <f t="shared" si="0"/>
        <v>0</v>
      </c>
      <c r="H25" s="61"/>
      <c r="I25" s="62">
        <f>+G25-H25</f>
        <v>0</v>
      </c>
      <c r="J25" s="30">
        <f t="shared" si="1"/>
        <v>0.1</v>
      </c>
      <c r="K25" s="27">
        <v>0</v>
      </c>
      <c r="L25" s="26">
        <v>0</v>
      </c>
    </row>
    <row r="26" spans="1:12" ht="15.75" customHeight="1">
      <c r="A26" s="1"/>
      <c r="B26" s="28"/>
      <c r="C26" s="44" t="s">
        <v>20</v>
      </c>
      <c r="D26" s="92">
        <v>0</v>
      </c>
      <c r="E26" s="88">
        <v>0</v>
      </c>
      <c r="F26" s="89">
        <v>0</v>
      </c>
      <c r="G26" s="60">
        <f t="shared" si="0"/>
        <v>0</v>
      </c>
      <c r="H26" s="67"/>
      <c r="I26" s="68">
        <f>+G26-H26</f>
        <v>0</v>
      </c>
      <c r="J26" s="29">
        <f t="shared" si="1"/>
        <v>0</v>
      </c>
      <c r="K26" s="39" t="s">
        <v>29</v>
      </c>
      <c r="L26" s="38" t="s">
        <v>29</v>
      </c>
    </row>
    <row r="27" spans="1:12" ht="15.75" customHeight="1">
      <c r="A27" s="1"/>
      <c r="B27" s="80" t="s">
        <v>30</v>
      </c>
      <c r="C27" s="81"/>
      <c r="D27" s="106">
        <f aca="true" t="shared" si="4" ref="D27:I27">+D20+D21</f>
        <v>711449648</v>
      </c>
      <c r="E27" s="107">
        <f t="shared" si="4"/>
        <v>109290973</v>
      </c>
      <c r="F27" s="106">
        <f t="shared" si="4"/>
        <v>60954954</v>
      </c>
      <c r="G27" s="21">
        <f t="shared" si="4"/>
        <v>541203721</v>
      </c>
      <c r="H27" s="106">
        <f t="shared" si="4"/>
        <v>181840289</v>
      </c>
      <c r="I27" s="107">
        <f t="shared" si="4"/>
        <v>359363432</v>
      </c>
      <c r="J27" s="22">
        <v>100</v>
      </c>
      <c r="K27" s="58"/>
      <c r="L27" s="59"/>
    </row>
    <row r="28" spans="1:12" ht="15.75" customHeight="1">
      <c r="A28" s="1"/>
      <c r="B28" s="34"/>
      <c r="C28" s="42" t="s">
        <v>21</v>
      </c>
      <c r="D28" s="108">
        <f aca="true" t="shared" si="5" ref="D28:I28">+D7+D22</f>
        <v>237911467</v>
      </c>
      <c r="E28" s="109">
        <f t="shared" si="5"/>
        <v>1286370</v>
      </c>
      <c r="F28" s="108">
        <f t="shared" si="5"/>
        <v>7874105</v>
      </c>
      <c r="G28" s="25">
        <f t="shared" si="5"/>
        <v>228750992</v>
      </c>
      <c r="H28" s="108">
        <f t="shared" si="5"/>
        <v>51022950</v>
      </c>
      <c r="I28" s="109">
        <f t="shared" si="5"/>
        <v>177728042</v>
      </c>
      <c r="J28" s="26">
        <f>ROUND(D28/$D$27*100,1)+0.1</f>
        <v>33.5</v>
      </c>
      <c r="K28" s="77"/>
      <c r="L28" s="54"/>
    </row>
    <row r="29" spans="1:12" ht="15.75" customHeight="1">
      <c r="A29" s="1"/>
      <c r="B29" s="82" t="s">
        <v>31</v>
      </c>
      <c r="C29" s="83"/>
      <c r="D29" s="40">
        <v>100</v>
      </c>
      <c r="E29" s="41">
        <f>ROUND(E27/$D$27*100,1)-0.1</f>
        <v>15.3</v>
      </c>
      <c r="F29" s="40">
        <f>ROUND(F27/$D$27*100,1)</f>
        <v>8.6</v>
      </c>
      <c r="G29" s="30">
        <f>ROUNDDOWN(G27/$D$27*100,1)+0.1</f>
        <v>76.1</v>
      </c>
      <c r="H29" s="40">
        <f>ROUND(H27/$D$27*100,1)</f>
        <v>25.6</v>
      </c>
      <c r="I29" s="41">
        <f>ROUND(I27/$D$27*100,2)</f>
        <v>50.51</v>
      </c>
      <c r="J29" s="59"/>
      <c r="K29" s="78"/>
      <c r="L29" s="79"/>
    </row>
    <row r="30" spans="2:3" ht="12">
      <c r="B30" s="72"/>
      <c r="C30" s="72"/>
    </row>
    <row r="31" spans="2:4" ht="12">
      <c r="B31" s="73" t="s">
        <v>24</v>
      </c>
      <c r="C31" s="73"/>
      <c r="D31" s="74"/>
    </row>
    <row r="32" spans="2:4" ht="12">
      <c r="B32" s="73" t="s">
        <v>25</v>
      </c>
      <c r="C32" s="73"/>
      <c r="D32" s="74" t="s">
        <v>27</v>
      </c>
    </row>
    <row r="33" spans="2:4" ht="12">
      <c r="B33" s="72"/>
      <c r="C33" s="72"/>
      <c r="D33" s="74" t="s">
        <v>26</v>
      </c>
    </row>
    <row r="34" spans="2:3" ht="12">
      <c r="B34" s="72"/>
      <c r="C34" s="72"/>
    </row>
    <row r="35" spans="2:3" ht="12">
      <c r="B35" s="72"/>
      <c r="C35" s="72"/>
    </row>
    <row r="36" spans="2:3" ht="12">
      <c r="B36" s="72"/>
      <c r="C36" s="72"/>
    </row>
  </sheetData>
  <mergeCells count="4">
    <mergeCell ref="B27:C27"/>
    <mergeCell ref="B29:C29"/>
    <mergeCell ref="B20:C20"/>
    <mergeCell ref="L3:L6"/>
  </mergeCells>
  <printOptions/>
  <pageMargins left="0.7874015748031497" right="0.3937007874015748" top="0.7874015748031497" bottom="0.3937007874015748" header="0.5118110236220472" footer="0.2755905511811024"/>
  <pageSetup horizontalDpi="400" verticalDpi="4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zak605</cp:lastModifiedBy>
  <cp:lastPrinted>2005-03-08T04:34:53Z</cp:lastPrinted>
  <dcterms:created xsi:type="dcterms:W3CDTF">1999-10-08T07:08:06Z</dcterms:created>
  <dcterms:modified xsi:type="dcterms:W3CDTF">2006-03-23T07:23:54Z</dcterms:modified>
  <cp:category/>
  <cp:version/>
  <cp:contentType/>
  <cp:contentStatus/>
</cp:coreProperties>
</file>