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25" windowHeight="9450" activeTab="0"/>
  </bookViews>
  <sheets>
    <sheet name="Sheet1" sheetId="1" r:id="rId1"/>
    <sheet name="Sheet2" sheetId="2" r:id="rId2"/>
    <sheet name="Sheet3" sheetId="3" r:id="rId3"/>
  </sheets>
  <definedNames>
    <definedName name="_xlnm.Print_Area" localSheetId="0">'Sheet1'!$A$1:$L$79</definedName>
  </definedNames>
  <calcPr fullCalcOnLoad="1"/>
</workbook>
</file>

<file path=xl/sharedStrings.xml><?xml version="1.0" encoding="utf-8"?>
<sst xmlns="http://schemas.openxmlformats.org/spreadsheetml/2006/main" count="102" uniqueCount="81">
  <si>
    <t>一　人件費</t>
  </si>
  <si>
    <t>国庫支出金</t>
  </si>
  <si>
    <t>財産収入</t>
  </si>
  <si>
    <t>一般財源等</t>
  </si>
  <si>
    <t>二　物件費</t>
  </si>
  <si>
    <t>三　維持補修費</t>
  </si>
  <si>
    <t>四　扶助費</t>
  </si>
  <si>
    <t>五　補助費等</t>
  </si>
  <si>
    <t>　１　国に対するもの</t>
  </si>
  <si>
    <t>　２　同級他団体に対するもの</t>
  </si>
  <si>
    <t>　３　市町村に対するもの</t>
  </si>
  <si>
    <t>　４　その他に対するもの</t>
  </si>
  <si>
    <t>六　普通建設事業費</t>
  </si>
  <si>
    <t>　１　補助事業費</t>
  </si>
  <si>
    <t>　 (1)その団体で行うもの</t>
  </si>
  <si>
    <t xml:space="preserve">   (2)補助金</t>
  </si>
  <si>
    <t>　　(ｱ)市町村に対するもの</t>
  </si>
  <si>
    <t>　　(ｲ)その他に対するもの</t>
  </si>
  <si>
    <t>　２　単独事業費</t>
  </si>
  <si>
    <t>　３　国直轄事業負担金</t>
  </si>
  <si>
    <t>　４　同級他団体施行事業負担金</t>
  </si>
  <si>
    <t>　５　受託事業費</t>
  </si>
  <si>
    <t>　 (1)補助事業費</t>
  </si>
  <si>
    <t>　 (2)単独事業費</t>
  </si>
  <si>
    <t>七　災害復旧事業費</t>
  </si>
  <si>
    <t>八　失業対策事業費</t>
  </si>
  <si>
    <t>九　公債費</t>
  </si>
  <si>
    <t>十　積立金</t>
  </si>
  <si>
    <t>十一　投資及び出資金</t>
  </si>
  <si>
    <t>十二　貸付金</t>
  </si>
  <si>
    <t>　　　　うち市町村に対するもの</t>
  </si>
  <si>
    <t>十三　繰出金</t>
  </si>
  <si>
    <t>十四　前年度繰上充用金</t>
  </si>
  <si>
    <t>歳 入 振 替 項 目</t>
  </si>
  <si>
    <t>歳計剰余金又は翌年度歳入繰上充用金(▲)</t>
  </si>
  <si>
    <t>歳    入    合    計</t>
  </si>
  <si>
    <t>歳　  出 　 合    計</t>
  </si>
  <si>
    <t>目的別</t>
  </si>
  <si>
    <t>性質別</t>
  </si>
  <si>
    <t>歳 出 合 計</t>
  </si>
  <si>
    <t>使  用  料</t>
  </si>
  <si>
    <t>手  数  料</t>
  </si>
  <si>
    <t>分  担  金</t>
  </si>
  <si>
    <t>負  担  金</t>
  </si>
  <si>
    <t>寄  附  金</t>
  </si>
  <si>
    <t>繰  入  金</t>
  </si>
  <si>
    <t>諸  収  入</t>
  </si>
  <si>
    <t>繰  越  金</t>
  </si>
  <si>
    <t xml:space="preserve">地  方  債 </t>
  </si>
  <si>
    <t>0</t>
  </si>
  <si>
    <t>（単位　千円）</t>
  </si>
  <si>
    <t>歳出内訳及び財源内訳（その７）</t>
  </si>
  <si>
    <t>資料：県財政課</t>
  </si>
  <si>
    <t>　　 ２　物件費</t>
  </si>
  <si>
    <t>注） １　人件費</t>
  </si>
  <si>
    <t>　主たるものは職員の給与で、このほか議員や委員の報酬、恩給及び退職年金などの経費です。</t>
  </si>
  <si>
    <t>　賃金、旅費、需用費、役務費、備品購入費、使用料及び賃借料、委託料などのうち一部を除き、消費的性質の経費の総称です。</t>
  </si>
  <si>
    <t>　　 ３　維持補修費</t>
  </si>
  <si>
    <t>　県が管理する公共用施設等を、効率的効果的に利用し続けられるよう、適宜に補修し、保全・維持するための経費です。</t>
  </si>
  <si>
    <t>　　 ４　扶助費</t>
  </si>
  <si>
    <t>　県民誰もが一定水準の生活が可能となるよう、社会保障の一環として生活保護を必要とされる方や体の不自由な方などに支出される経費です。</t>
  </si>
  <si>
    <t>　　 ５　補助費等</t>
  </si>
  <si>
    <t>　市町村や各種団体に対する補助金のほか、報償費、役務費、委託料の一部や、補償金、公課費などからなります。</t>
  </si>
  <si>
    <t>　　 ６　普通建設事業費</t>
  </si>
  <si>
    <t>　道路や橋、公園、学校等文教施設、公営住宅の建設など、地域社会の発展のために費やされる投資的経費です。</t>
  </si>
  <si>
    <t>　　 ７　災害復旧事業費</t>
  </si>
  <si>
    <t>　集中豪雨災害等により被害を受けた施設などを原形に復旧するための経費です。</t>
  </si>
  <si>
    <t>　　 ８　公債費</t>
  </si>
  <si>
    <t>　県債の発行の際に定められた条件により毎年度元利金の支払いのための経費と、一時的な借入れにより生じた利子の支払いに要する経費です。</t>
  </si>
  <si>
    <t>　　 ９　積立金</t>
  </si>
  <si>
    <t>　各種基金等を充実又は維持するために、所要額を増額したり、剰余金や基金運用益などから積み立てるものです。</t>
  </si>
  <si>
    <t>　　 10　投資及び出資金</t>
  </si>
  <si>
    <t>　県が財産を有利に運用するための手段として、債券や株式を取得したり、公益的見地から公社等の設立のための出資を行う場合などに要する経費です。</t>
  </si>
  <si>
    <t>　　 11　貸付金</t>
  </si>
  <si>
    <t>　県では、県民生活の安定を図る見地から、中小企業向け融資の充実などにより、直接あるいは間接的に現金の貸付を行っていますが、これら貸付に要する経費です。</t>
  </si>
  <si>
    <t>　　 12　繰出金</t>
  </si>
  <si>
    <t>　異なる会計間の相互充用のための支出や、定額運用基金に対する支出に要する経費です。</t>
  </si>
  <si>
    <t>（普通会計）</t>
  </si>
  <si>
    <t>　 (1)一般</t>
  </si>
  <si>
    <t>　 (2)三就労事業</t>
  </si>
  <si>
    <t>　　　 うち職員給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</si>
</sst>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s>
  <fonts count="6">
    <font>
      <sz val="10"/>
      <name val="ＭＳ Ｐ明朝"/>
      <family val="1"/>
    </font>
    <font>
      <sz val="6"/>
      <name val="ＭＳ Ｐ明朝"/>
      <family val="1"/>
    </font>
    <font>
      <sz val="10"/>
      <name val="ＭＳ 明朝"/>
      <family val="1"/>
    </font>
    <font>
      <sz val="7.4"/>
      <name val="ＭＳ 明朝"/>
      <family val="1"/>
    </font>
    <font>
      <b/>
      <sz val="12"/>
      <name val="ＭＳ 明朝"/>
      <family val="1"/>
    </font>
    <font>
      <sz val="8"/>
      <name val="ＭＳ 明朝"/>
      <family val="1"/>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s>
  <cellStyleXfs count="20">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180" fontId="0" fillId="0" borderId="0" xfId="0" applyAlignment="1">
      <alignment/>
    </xf>
    <xf numFmtId="180" fontId="2" fillId="0" borderId="0" xfId="0" applyFont="1" applyAlignment="1" applyProtection="1">
      <alignment/>
      <protection locked="0"/>
    </xf>
    <xf numFmtId="180" fontId="2" fillId="0" borderId="0" xfId="0" applyFont="1" applyAlignment="1" applyProtection="1">
      <alignment horizontal="right"/>
      <protection locked="0"/>
    </xf>
    <xf numFmtId="180" fontId="2" fillId="2" borderId="1" xfId="0" applyFont="1" applyFill="1" applyBorder="1" applyAlignment="1" applyProtection="1">
      <alignment horizontal="right"/>
      <protection locked="0"/>
    </xf>
    <xf numFmtId="180" fontId="2" fillId="2" borderId="2" xfId="0" applyFont="1" applyFill="1" applyBorder="1" applyAlignment="1" applyProtection="1">
      <alignment/>
      <protection locked="0"/>
    </xf>
    <xf numFmtId="180" fontId="2" fillId="2" borderId="3" xfId="0" applyFont="1" applyFill="1" applyBorder="1" applyAlignment="1" applyProtection="1">
      <alignment/>
      <protection locked="0"/>
    </xf>
    <xf numFmtId="180" fontId="2" fillId="2" borderId="4" xfId="0" applyFont="1" applyFill="1" applyBorder="1" applyAlignment="1" applyProtection="1">
      <alignment horizontal="right"/>
      <protection locked="0"/>
    </xf>
    <xf numFmtId="180" fontId="2" fillId="2" borderId="5" xfId="0" applyFont="1" applyFill="1" applyBorder="1" applyAlignment="1" applyProtection="1">
      <alignment horizontal="center"/>
      <protection locked="0"/>
    </xf>
    <xf numFmtId="180" fontId="2" fillId="2" borderId="0" xfId="0" applyFont="1" applyFill="1" applyBorder="1" applyAlignment="1" applyProtection="1">
      <alignment horizontal="center"/>
      <protection locked="0"/>
    </xf>
    <xf numFmtId="180" fontId="2" fillId="2" borderId="4" xfId="0" applyFont="1" applyFill="1" applyBorder="1" applyAlignment="1" applyProtection="1">
      <alignment/>
      <protection locked="0"/>
    </xf>
    <xf numFmtId="180" fontId="2" fillId="2" borderId="6" xfId="0" applyFont="1" applyFill="1" applyBorder="1" applyAlignment="1" applyProtection="1">
      <alignment horizontal="center"/>
      <protection locked="0"/>
    </xf>
    <xf numFmtId="180" fontId="2" fillId="3" borderId="7" xfId="0" applyFont="1" applyFill="1" applyBorder="1" applyAlignment="1" applyProtection="1">
      <alignment/>
      <protection locked="0"/>
    </xf>
    <xf numFmtId="180" fontId="2" fillId="0" borderId="7" xfId="0" applyFont="1" applyBorder="1" applyAlignment="1">
      <alignment/>
    </xf>
    <xf numFmtId="180" fontId="2" fillId="0" borderId="7" xfId="0" applyFont="1" applyBorder="1" applyAlignment="1" applyProtection="1">
      <alignment/>
      <protection locked="0"/>
    </xf>
    <xf numFmtId="182" fontId="2" fillId="3" borderId="7" xfId="0" applyNumberFormat="1" applyFont="1" applyFill="1" applyBorder="1" applyAlignment="1" applyProtection="1">
      <alignment/>
      <protection locked="0"/>
    </xf>
    <xf numFmtId="180" fontId="2" fillId="4" borderId="7" xfId="0" applyFont="1" applyFill="1" applyBorder="1" applyAlignment="1" applyProtection="1">
      <alignment horizontal="center"/>
      <protection locked="0"/>
    </xf>
    <xf numFmtId="180" fontId="2" fillId="4" borderId="7" xfId="0" applyFont="1" applyFill="1" applyBorder="1" applyAlignment="1">
      <alignment/>
    </xf>
    <xf numFmtId="180" fontId="2" fillId="3" borderId="7" xfId="0" applyFont="1" applyFill="1" applyBorder="1" applyAlignment="1" applyProtection="1">
      <alignment horizontal="center"/>
      <protection locked="0"/>
    </xf>
    <xf numFmtId="180" fontId="2" fillId="0" borderId="7" xfId="0" applyFont="1" applyBorder="1" applyAlignment="1">
      <alignment horizontal="right"/>
    </xf>
    <xf numFmtId="49" fontId="2" fillId="0" borderId="7" xfId="0" applyNumberFormat="1" applyFont="1" applyBorder="1" applyAlignment="1">
      <alignment horizontal="right"/>
    </xf>
    <xf numFmtId="180" fontId="3" fillId="3" borderId="7" xfId="0" applyFont="1" applyFill="1" applyBorder="1" applyAlignment="1" applyProtection="1">
      <alignment/>
      <protection locked="0"/>
    </xf>
    <xf numFmtId="180" fontId="2" fillId="5" borderId="7" xfId="0" applyFont="1" applyFill="1" applyBorder="1" applyAlignment="1" applyProtection="1">
      <alignment horizontal="center"/>
      <protection locked="0"/>
    </xf>
    <xf numFmtId="180" fontId="2" fillId="5" borderId="7" xfId="0" applyFont="1" applyFill="1" applyBorder="1" applyAlignment="1">
      <alignment horizontal="right"/>
    </xf>
    <xf numFmtId="180" fontId="2" fillId="5" borderId="7" xfId="0" applyFont="1" applyFill="1" applyBorder="1" applyAlignment="1">
      <alignment/>
    </xf>
    <xf numFmtId="180" fontId="4" fillId="0" borderId="0" xfId="0" applyFont="1" applyAlignment="1" applyProtection="1">
      <alignment horizontal="left"/>
      <protection locked="0"/>
    </xf>
    <xf numFmtId="180" fontId="0" fillId="0" borderId="0" xfId="0" applyAlignment="1">
      <alignment horizontal="right"/>
    </xf>
    <xf numFmtId="180" fontId="5" fillId="0" borderId="0" xfId="0" applyFont="1" applyAlignment="1">
      <alignment/>
    </xf>
    <xf numFmtId="180" fontId="2" fillId="0" borderId="0" xfId="0" applyFont="1" applyAlignment="1">
      <alignment/>
    </xf>
    <xf numFmtId="180" fontId="2" fillId="0" borderId="7" xfId="0" applyNumberFormat="1" applyFont="1" applyBorder="1" applyAlignment="1">
      <alignment/>
    </xf>
    <xf numFmtId="180" fontId="2" fillId="0" borderId="7" xfId="0" applyNumberFormat="1" applyFont="1" applyBorder="1" applyAlignment="1" applyProtection="1">
      <alignment/>
      <protection locked="0"/>
    </xf>
    <xf numFmtId="180" fontId="2" fillId="0" borderId="8" xfId="0" applyFont="1" applyBorder="1" applyAlignment="1">
      <alignment/>
    </xf>
    <xf numFmtId="180" fontId="2" fillId="0" borderId="8" xfId="0" applyFont="1" applyBorder="1" applyAlignment="1" applyProtection="1">
      <alignment/>
      <protection locked="0"/>
    </xf>
    <xf numFmtId="180" fontId="2" fillId="0" borderId="8" xfId="0" applyNumberFormat="1" applyFont="1" applyBorder="1" applyAlignment="1" applyProtection="1">
      <alignment/>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9"/>
  <sheetViews>
    <sheetView showZeros="0" tabSelected="1" zoomScaleSheetLayoutView="100" workbookViewId="0" topLeftCell="A1">
      <pane xSplit="2" ySplit="6" topLeftCell="C7" activePane="bottomRight" state="frozen"/>
      <selection pane="topLeft" activeCell="A1" sqref="A1"/>
      <selection pane="topRight" activeCell="C1" sqref="C1"/>
      <selection pane="bottomLeft" activeCell="A7" sqref="A7"/>
      <selection pane="bottomRight" activeCell="B2" sqref="B2"/>
    </sheetView>
  </sheetViews>
  <sheetFormatPr defaultColWidth="9.140625" defaultRowHeight="12"/>
  <cols>
    <col min="1" max="1" width="2.7109375" style="0" customWidth="1"/>
    <col min="2" max="2" width="32.7109375" style="0" customWidth="1"/>
    <col min="3" max="12" width="14.7109375" style="0" customWidth="1"/>
  </cols>
  <sheetData>
    <row r="1" spans="2:12" ht="14.25">
      <c r="B1" s="24" t="s">
        <v>51</v>
      </c>
      <c r="C1" s="1"/>
      <c r="D1" s="1"/>
      <c r="E1" s="1"/>
      <c r="F1" s="1"/>
      <c r="G1" s="1"/>
      <c r="H1" s="1"/>
      <c r="I1" s="1"/>
      <c r="J1" s="1"/>
      <c r="K1" s="1"/>
      <c r="L1" s="2"/>
    </row>
    <row r="2" spans="2:12" ht="12">
      <c r="B2" s="27" t="s">
        <v>77</v>
      </c>
      <c r="L2" s="25" t="s">
        <v>50</v>
      </c>
    </row>
    <row r="3" spans="2:12" ht="12">
      <c r="B3" s="3" t="s">
        <v>37</v>
      </c>
      <c r="C3" s="5"/>
      <c r="D3" s="5"/>
      <c r="E3" s="4"/>
      <c r="F3" s="5"/>
      <c r="G3" s="4"/>
      <c r="H3" s="5"/>
      <c r="I3" s="4"/>
      <c r="J3" s="5"/>
      <c r="K3" s="4"/>
      <c r="L3" s="5"/>
    </row>
    <row r="4" spans="2:12" ht="12">
      <c r="B4" s="6"/>
      <c r="C4" s="7" t="s">
        <v>39</v>
      </c>
      <c r="D4" s="7" t="s">
        <v>1</v>
      </c>
      <c r="E4" s="8" t="s">
        <v>40</v>
      </c>
      <c r="F4" s="7" t="s">
        <v>42</v>
      </c>
      <c r="G4" s="8" t="s">
        <v>2</v>
      </c>
      <c r="H4" s="7" t="s">
        <v>45</v>
      </c>
      <c r="I4" s="8" t="s">
        <v>46</v>
      </c>
      <c r="J4" s="7" t="s">
        <v>47</v>
      </c>
      <c r="K4" s="8" t="s">
        <v>48</v>
      </c>
      <c r="L4" s="7" t="s">
        <v>3</v>
      </c>
    </row>
    <row r="5" spans="2:12" ht="12">
      <c r="B5" s="9"/>
      <c r="C5" s="7"/>
      <c r="D5" s="7"/>
      <c r="E5" s="8" t="s">
        <v>41</v>
      </c>
      <c r="F5" s="7" t="s">
        <v>43</v>
      </c>
      <c r="G5" s="8"/>
      <c r="H5" s="7"/>
      <c r="I5" s="8"/>
      <c r="J5" s="7"/>
      <c r="K5" s="8"/>
      <c r="L5" s="7"/>
    </row>
    <row r="6" spans="2:12" ht="12">
      <c r="B6" s="9" t="s">
        <v>38</v>
      </c>
      <c r="C6" s="10"/>
      <c r="D6" s="7"/>
      <c r="E6" s="8"/>
      <c r="F6" s="7" t="s">
        <v>44</v>
      </c>
      <c r="G6" s="8"/>
      <c r="H6" s="7"/>
      <c r="I6" s="8"/>
      <c r="J6" s="7"/>
      <c r="K6" s="8"/>
      <c r="L6" s="7"/>
    </row>
    <row r="7" spans="2:12" ht="12">
      <c r="B7" s="11" t="s">
        <v>0</v>
      </c>
      <c r="C7" s="12">
        <v>225223380</v>
      </c>
      <c r="D7" s="13">
        <v>47797747</v>
      </c>
      <c r="E7" s="13">
        <v>8586177</v>
      </c>
      <c r="F7" s="13">
        <v>179794</v>
      </c>
      <c r="G7" s="13"/>
      <c r="H7" s="13">
        <v>2821</v>
      </c>
      <c r="I7" s="13">
        <v>853186</v>
      </c>
      <c r="J7" s="13">
        <v>6214</v>
      </c>
      <c r="K7" s="31"/>
      <c r="L7" s="13">
        <f>+C7-SUM(D7:K7)</f>
        <v>167797441</v>
      </c>
    </row>
    <row r="8" spans="2:12" ht="12">
      <c r="B8" s="14" t="s">
        <v>80</v>
      </c>
      <c r="C8" s="28">
        <v>169782067</v>
      </c>
      <c r="D8" s="29">
        <v>41676258</v>
      </c>
      <c r="E8" s="29">
        <v>8322209</v>
      </c>
      <c r="F8" s="29">
        <v>158293</v>
      </c>
      <c r="G8" s="29"/>
      <c r="H8" s="29">
        <v>74</v>
      </c>
      <c r="I8" s="29">
        <v>443108</v>
      </c>
      <c r="J8" s="29">
        <v>573</v>
      </c>
      <c r="K8" s="32"/>
      <c r="L8" s="29">
        <f>+C8-SUM(D8:K8)</f>
        <v>119181552</v>
      </c>
    </row>
    <row r="9" spans="2:12" ht="12">
      <c r="B9" s="11" t="s">
        <v>4</v>
      </c>
      <c r="C9" s="12">
        <v>25703794</v>
      </c>
      <c r="D9" s="13">
        <v>2560683</v>
      </c>
      <c r="E9" s="13">
        <v>2822636</v>
      </c>
      <c r="F9" s="13">
        <v>63010</v>
      </c>
      <c r="G9" s="13">
        <v>380140</v>
      </c>
      <c r="H9" s="13">
        <v>25971</v>
      </c>
      <c r="I9" s="13">
        <v>1554497</v>
      </c>
      <c r="J9" s="13">
        <v>33363</v>
      </c>
      <c r="K9" s="31"/>
      <c r="L9" s="13">
        <f>+C9-SUM(D9:K9)</f>
        <v>18263494</v>
      </c>
    </row>
    <row r="10" spans="2:12" ht="12">
      <c r="B10" s="11" t="s">
        <v>5</v>
      </c>
      <c r="C10" s="12">
        <v>7658635</v>
      </c>
      <c r="D10" s="13">
        <v>292558</v>
      </c>
      <c r="E10" s="13">
        <v>623389</v>
      </c>
      <c r="F10" s="13">
        <v>1261631</v>
      </c>
      <c r="G10" s="13">
        <v>94197</v>
      </c>
      <c r="H10" s="13">
        <v>112</v>
      </c>
      <c r="I10" s="13">
        <v>2690</v>
      </c>
      <c r="J10" s="13"/>
      <c r="K10" s="31"/>
      <c r="L10" s="13">
        <f>+C10-SUM(D10:K10)</f>
        <v>5384058</v>
      </c>
    </row>
    <row r="11" spans="2:12" ht="12">
      <c r="B11" s="11" t="s">
        <v>6</v>
      </c>
      <c r="C11" s="12">
        <v>20023553</v>
      </c>
      <c r="D11" s="13">
        <v>8288598</v>
      </c>
      <c r="E11" s="13"/>
      <c r="F11" s="13">
        <v>1858486</v>
      </c>
      <c r="G11" s="13">
        <v>67</v>
      </c>
      <c r="H11" s="13">
        <v>2000000</v>
      </c>
      <c r="I11" s="13">
        <v>192964</v>
      </c>
      <c r="J11" s="13"/>
      <c r="K11" s="31"/>
      <c r="L11" s="13">
        <f>+C11-SUM(D11:K11)</f>
        <v>7683438</v>
      </c>
    </row>
    <row r="12" spans="2:12" ht="12">
      <c r="B12" s="11" t="s">
        <v>7</v>
      </c>
      <c r="C12" s="12">
        <f>+C13+C14+C15+C16</f>
        <v>75778114</v>
      </c>
      <c r="D12" s="12">
        <f aca="true" t="shared" si="0" ref="D12:L12">SUM(D13:D16)</f>
        <v>8382344</v>
      </c>
      <c r="E12" s="12">
        <f t="shared" si="0"/>
        <v>453926</v>
      </c>
      <c r="F12" s="12">
        <f t="shared" si="0"/>
        <v>69876</v>
      </c>
      <c r="G12" s="12">
        <f t="shared" si="0"/>
        <v>105995</v>
      </c>
      <c r="H12" s="12">
        <f t="shared" si="0"/>
        <v>2026356</v>
      </c>
      <c r="I12" s="12">
        <f t="shared" si="0"/>
        <v>399642</v>
      </c>
      <c r="J12" s="12">
        <f t="shared" si="0"/>
        <v>746436</v>
      </c>
      <c r="K12" s="30">
        <f t="shared" si="0"/>
        <v>0</v>
      </c>
      <c r="L12" s="12">
        <f t="shared" si="0"/>
        <v>63593539</v>
      </c>
    </row>
    <row r="13" spans="2:12" ht="12">
      <c r="B13" s="11" t="s">
        <v>8</v>
      </c>
      <c r="C13" s="12">
        <v>823977</v>
      </c>
      <c r="D13" s="31"/>
      <c r="E13" s="13">
        <v>1417</v>
      </c>
      <c r="F13" s="13"/>
      <c r="G13" s="13"/>
      <c r="H13" s="13"/>
      <c r="I13" s="13">
        <v>44</v>
      </c>
      <c r="J13" s="13">
        <v>744180</v>
      </c>
      <c r="K13" s="31"/>
      <c r="L13" s="13">
        <f>+C13-SUM(D13:K13)</f>
        <v>78336</v>
      </c>
    </row>
    <row r="14" spans="2:12" ht="12">
      <c r="B14" s="11" t="s">
        <v>9</v>
      </c>
      <c r="C14" s="12">
        <v>73884</v>
      </c>
      <c r="D14" s="13"/>
      <c r="E14" s="13"/>
      <c r="F14" s="13"/>
      <c r="G14" s="13"/>
      <c r="H14" s="13"/>
      <c r="I14" s="13"/>
      <c r="J14" s="13"/>
      <c r="K14" s="31"/>
      <c r="L14" s="13">
        <f>+C14-SUM(D14:K14)</f>
        <v>73884</v>
      </c>
    </row>
    <row r="15" spans="2:12" ht="12">
      <c r="B15" s="11" t="s">
        <v>10</v>
      </c>
      <c r="C15" s="12">
        <v>35417950</v>
      </c>
      <c r="D15" s="13">
        <v>4752028</v>
      </c>
      <c r="E15" s="13">
        <v>162963</v>
      </c>
      <c r="F15" s="13">
        <v>26090</v>
      </c>
      <c r="G15" s="13">
        <v>67373</v>
      </c>
      <c r="H15" s="13">
        <v>2025544</v>
      </c>
      <c r="I15" s="13">
        <v>22352</v>
      </c>
      <c r="J15" s="13"/>
      <c r="K15" s="31"/>
      <c r="L15" s="13">
        <f>+C15-SUM(D15:K15)</f>
        <v>28361600</v>
      </c>
    </row>
    <row r="16" spans="2:12" ht="12">
      <c r="B16" s="11" t="s">
        <v>11</v>
      </c>
      <c r="C16" s="12">
        <v>39462303</v>
      </c>
      <c r="D16" s="13">
        <v>3630316</v>
      </c>
      <c r="E16" s="13">
        <v>289546</v>
      </c>
      <c r="F16" s="13">
        <v>43786</v>
      </c>
      <c r="G16" s="13">
        <v>38622</v>
      </c>
      <c r="H16" s="13">
        <v>812</v>
      </c>
      <c r="I16" s="13">
        <v>377246</v>
      </c>
      <c r="J16" s="13">
        <v>2256</v>
      </c>
      <c r="K16" s="31"/>
      <c r="L16" s="13">
        <f>+C16-SUM(D16:K16)</f>
        <v>35079719</v>
      </c>
    </row>
    <row r="17" spans="2:12" ht="12">
      <c r="B17" s="11" t="s">
        <v>12</v>
      </c>
      <c r="C17" s="12">
        <f>+C18+C23+C28+C29+C30</f>
        <v>277266046</v>
      </c>
      <c r="D17" s="12">
        <f aca="true" t="shared" si="1" ref="D17:L17">+D18+D23+D28+D29+D30</f>
        <v>78811364</v>
      </c>
      <c r="E17" s="12">
        <f t="shared" si="1"/>
        <v>180978</v>
      </c>
      <c r="F17" s="12">
        <f t="shared" si="1"/>
        <v>10848213</v>
      </c>
      <c r="G17" s="12">
        <f t="shared" si="1"/>
        <v>46429</v>
      </c>
      <c r="H17" s="12">
        <f t="shared" si="1"/>
        <v>1584083</v>
      </c>
      <c r="I17" s="12">
        <f t="shared" si="1"/>
        <v>4477780</v>
      </c>
      <c r="J17" s="12">
        <f t="shared" si="1"/>
        <v>7865246</v>
      </c>
      <c r="K17" s="12">
        <f t="shared" si="1"/>
        <v>100292600</v>
      </c>
      <c r="L17" s="12">
        <f t="shared" si="1"/>
        <v>73159353</v>
      </c>
    </row>
    <row r="18" spans="2:12" ht="12">
      <c r="B18" s="11" t="s">
        <v>13</v>
      </c>
      <c r="C18" s="12">
        <f>+C19+C20</f>
        <v>138799173</v>
      </c>
      <c r="D18" s="12">
        <f aca="true" t="shared" si="2" ref="D18:L18">+D19+D20</f>
        <v>78569306</v>
      </c>
      <c r="E18" s="12">
        <f t="shared" si="2"/>
        <v>0</v>
      </c>
      <c r="F18" s="12">
        <f t="shared" si="2"/>
        <v>6604138</v>
      </c>
      <c r="G18" s="12">
        <f t="shared" si="2"/>
        <v>0</v>
      </c>
      <c r="H18" s="12">
        <f t="shared" si="2"/>
        <v>6447</v>
      </c>
      <c r="I18" s="12">
        <f t="shared" si="2"/>
        <v>0</v>
      </c>
      <c r="J18" s="12">
        <f t="shared" si="2"/>
        <v>2536659</v>
      </c>
      <c r="K18" s="12">
        <f t="shared" si="2"/>
        <v>40332974</v>
      </c>
      <c r="L18" s="12">
        <f t="shared" si="2"/>
        <v>10749649</v>
      </c>
    </row>
    <row r="19" spans="2:12" ht="12">
      <c r="B19" s="11" t="s">
        <v>14</v>
      </c>
      <c r="C19" s="12">
        <v>113139668</v>
      </c>
      <c r="D19" s="13">
        <v>56437327</v>
      </c>
      <c r="E19" s="13"/>
      <c r="F19" s="13">
        <v>6202019</v>
      </c>
      <c r="G19" s="13"/>
      <c r="H19" s="13">
        <v>6447</v>
      </c>
      <c r="I19" s="13"/>
      <c r="J19" s="13">
        <v>2075757</v>
      </c>
      <c r="K19" s="13">
        <v>40332974</v>
      </c>
      <c r="L19" s="13">
        <f>+C19-SUM(D19:K19)</f>
        <v>8085144</v>
      </c>
    </row>
    <row r="20" spans="2:12" ht="12">
      <c r="B20" s="11" t="s">
        <v>15</v>
      </c>
      <c r="C20" s="12">
        <f aca="true" t="shared" si="3" ref="C20:L20">+C21+C22</f>
        <v>25659505</v>
      </c>
      <c r="D20" s="12">
        <f t="shared" si="3"/>
        <v>22131979</v>
      </c>
      <c r="E20" s="12"/>
      <c r="F20" s="12">
        <f t="shared" si="3"/>
        <v>402119</v>
      </c>
      <c r="G20" s="12">
        <f t="shared" si="3"/>
        <v>0</v>
      </c>
      <c r="H20" s="12">
        <f t="shared" si="3"/>
        <v>0</v>
      </c>
      <c r="I20" s="12">
        <f t="shared" si="3"/>
        <v>0</v>
      </c>
      <c r="J20" s="12">
        <f t="shared" si="3"/>
        <v>460902</v>
      </c>
      <c r="K20" s="12"/>
      <c r="L20" s="12">
        <f t="shared" si="3"/>
        <v>2664505</v>
      </c>
    </row>
    <row r="21" spans="2:12" ht="12">
      <c r="B21" s="11" t="s">
        <v>16</v>
      </c>
      <c r="C21" s="12">
        <v>16761962</v>
      </c>
      <c r="D21" s="13">
        <v>16357903</v>
      </c>
      <c r="E21" s="13"/>
      <c r="F21" s="13"/>
      <c r="G21" s="13"/>
      <c r="H21" s="13"/>
      <c r="I21" s="13"/>
      <c r="J21" s="13">
        <v>58197</v>
      </c>
      <c r="K21" s="13"/>
      <c r="L21" s="13">
        <f>+C21-SUM(D21:K21)</f>
        <v>345862</v>
      </c>
    </row>
    <row r="22" spans="2:12" ht="12">
      <c r="B22" s="11" t="s">
        <v>17</v>
      </c>
      <c r="C22" s="12">
        <v>8897543</v>
      </c>
      <c r="D22" s="13">
        <v>5774076</v>
      </c>
      <c r="E22" s="13"/>
      <c r="F22" s="13">
        <v>402119</v>
      </c>
      <c r="G22" s="13"/>
      <c r="H22" s="13"/>
      <c r="I22" s="13"/>
      <c r="J22" s="13">
        <v>402705</v>
      </c>
      <c r="K22" s="13"/>
      <c r="L22" s="13">
        <f>+C22-SUM(D22:K22)</f>
        <v>2318643</v>
      </c>
    </row>
    <row r="23" spans="2:12" ht="12">
      <c r="B23" s="11" t="s">
        <v>18</v>
      </c>
      <c r="C23" s="12">
        <f aca="true" t="shared" si="4" ref="C23:L23">+C24+C25</f>
        <v>119817285</v>
      </c>
      <c r="D23" s="30"/>
      <c r="E23" s="12">
        <f t="shared" si="4"/>
        <v>180978</v>
      </c>
      <c r="F23" s="12">
        <f t="shared" si="4"/>
        <v>3674912</v>
      </c>
      <c r="G23" s="12">
        <f t="shared" si="4"/>
        <v>46429</v>
      </c>
      <c r="H23" s="12">
        <f t="shared" si="4"/>
        <v>1577636</v>
      </c>
      <c r="I23" s="12">
        <f t="shared" si="4"/>
        <v>321648</v>
      </c>
      <c r="J23" s="12">
        <f t="shared" si="4"/>
        <v>5310482</v>
      </c>
      <c r="K23" s="12">
        <f t="shared" si="4"/>
        <v>50965626</v>
      </c>
      <c r="L23" s="12">
        <f t="shared" si="4"/>
        <v>57739574</v>
      </c>
    </row>
    <row r="24" spans="2:12" ht="12">
      <c r="B24" s="11" t="s">
        <v>14</v>
      </c>
      <c r="C24" s="12">
        <v>99002285</v>
      </c>
      <c r="D24" s="31"/>
      <c r="E24" s="13">
        <v>166891</v>
      </c>
      <c r="F24" s="13">
        <v>3586755</v>
      </c>
      <c r="G24" s="13">
        <v>36429</v>
      </c>
      <c r="H24" s="13">
        <v>1572266</v>
      </c>
      <c r="I24" s="13">
        <v>319532</v>
      </c>
      <c r="J24" s="13">
        <v>3950286</v>
      </c>
      <c r="K24" s="13">
        <v>47252626</v>
      </c>
      <c r="L24" s="13">
        <f>+C24-SUM(D24:K24)</f>
        <v>42117500</v>
      </c>
    </row>
    <row r="25" spans="2:12" ht="12">
      <c r="B25" s="11" t="s">
        <v>15</v>
      </c>
      <c r="C25" s="12">
        <f aca="true" t="shared" si="5" ref="C25:L25">+C26+C27</f>
        <v>20815000</v>
      </c>
      <c r="D25" s="30"/>
      <c r="E25" s="12">
        <f t="shared" si="5"/>
        <v>14087</v>
      </c>
      <c r="F25" s="12">
        <f t="shared" si="5"/>
        <v>88157</v>
      </c>
      <c r="G25" s="12">
        <f t="shared" si="5"/>
        <v>10000</v>
      </c>
      <c r="H25" s="12">
        <f t="shared" si="5"/>
        <v>5370</v>
      </c>
      <c r="I25" s="12">
        <f t="shared" si="5"/>
        <v>2116</v>
      </c>
      <c r="J25" s="12">
        <f t="shared" si="5"/>
        <v>1360196</v>
      </c>
      <c r="K25" s="12">
        <f t="shared" si="5"/>
        <v>3713000</v>
      </c>
      <c r="L25" s="12">
        <f t="shared" si="5"/>
        <v>15622074</v>
      </c>
    </row>
    <row r="26" spans="2:12" ht="12">
      <c r="B26" s="11" t="s">
        <v>16</v>
      </c>
      <c r="C26" s="12">
        <v>11883525</v>
      </c>
      <c r="D26" s="31"/>
      <c r="E26" s="13"/>
      <c r="F26" s="13"/>
      <c r="G26" s="13">
        <v>10000</v>
      </c>
      <c r="H26" s="13">
        <v>5370</v>
      </c>
      <c r="I26" s="13"/>
      <c r="J26" s="13">
        <v>1071441</v>
      </c>
      <c r="K26" s="13"/>
      <c r="L26" s="13">
        <f>+C26-SUM(D26:K26)</f>
        <v>10796714</v>
      </c>
    </row>
    <row r="27" spans="2:12" ht="12">
      <c r="B27" s="11" t="s">
        <v>17</v>
      </c>
      <c r="C27" s="12">
        <v>8931475</v>
      </c>
      <c r="D27" s="31"/>
      <c r="E27" s="13">
        <v>14087</v>
      </c>
      <c r="F27" s="13">
        <v>88157</v>
      </c>
      <c r="G27" s="13"/>
      <c r="H27" s="13"/>
      <c r="I27" s="13">
        <v>2116</v>
      </c>
      <c r="J27" s="13">
        <v>288755</v>
      </c>
      <c r="K27" s="13">
        <v>3713000</v>
      </c>
      <c r="L27" s="13">
        <f>+C27-SUM(D27:K27)</f>
        <v>4825360</v>
      </c>
    </row>
    <row r="28" spans="2:12" ht="12">
      <c r="B28" s="11" t="s">
        <v>19</v>
      </c>
      <c r="C28" s="12">
        <v>14233293</v>
      </c>
      <c r="D28" s="31"/>
      <c r="E28" s="13"/>
      <c r="F28" s="13">
        <v>569163</v>
      </c>
      <c r="G28" s="13"/>
      <c r="H28" s="13"/>
      <c r="I28" s="13"/>
      <c r="J28" s="13"/>
      <c r="K28" s="13">
        <v>8994000</v>
      </c>
      <c r="L28" s="13">
        <f>+C28-SUM(D28:K28)</f>
        <v>4670130</v>
      </c>
    </row>
    <row r="29" spans="2:12" ht="12">
      <c r="B29" s="11" t="s">
        <v>20</v>
      </c>
      <c r="C29" s="12"/>
      <c r="D29" s="13"/>
      <c r="E29" s="13"/>
      <c r="F29" s="13"/>
      <c r="G29" s="13"/>
      <c r="H29" s="13"/>
      <c r="I29" s="13"/>
      <c r="J29" s="13"/>
      <c r="K29" s="13"/>
      <c r="L29" s="13">
        <f>+C29-SUM(D29:K29)</f>
        <v>0</v>
      </c>
    </row>
    <row r="30" spans="2:12" ht="12">
      <c r="B30" s="11" t="s">
        <v>21</v>
      </c>
      <c r="C30" s="12">
        <f>+C31+C32</f>
        <v>4416295</v>
      </c>
      <c r="D30" s="12">
        <f aca="true" t="shared" si="6" ref="D30:L30">+D31+D32</f>
        <v>242058</v>
      </c>
      <c r="E30" s="30">
        <f t="shared" si="6"/>
        <v>0</v>
      </c>
      <c r="F30" s="30">
        <f t="shared" si="6"/>
        <v>0</v>
      </c>
      <c r="G30" s="30">
        <f t="shared" si="6"/>
        <v>0</v>
      </c>
      <c r="H30" s="30">
        <f t="shared" si="6"/>
        <v>0</v>
      </c>
      <c r="I30" s="12">
        <f t="shared" si="6"/>
        <v>4156132</v>
      </c>
      <c r="J30" s="12">
        <f t="shared" si="6"/>
        <v>18105</v>
      </c>
      <c r="K30" s="30">
        <f t="shared" si="6"/>
        <v>0</v>
      </c>
      <c r="L30" s="12">
        <f t="shared" si="6"/>
        <v>0</v>
      </c>
    </row>
    <row r="31" spans="2:12" ht="12">
      <c r="B31" s="11" t="s">
        <v>22</v>
      </c>
      <c r="C31" s="12">
        <v>688978</v>
      </c>
      <c r="D31" s="13">
        <v>242058</v>
      </c>
      <c r="E31" s="31"/>
      <c r="F31" s="31"/>
      <c r="G31" s="31"/>
      <c r="H31" s="31"/>
      <c r="I31" s="13">
        <v>446920</v>
      </c>
      <c r="J31" s="13"/>
      <c r="K31" s="31"/>
      <c r="L31" s="13">
        <f>+C31-SUM(D31:K31)</f>
        <v>0</v>
      </c>
    </row>
    <row r="32" spans="2:12" ht="12">
      <c r="B32" s="11" t="s">
        <v>23</v>
      </c>
      <c r="C32" s="12">
        <v>3727317</v>
      </c>
      <c r="D32" s="31"/>
      <c r="E32" s="31"/>
      <c r="F32" s="31"/>
      <c r="G32" s="31"/>
      <c r="H32" s="31"/>
      <c r="I32" s="13">
        <v>3709212</v>
      </c>
      <c r="J32" s="13">
        <v>18105</v>
      </c>
      <c r="K32" s="31"/>
      <c r="L32" s="13">
        <f>+C32-SUM(D32:K32)</f>
        <v>0</v>
      </c>
    </row>
    <row r="33" spans="2:12" ht="12">
      <c r="B33" s="11" t="s">
        <v>24</v>
      </c>
      <c r="C33" s="12">
        <f>+C34+C39+C44+C45+C46</f>
        <v>1576750</v>
      </c>
      <c r="D33" s="12">
        <f aca="true" t="shared" si="7" ref="D33:L33">+D34+D39+D44+D45+D46</f>
        <v>1010033</v>
      </c>
      <c r="E33" s="12">
        <f t="shared" si="7"/>
        <v>0</v>
      </c>
      <c r="F33" s="12"/>
      <c r="G33" s="12">
        <f t="shared" si="7"/>
        <v>0</v>
      </c>
      <c r="H33" s="12">
        <f t="shared" si="7"/>
        <v>0</v>
      </c>
      <c r="I33" s="12"/>
      <c r="J33" s="12">
        <f t="shared" si="7"/>
        <v>3090</v>
      </c>
      <c r="K33" s="12">
        <f t="shared" si="7"/>
        <v>508000</v>
      </c>
      <c r="L33" s="12">
        <f t="shared" si="7"/>
        <v>55627</v>
      </c>
    </row>
    <row r="34" spans="2:12" ht="12">
      <c r="B34" s="11" t="s">
        <v>13</v>
      </c>
      <c r="C34" s="12">
        <f>+C35+C36</f>
        <v>1498090</v>
      </c>
      <c r="D34" s="12">
        <f aca="true" t="shared" si="8" ref="D34:L34">+D35+D36</f>
        <v>1010033</v>
      </c>
      <c r="E34" s="12">
        <f t="shared" si="8"/>
        <v>0</v>
      </c>
      <c r="F34" s="12"/>
      <c r="G34" s="12">
        <f t="shared" si="8"/>
        <v>0</v>
      </c>
      <c r="H34" s="12">
        <f t="shared" si="8"/>
        <v>0</v>
      </c>
      <c r="I34" s="12">
        <f t="shared" si="8"/>
        <v>0</v>
      </c>
      <c r="J34" s="12">
        <f t="shared" si="8"/>
        <v>3090</v>
      </c>
      <c r="K34" s="12">
        <f t="shared" si="8"/>
        <v>471000</v>
      </c>
      <c r="L34" s="12">
        <f t="shared" si="8"/>
        <v>13967</v>
      </c>
    </row>
    <row r="35" spans="2:12" ht="12">
      <c r="B35" s="11" t="s">
        <v>14</v>
      </c>
      <c r="C35" s="12">
        <v>1471534</v>
      </c>
      <c r="D35" s="13">
        <v>983477</v>
      </c>
      <c r="E35" s="13"/>
      <c r="F35" s="13"/>
      <c r="G35" s="13"/>
      <c r="H35" s="13"/>
      <c r="I35" s="13"/>
      <c r="J35" s="13">
        <v>3090</v>
      </c>
      <c r="K35" s="13">
        <v>471000</v>
      </c>
      <c r="L35" s="13">
        <f>+C35-SUM(D35:K35)</f>
        <v>13967</v>
      </c>
    </row>
    <row r="36" spans="2:12" ht="12">
      <c r="B36" s="11" t="s">
        <v>15</v>
      </c>
      <c r="C36" s="12">
        <f>+C37+C38</f>
        <v>26556</v>
      </c>
      <c r="D36" s="12">
        <f aca="true" t="shared" si="9" ref="D36:L36">+D37+D38</f>
        <v>26556</v>
      </c>
      <c r="E36" s="12">
        <f t="shared" si="9"/>
        <v>0</v>
      </c>
      <c r="F36" s="12">
        <f t="shared" si="9"/>
        <v>0</v>
      </c>
      <c r="G36" s="12">
        <f t="shared" si="9"/>
        <v>0</v>
      </c>
      <c r="H36" s="12">
        <f t="shared" si="9"/>
        <v>0</v>
      </c>
      <c r="I36" s="12">
        <f t="shared" si="9"/>
        <v>0</v>
      </c>
      <c r="J36" s="12">
        <f t="shared" si="9"/>
        <v>0</v>
      </c>
      <c r="K36" s="12">
        <f t="shared" si="9"/>
        <v>0</v>
      </c>
      <c r="L36" s="12">
        <f t="shared" si="9"/>
        <v>0</v>
      </c>
    </row>
    <row r="37" spans="2:12" ht="12">
      <c r="B37" s="11" t="s">
        <v>16</v>
      </c>
      <c r="C37" s="12">
        <v>26556</v>
      </c>
      <c r="D37" s="13">
        <v>26556</v>
      </c>
      <c r="E37" s="13"/>
      <c r="F37" s="13"/>
      <c r="G37" s="13"/>
      <c r="H37" s="13"/>
      <c r="I37" s="13"/>
      <c r="J37" s="13"/>
      <c r="K37" s="13"/>
      <c r="L37" s="13">
        <f>+C37-SUM(D37:K37)</f>
        <v>0</v>
      </c>
    </row>
    <row r="38" spans="2:12" ht="12">
      <c r="B38" s="11" t="s">
        <v>17</v>
      </c>
      <c r="C38" s="12"/>
      <c r="D38" s="13"/>
      <c r="E38" s="13"/>
      <c r="F38" s="13"/>
      <c r="G38" s="13"/>
      <c r="H38" s="13"/>
      <c r="I38" s="13"/>
      <c r="J38" s="13"/>
      <c r="K38" s="13"/>
      <c r="L38" s="13">
        <f>+C38-SUM(D38:K38)</f>
        <v>0</v>
      </c>
    </row>
    <row r="39" spans="2:12" ht="12">
      <c r="B39" s="11" t="s">
        <v>18</v>
      </c>
      <c r="C39" s="12">
        <f>+C40+C41</f>
        <v>39928</v>
      </c>
      <c r="D39" s="30">
        <f aca="true" t="shared" si="10" ref="D39:L39">+D40+D41</f>
        <v>0</v>
      </c>
      <c r="E39" s="12">
        <f t="shared" si="10"/>
        <v>0</v>
      </c>
      <c r="F39" s="12">
        <f t="shared" si="10"/>
        <v>0</v>
      </c>
      <c r="G39" s="12">
        <f t="shared" si="10"/>
        <v>0</v>
      </c>
      <c r="H39" s="12">
        <f t="shared" si="10"/>
        <v>0</v>
      </c>
      <c r="I39" s="12"/>
      <c r="J39" s="12"/>
      <c r="K39" s="12">
        <f t="shared" si="10"/>
        <v>0</v>
      </c>
      <c r="L39" s="12">
        <f t="shared" si="10"/>
        <v>39928</v>
      </c>
    </row>
    <row r="40" spans="2:12" ht="12">
      <c r="B40" s="11" t="s">
        <v>14</v>
      </c>
      <c r="C40" s="12">
        <v>39928</v>
      </c>
      <c r="D40" s="31"/>
      <c r="E40" s="13"/>
      <c r="F40" s="13"/>
      <c r="G40" s="13"/>
      <c r="H40" s="13"/>
      <c r="I40" s="13"/>
      <c r="J40" s="13"/>
      <c r="K40" s="13"/>
      <c r="L40" s="13">
        <f>+C40-SUM(D40:K40)</f>
        <v>39928</v>
      </c>
    </row>
    <row r="41" spans="2:12" ht="12">
      <c r="B41" s="11" t="s">
        <v>15</v>
      </c>
      <c r="C41" s="12">
        <f>+C42+C43</f>
        <v>0</v>
      </c>
      <c r="D41" s="30">
        <f aca="true" t="shared" si="11" ref="D41:L41">+D42+D43</f>
        <v>0</v>
      </c>
      <c r="E41" s="12">
        <f t="shared" si="11"/>
        <v>0</v>
      </c>
      <c r="F41" s="12">
        <f t="shared" si="11"/>
        <v>0</v>
      </c>
      <c r="G41" s="12">
        <f t="shared" si="11"/>
        <v>0</v>
      </c>
      <c r="H41" s="12">
        <f t="shared" si="11"/>
        <v>0</v>
      </c>
      <c r="I41" s="12">
        <f t="shared" si="11"/>
        <v>0</v>
      </c>
      <c r="J41" s="12">
        <f t="shared" si="11"/>
        <v>0</v>
      </c>
      <c r="K41" s="12">
        <f t="shared" si="11"/>
        <v>0</v>
      </c>
      <c r="L41" s="12">
        <f t="shared" si="11"/>
        <v>0</v>
      </c>
    </row>
    <row r="42" spans="2:12" ht="12">
      <c r="B42" s="11" t="s">
        <v>16</v>
      </c>
      <c r="C42" s="12">
        <v>0</v>
      </c>
      <c r="D42" s="31"/>
      <c r="E42" s="13"/>
      <c r="F42" s="13"/>
      <c r="G42" s="13"/>
      <c r="H42" s="13"/>
      <c r="I42" s="13"/>
      <c r="J42" s="13"/>
      <c r="K42" s="13"/>
      <c r="L42" s="13">
        <f>+C42-SUM(D42:K42)</f>
        <v>0</v>
      </c>
    </row>
    <row r="43" spans="2:12" ht="12">
      <c r="B43" s="11" t="s">
        <v>17</v>
      </c>
      <c r="C43" s="12">
        <v>0</v>
      </c>
      <c r="D43" s="31"/>
      <c r="E43" s="13"/>
      <c r="F43" s="13"/>
      <c r="G43" s="13"/>
      <c r="H43" s="13"/>
      <c r="I43" s="13"/>
      <c r="J43" s="13"/>
      <c r="K43" s="13"/>
      <c r="L43" s="13">
        <f>+C43-SUM(D43:K43)</f>
        <v>0</v>
      </c>
    </row>
    <row r="44" spans="2:12" ht="12">
      <c r="B44" s="11" t="s">
        <v>19</v>
      </c>
      <c r="C44" s="12">
        <v>38732</v>
      </c>
      <c r="D44" s="31"/>
      <c r="E44" s="13"/>
      <c r="F44" s="13"/>
      <c r="G44" s="13"/>
      <c r="H44" s="13"/>
      <c r="I44" s="13"/>
      <c r="J44" s="13"/>
      <c r="K44" s="13">
        <v>37000</v>
      </c>
      <c r="L44" s="13">
        <f>+C44-SUM(D44:K44)</f>
        <v>1732</v>
      </c>
    </row>
    <row r="45" spans="2:12" ht="12">
      <c r="B45" s="11" t="s">
        <v>20</v>
      </c>
      <c r="C45" s="12">
        <v>0</v>
      </c>
      <c r="D45" s="13"/>
      <c r="E45" s="13"/>
      <c r="F45" s="13"/>
      <c r="G45" s="13"/>
      <c r="H45" s="13"/>
      <c r="I45" s="13"/>
      <c r="J45" s="13"/>
      <c r="K45" s="13"/>
      <c r="L45" s="13">
        <f>+C45-SUM(D45:K45)</f>
        <v>0</v>
      </c>
    </row>
    <row r="46" spans="2:12" ht="12">
      <c r="B46" s="11" t="s">
        <v>21</v>
      </c>
      <c r="C46" s="12">
        <f>+C47+C48</f>
        <v>0</v>
      </c>
      <c r="D46" s="12">
        <f aca="true" t="shared" si="12" ref="D46:L46">+D47+D48</f>
        <v>0</v>
      </c>
      <c r="E46" s="30">
        <f t="shared" si="12"/>
        <v>0</v>
      </c>
      <c r="F46" s="30">
        <f t="shared" si="12"/>
        <v>0</v>
      </c>
      <c r="G46" s="30">
        <f t="shared" si="12"/>
        <v>0</v>
      </c>
      <c r="H46" s="30">
        <f t="shared" si="12"/>
        <v>0</v>
      </c>
      <c r="I46" s="12">
        <f t="shared" si="12"/>
        <v>0</v>
      </c>
      <c r="J46" s="12">
        <f t="shared" si="12"/>
        <v>0</v>
      </c>
      <c r="K46" s="30">
        <f t="shared" si="12"/>
        <v>0</v>
      </c>
      <c r="L46" s="12">
        <f t="shared" si="12"/>
        <v>0</v>
      </c>
    </row>
    <row r="47" spans="2:12" ht="12">
      <c r="B47" s="11" t="s">
        <v>22</v>
      </c>
      <c r="C47" s="12">
        <v>0</v>
      </c>
      <c r="D47" s="13"/>
      <c r="E47" s="31"/>
      <c r="F47" s="31"/>
      <c r="G47" s="31"/>
      <c r="H47" s="31"/>
      <c r="I47" s="13"/>
      <c r="J47" s="13"/>
      <c r="K47" s="31"/>
      <c r="L47" s="13">
        <f>+C47-SUM(D47:K47)</f>
        <v>0</v>
      </c>
    </row>
    <row r="48" spans="2:12" ht="12">
      <c r="B48" s="11" t="s">
        <v>23</v>
      </c>
      <c r="C48" s="12">
        <v>0</v>
      </c>
      <c r="D48" s="31"/>
      <c r="E48" s="31"/>
      <c r="F48" s="31"/>
      <c r="G48" s="31"/>
      <c r="H48" s="31"/>
      <c r="I48" s="13"/>
      <c r="J48" s="13"/>
      <c r="K48" s="31"/>
      <c r="L48" s="13">
        <f>+C48-SUM(D48:K48)</f>
        <v>0</v>
      </c>
    </row>
    <row r="49" spans="2:12" ht="12">
      <c r="B49" s="11" t="s">
        <v>25</v>
      </c>
      <c r="C49" s="12">
        <f>+C50+C54</f>
        <v>151</v>
      </c>
      <c r="D49" s="12">
        <f aca="true" t="shared" si="13" ref="D49:L49">+D50+D54</f>
        <v>151</v>
      </c>
      <c r="E49" s="12">
        <f t="shared" si="13"/>
        <v>0</v>
      </c>
      <c r="F49" s="12">
        <f t="shared" si="13"/>
        <v>0</v>
      </c>
      <c r="G49" s="12">
        <f t="shared" si="13"/>
        <v>0</v>
      </c>
      <c r="H49" s="12">
        <f t="shared" si="13"/>
        <v>0</v>
      </c>
      <c r="I49" s="12">
        <f t="shared" si="13"/>
        <v>0</v>
      </c>
      <c r="J49" s="12">
        <f t="shared" si="13"/>
        <v>0</v>
      </c>
      <c r="K49" s="12">
        <f t="shared" si="13"/>
        <v>0</v>
      </c>
      <c r="L49" s="12">
        <f t="shared" si="13"/>
        <v>0</v>
      </c>
    </row>
    <row r="50" spans="2:12" ht="12">
      <c r="B50" s="11" t="s">
        <v>13</v>
      </c>
      <c r="C50" s="12">
        <v>151</v>
      </c>
      <c r="D50" s="13">
        <v>151</v>
      </c>
      <c r="E50" s="13"/>
      <c r="F50" s="13"/>
      <c r="G50" s="13"/>
      <c r="H50" s="13"/>
      <c r="I50" s="13"/>
      <c r="J50" s="13"/>
      <c r="K50" s="13"/>
      <c r="L50" s="13">
        <f aca="true" t="shared" si="14" ref="L50:L61">+C50-SUM(D50:K50)</f>
        <v>0</v>
      </c>
    </row>
    <row r="51" spans="2:12" ht="12">
      <c r="B51" s="11" t="s">
        <v>78</v>
      </c>
      <c r="C51" s="12">
        <v>151</v>
      </c>
      <c r="D51" s="13">
        <v>151</v>
      </c>
      <c r="E51" s="13"/>
      <c r="F51" s="13"/>
      <c r="G51" s="13"/>
      <c r="H51" s="13"/>
      <c r="I51" s="13"/>
      <c r="J51" s="13"/>
      <c r="K51" s="13"/>
      <c r="L51" s="13"/>
    </row>
    <row r="52" spans="2:12" ht="12">
      <c r="B52" s="11" t="s">
        <v>79</v>
      </c>
      <c r="C52" s="12"/>
      <c r="D52" s="13"/>
      <c r="E52" s="13"/>
      <c r="F52" s="13"/>
      <c r="G52" s="13"/>
      <c r="H52" s="13"/>
      <c r="I52" s="13"/>
      <c r="J52" s="13"/>
      <c r="K52" s="13"/>
      <c r="L52" s="13"/>
    </row>
    <row r="53" spans="2:12" ht="12">
      <c r="B53" s="11"/>
      <c r="C53" s="30"/>
      <c r="D53" s="31"/>
      <c r="E53" s="31"/>
      <c r="F53" s="31"/>
      <c r="G53" s="31"/>
      <c r="H53" s="31"/>
      <c r="I53" s="31"/>
      <c r="J53" s="31"/>
      <c r="K53" s="31"/>
      <c r="L53" s="31"/>
    </row>
    <row r="54" spans="2:12" ht="12">
      <c r="B54" s="11" t="s">
        <v>18</v>
      </c>
      <c r="C54" s="12">
        <v>0</v>
      </c>
      <c r="D54" s="13"/>
      <c r="E54" s="13"/>
      <c r="F54" s="13"/>
      <c r="G54" s="13"/>
      <c r="H54" s="13"/>
      <c r="I54" s="13"/>
      <c r="J54" s="13"/>
      <c r="K54" s="13"/>
      <c r="L54" s="13">
        <f t="shared" si="14"/>
        <v>0</v>
      </c>
    </row>
    <row r="55" spans="2:12" ht="12">
      <c r="B55" s="11" t="s">
        <v>26</v>
      </c>
      <c r="C55" s="12">
        <v>58200702</v>
      </c>
      <c r="D55" s="13">
        <v>11356</v>
      </c>
      <c r="E55" s="13">
        <v>2246007</v>
      </c>
      <c r="F55" s="13"/>
      <c r="G55" s="13"/>
      <c r="H55" s="13"/>
      <c r="I55" s="13">
        <v>1504562</v>
      </c>
      <c r="J55" s="13">
        <v>2179406</v>
      </c>
      <c r="K55" s="31"/>
      <c r="L55" s="13">
        <f t="shared" si="14"/>
        <v>52259371</v>
      </c>
    </row>
    <row r="56" spans="2:12" ht="12">
      <c r="B56" s="11" t="s">
        <v>27</v>
      </c>
      <c r="C56" s="12">
        <v>3593964</v>
      </c>
      <c r="D56" s="13">
        <v>70000</v>
      </c>
      <c r="E56" s="13"/>
      <c r="F56" s="13"/>
      <c r="G56" s="13">
        <v>1441854</v>
      </c>
      <c r="H56" s="13"/>
      <c r="I56" s="13"/>
      <c r="J56" s="13"/>
      <c r="K56" s="13"/>
      <c r="L56" s="13">
        <f t="shared" si="14"/>
        <v>2082110</v>
      </c>
    </row>
    <row r="57" spans="2:12" ht="12">
      <c r="B57" s="11" t="s">
        <v>28</v>
      </c>
      <c r="C57" s="12">
        <v>5327039</v>
      </c>
      <c r="D57" s="13">
        <v>79000</v>
      </c>
      <c r="E57" s="13"/>
      <c r="F57" s="13">
        <v>11000</v>
      </c>
      <c r="G57" s="13"/>
      <c r="H57" s="13"/>
      <c r="I57" s="13"/>
      <c r="J57" s="13"/>
      <c r="K57" s="13">
        <v>3352000</v>
      </c>
      <c r="L57" s="13">
        <f t="shared" si="14"/>
        <v>1885039</v>
      </c>
    </row>
    <row r="58" spans="2:12" ht="12">
      <c r="B58" s="11" t="s">
        <v>29</v>
      </c>
      <c r="C58" s="12">
        <v>61021640</v>
      </c>
      <c r="D58" s="13">
        <v>177918</v>
      </c>
      <c r="E58" s="13"/>
      <c r="F58" s="13"/>
      <c r="G58" s="13"/>
      <c r="H58" s="13"/>
      <c r="I58" s="13">
        <v>56974506</v>
      </c>
      <c r="J58" s="13">
        <v>1238916</v>
      </c>
      <c r="K58" s="13">
        <v>283697</v>
      </c>
      <c r="L58" s="13">
        <f t="shared" si="14"/>
        <v>2346603</v>
      </c>
    </row>
    <row r="59" spans="2:12" ht="12">
      <c r="B59" s="11" t="s">
        <v>30</v>
      </c>
      <c r="C59" s="12">
        <v>2667400</v>
      </c>
      <c r="D59" s="13"/>
      <c r="E59" s="13"/>
      <c r="F59" s="13"/>
      <c r="G59" s="13"/>
      <c r="H59" s="13"/>
      <c r="I59" s="13">
        <v>1153492</v>
      </c>
      <c r="J59" s="13"/>
      <c r="K59" s="13"/>
      <c r="L59" s="13">
        <f t="shared" si="14"/>
        <v>1513908</v>
      </c>
    </row>
    <row r="60" spans="2:12" ht="12">
      <c r="B60" s="11" t="s">
        <v>31</v>
      </c>
      <c r="C60" s="12">
        <v>5335502</v>
      </c>
      <c r="D60" s="13"/>
      <c r="E60" s="13"/>
      <c r="F60" s="13"/>
      <c r="G60" s="13"/>
      <c r="H60" s="13">
        <v>2950000</v>
      </c>
      <c r="I60" s="13"/>
      <c r="J60" s="13"/>
      <c r="K60" s="13"/>
      <c r="L60" s="13">
        <f t="shared" si="14"/>
        <v>2385502</v>
      </c>
    </row>
    <row r="61" spans="2:12" ht="12">
      <c r="B61" s="11" t="s">
        <v>32</v>
      </c>
      <c r="C61" s="12">
        <v>0</v>
      </c>
      <c r="D61" s="31"/>
      <c r="E61" s="31"/>
      <c r="F61" s="31"/>
      <c r="G61" s="31"/>
      <c r="H61" s="31"/>
      <c r="I61" s="31"/>
      <c r="J61" s="31"/>
      <c r="K61" s="31"/>
      <c r="L61" s="13">
        <f t="shared" si="14"/>
        <v>0</v>
      </c>
    </row>
    <row r="62" spans="2:12" ht="12">
      <c r="B62" s="15" t="s">
        <v>36</v>
      </c>
      <c r="C62" s="16">
        <f>+C7+C9+C10+C11+C12+C17+C33+C49+C55+C56+C57+C58+C60+C61</f>
        <v>766709270</v>
      </c>
      <c r="D62" s="16">
        <f aca="true" t="shared" si="15" ref="D62:L62">+D7+D9+D10+D11+D12+D17+D33+D49+D55+D56+D57+D58+D60+D61</f>
        <v>147481752</v>
      </c>
      <c r="E62" s="16">
        <f t="shared" si="15"/>
        <v>14913113</v>
      </c>
      <c r="F62" s="16">
        <f t="shared" si="15"/>
        <v>14292010</v>
      </c>
      <c r="G62" s="16">
        <f t="shared" si="15"/>
        <v>2068682</v>
      </c>
      <c r="H62" s="16">
        <f t="shared" si="15"/>
        <v>8589343</v>
      </c>
      <c r="I62" s="16">
        <f t="shared" si="15"/>
        <v>65959827</v>
      </c>
      <c r="J62" s="16">
        <f t="shared" si="15"/>
        <v>12072671</v>
      </c>
      <c r="K62" s="16">
        <f t="shared" si="15"/>
        <v>104436297</v>
      </c>
      <c r="L62" s="16">
        <f t="shared" si="15"/>
        <v>396895575</v>
      </c>
    </row>
    <row r="63" spans="2:12" ht="12">
      <c r="B63" s="17" t="s">
        <v>33</v>
      </c>
      <c r="C63" s="19" t="s">
        <v>49</v>
      </c>
      <c r="D63" s="13">
        <v>7534404</v>
      </c>
      <c r="E63" s="13">
        <v>2073224</v>
      </c>
      <c r="F63" s="13">
        <v>53475</v>
      </c>
      <c r="G63" s="13">
        <v>400810</v>
      </c>
      <c r="H63" s="13">
        <v>10268999</v>
      </c>
      <c r="I63" s="13">
        <v>8275396</v>
      </c>
      <c r="J63" s="13">
        <v>4203029</v>
      </c>
      <c r="K63" s="13">
        <v>4849700</v>
      </c>
      <c r="L63" s="12">
        <f>+C63-SUM(D63:K63)</f>
        <v>-37659037</v>
      </c>
    </row>
    <row r="64" spans="2:12" ht="12">
      <c r="B64" s="20" t="s">
        <v>34</v>
      </c>
      <c r="C64" s="18">
        <f>SUM(D64:L64)</f>
        <v>19074365</v>
      </c>
      <c r="D64" s="13">
        <v>577613</v>
      </c>
      <c r="E64" s="13"/>
      <c r="F64" s="13">
        <v>1833663</v>
      </c>
      <c r="G64" s="13">
        <v>1788763</v>
      </c>
      <c r="H64" s="13">
        <v>38487</v>
      </c>
      <c r="I64" s="13">
        <v>1918072</v>
      </c>
      <c r="J64" s="13">
        <v>26059</v>
      </c>
      <c r="K64" s="13"/>
      <c r="L64" s="13">
        <v>12891708</v>
      </c>
    </row>
    <row r="65" spans="2:12" ht="12">
      <c r="B65" s="21" t="s">
        <v>35</v>
      </c>
      <c r="C65" s="22">
        <f>+C62+C63+C64</f>
        <v>785783635</v>
      </c>
      <c r="D65" s="23">
        <f>+D62+D63+D64</f>
        <v>155593769</v>
      </c>
      <c r="E65" s="23">
        <f aca="true" t="shared" si="16" ref="E65:L65">+E62+E63+E64</f>
        <v>16986337</v>
      </c>
      <c r="F65" s="23">
        <f t="shared" si="16"/>
        <v>16179148</v>
      </c>
      <c r="G65" s="23">
        <f t="shared" si="16"/>
        <v>4258255</v>
      </c>
      <c r="H65" s="23">
        <f t="shared" si="16"/>
        <v>18896829</v>
      </c>
      <c r="I65" s="23">
        <f t="shared" si="16"/>
        <v>76153295</v>
      </c>
      <c r="J65" s="23">
        <f t="shared" si="16"/>
        <v>16301759</v>
      </c>
      <c r="K65" s="23">
        <f t="shared" si="16"/>
        <v>109285997</v>
      </c>
      <c r="L65" s="23">
        <f t="shared" si="16"/>
        <v>372128246</v>
      </c>
    </row>
    <row r="67" spans="2:3" ht="12">
      <c r="B67" s="26" t="s">
        <v>52</v>
      </c>
      <c r="C67" s="27"/>
    </row>
    <row r="68" spans="2:3" ht="12">
      <c r="B68" s="26" t="s">
        <v>54</v>
      </c>
      <c r="C68" s="26" t="s">
        <v>55</v>
      </c>
    </row>
    <row r="69" spans="2:3" ht="12">
      <c r="B69" s="26" t="s">
        <v>53</v>
      </c>
      <c r="C69" s="26" t="s">
        <v>56</v>
      </c>
    </row>
    <row r="70" spans="2:3" ht="12">
      <c r="B70" s="26" t="s">
        <v>57</v>
      </c>
      <c r="C70" s="26" t="s">
        <v>58</v>
      </c>
    </row>
    <row r="71" spans="2:3" ht="12">
      <c r="B71" s="26" t="s">
        <v>59</v>
      </c>
      <c r="C71" s="26" t="s">
        <v>60</v>
      </c>
    </row>
    <row r="72" spans="2:3" ht="12">
      <c r="B72" s="26" t="s">
        <v>61</v>
      </c>
      <c r="C72" s="26" t="s">
        <v>62</v>
      </c>
    </row>
    <row r="73" spans="2:3" ht="12">
      <c r="B73" s="26" t="s">
        <v>63</v>
      </c>
      <c r="C73" s="26" t="s">
        <v>64</v>
      </c>
    </row>
    <row r="74" spans="2:3" ht="12">
      <c r="B74" s="26" t="s">
        <v>65</v>
      </c>
      <c r="C74" s="26" t="s">
        <v>66</v>
      </c>
    </row>
    <row r="75" spans="2:3" ht="12">
      <c r="B75" s="26" t="s">
        <v>67</v>
      </c>
      <c r="C75" s="26" t="s">
        <v>68</v>
      </c>
    </row>
    <row r="76" spans="2:3" ht="12">
      <c r="B76" s="26" t="s">
        <v>69</v>
      </c>
      <c r="C76" s="26" t="s">
        <v>70</v>
      </c>
    </row>
    <row r="77" spans="2:3" ht="12">
      <c r="B77" s="26" t="s">
        <v>71</v>
      </c>
      <c r="C77" s="26" t="s">
        <v>72</v>
      </c>
    </row>
    <row r="78" spans="2:3" ht="12">
      <c r="B78" s="26" t="s">
        <v>73</v>
      </c>
      <c r="C78" s="26" t="s">
        <v>74</v>
      </c>
    </row>
    <row r="79" spans="2:3" ht="12">
      <c r="B79" s="26" t="s">
        <v>75</v>
      </c>
      <c r="C79" s="26" t="s">
        <v>76</v>
      </c>
    </row>
  </sheetData>
  <printOptions/>
  <pageMargins left="0.97" right="0.48" top="0.48" bottom="0.36" header="0.34" footer="0.35433070866141736"/>
  <pageSetup fitToHeight="7" horizontalDpi="400" verticalDpi="4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1999-11-08T01:14:36Z</cp:lastPrinted>
  <dcterms:created xsi:type="dcterms:W3CDTF">1999-09-24T06:03:28Z</dcterms:created>
  <dcterms:modified xsi:type="dcterms:W3CDTF">2002-01-23T01:32:08Z</dcterms:modified>
  <cp:category/>
  <cp:version/>
  <cp:contentType/>
  <cp:contentStatus/>
</cp:coreProperties>
</file>