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Sheet1" sheetId="1" r:id="rId1"/>
    <sheet name="Sheet2" sheetId="2" r:id="rId2"/>
    <sheet name="Sheet3" sheetId="3" r:id="rId3"/>
  </sheets>
  <definedNames>
    <definedName name="_xlnm.Print_Area" localSheetId="0">'Sheet1'!$A$1:$K$35</definedName>
  </definedNames>
  <calcPr fullCalcOnLoad="1"/>
</workbook>
</file>

<file path=xl/sharedStrings.xml><?xml version="1.0" encoding="utf-8"?>
<sst xmlns="http://schemas.openxmlformats.org/spreadsheetml/2006/main" count="56" uniqueCount="51">
  <si>
    <t>歳入の状況（収入の状況）</t>
  </si>
  <si>
    <t>２　地方譲与税</t>
  </si>
  <si>
    <t>内</t>
  </si>
  <si>
    <t>訳</t>
  </si>
  <si>
    <t>(２)発電水利使用料</t>
  </si>
  <si>
    <t>(３)公営住宅使用料</t>
  </si>
  <si>
    <t>収益事業収入</t>
  </si>
  <si>
    <t>各種貸付金元利収入</t>
  </si>
  <si>
    <t>建設事業充当</t>
  </si>
  <si>
    <t>特定財源</t>
  </si>
  <si>
    <t>その他の</t>
  </si>
  <si>
    <t>一般財源等</t>
  </si>
  <si>
    <t>決算額(A)</t>
  </si>
  <si>
    <t>の構成比</t>
  </si>
  <si>
    <t>（単位　千円）</t>
  </si>
  <si>
    <t>決　算　額</t>
  </si>
  <si>
    <t xml:space="preserve"> う ち 減 税 補 て ん 債</t>
  </si>
  <si>
    <t>（普通会計）</t>
  </si>
  <si>
    <t>資料：県財政課</t>
  </si>
  <si>
    <t>注）　１　経常的収入と臨時的収入の区分</t>
  </si>
  <si>
    <t>　各地方公共団体にとって毎年度繰り返し収入されるかどうか、またほとんどの団体でその収入が予想されるかどうかを基準にしています。</t>
  </si>
  <si>
    <t>(A)-(B)</t>
  </si>
  <si>
    <t>(A)</t>
  </si>
  <si>
    <t>(C)</t>
  </si>
  <si>
    <t>(%)</t>
  </si>
  <si>
    <t>　　　区　　　　　　　　分</t>
  </si>
  <si>
    <t>１　地　方  税</t>
  </si>
  <si>
    <t>そ  の  他</t>
  </si>
  <si>
    <t>(１)授  業  料</t>
  </si>
  <si>
    <t>(４)そ  の  他</t>
  </si>
  <si>
    <t>（  歳     入     合     計  ）</t>
  </si>
  <si>
    <t xml:space="preserve">  歳   入   構   成   比  （%）</t>
  </si>
  <si>
    <t xml:space="preserve">   臨 　時 　的　 な　 も　 の　 (B)</t>
  </si>
  <si>
    <t>　　経　  常 　 的  　な  　も  　の</t>
  </si>
  <si>
    <t xml:space="preserve">             (C)   の   内   訳</t>
  </si>
  <si>
    <t>はこの一般財源と同様に使用される他の財源の一部を合算した数値が記載されています。したがって、これ以外の財源が上表の特定財源です。</t>
  </si>
  <si>
    <t>　一般財源とは、使い道が特定されない財源であり、具体的には地方税や地方譲与税、地方交付税などがあります。上表の「一般財源等」に</t>
  </si>
  <si>
    <t>　２　一般財源等と特定財源の区分</t>
  </si>
  <si>
    <t>15 地  方  債</t>
  </si>
  <si>
    <t>14 諸  収  入</t>
  </si>
  <si>
    <t>13 繰  越  金</t>
  </si>
  <si>
    <t>12 繰  入  金</t>
  </si>
  <si>
    <t>11 寄  附  金</t>
  </si>
  <si>
    <t>10 財 産 収 入</t>
  </si>
  <si>
    <t>９　国有提供施設所在市町村助成交付金</t>
  </si>
  <si>
    <t>８　国庫支出金</t>
  </si>
  <si>
    <t>７　手  数  料</t>
  </si>
  <si>
    <t>６　使  用  料</t>
  </si>
  <si>
    <t>５　分担金及び負担金</t>
  </si>
  <si>
    <t>４　交通安全対策特別交付金</t>
  </si>
  <si>
    <t>３　地方交付税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</si>
</sst>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quot;▲ &quot;0.0"/>
  </numFmts>
  <fonts count="7">
    <font>
      <sz val="10"/>
      <name val="ＭＳ Ｐ明朝"/>
      <family val="1"/>
    </font>
    <font>
      <sz val="11"/>
      <name val="ＭＳ Ｐゴシック"/>
      <family val="0"/>
    </font>
    <font>
      <sz val="6"/>
      <name val="ＭＳ Ｐ明朝"/>
      <family val="1"/>
    </font>
    <font>
      <sz val="8"/>
      <name val="ＭＳ Ｐ明朝"/>
      <family val="1"/>
    </font>
    <font>
      <sz val="10"/>
      <name val="ＭＳ 明朝"/>
      <family val="1"/>
    </font>
    <font>
      <b/>
      <sz val="12"/>
      <name val="ＭＳ 明朝"/>
      <family val="1"/>
    </font>
    <font>
      <sz val="8"/>
      <name val="ＭＳ 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1">
    <xf numFmtId="176" fontId="0" fillId="0" borderId="0" xfId="0" applyAlignment="1">
      <alignment/>
    </xf>
    <xf numFmtId="176" fontId="3" fillId="0" borderId="0" xfId="0" applyFont="1" applyAlignment="1">
      <alignment/>
    </xf>
    <xf numFmtId="176" fontId="4" fillId="0" borderId="0" xfId="0" applyFont="1" applyAlignment="1">
      <alignment/>
    </xf>
    <xf numFmtId="176" fontId="5" fillId="0" borderId="0" xfId="0" applyFont="1" applyAlignment="1">
      <alignment/>
    </xf>
    <xf numFmtId="176" fontId="4" fillId="0" borderId="1" xfId="0" applyFont="1" applyBorder="1" applyAlignment="1">
      <alignment/>
    </xf>
    <xf numFmtId="176" fontId="4" fillId="0" borderId="0" xfId="0" applyFont="1" applyAlignment="1">
      <alignment horizontal="right"/>
    </xf>
    <xf numFmtId="176" fontId="4" fillId="2" borderId="2" xfId="0" applyFont="1" applyFill="1" applyBorder="1" applyAlignment="1">
      <alignment/>
    </xf>
    <xf numFmtId="176" fontId="4" fillId="2" borderId="3" xfId="0" applyFont="1" applyFill="1" applyBorder="1" applyAlignment="1">
      <alignment/>
    </xf>
    <xf numFmtId="176" fontId="4" fillId="2" borderId="4" xfId="0" applyFont="1" applyFill="1" applyBorder="1" applyAlignment="1">
      <alignment/>
    </xf>
    <xf numFmtId="176" fontId="4" fillId="2" borderId="5" xfId="0" applyFont="1" applyFill="1" applyBorder="1" applyAlignment="1">
      <alignment/>
    </xf>
    <xf numFmtId="176" fontId="4" fillId="2" borderId="6" xfId="0" applyFont="1" applyFill="1" applyBorder="1" applyAlignment="1">
      <alignment/>
    </xf>
    <xf numFmtId="176" fontId="4" fillId="2" borderId="7" xfId="0" applyFont="1" applyFill="1" applyBorder="1" applyAlignment="1">
      <alignment/>
    </xf>
    <xf numFmtId="176" fontId="4" fillId="2" borderId="8" xfId="0" applyFont="1" applyFill="1" applyBorder="1" applyAlignment="1">
      <alignment/>
    </xf>
    <xf numFmtId="176" fontId="4" fillId="2" borderId="0" xfId="0" applyFont="1" applyFill="1" applyBorder="1" applyAlignment="1">
      <alignment/>
    </xf>
    <xf numFmtId="176" fontId="4" fillId="2" borderId="9" xfId="0" applyFont="1" applyFill="1" applyBorder="1" applyAlignment="1">
      <alignment horizontal="center"/>
    </xf>
    <xf numFmtId="176" fontId="4" fillId="2" borderId="4" xfId="0" applyFont="1" applyFill="1" applyBorder="1" applyAlignment="1">
      <alignment horizontal="center"/>
    </xf>
    <xf numFmtId="176" fontId="4" fillId="2" borderId="10" xfId="0" applyFont="1" applyFill="1" applyBorder="1" applyAlignment="1">
      <alignment horizontal="center"/>
    </xf>
    <xf numFmtId="176" fontId="4" fillId="2" borderId="5" xfId="0" applyFont="1" applyFill="1" applyBorder="1" applyAlignment="1">
      <alignment horizontal="center"/>
    </xf>
    <xf numFmtId="176" fontId="4" fillId="2" borderId="11" xfId="0" applyFont="1" applyFill="1" applyBorder="1" applyAlignment="1">
      <alignment/>
    </xf>
    <xf numFmtId="176" fontId="4" fillId="2" borderId="1" xfId="0" applyFont="1" applyFill="1" applyBorder="1" applyAlignment="1">
      <alignment/>
    </xf>
    <xf numFmtId="176" fontId="4" fillId="2" borderId="12" xfId="0" applyFont="1" applyFill="1" applyBorder="1" applyAlignment="1">
      <alignment horizontal="center"/>
    </xf>
    <xf numFmtId="176" fontId="4" fillId="2" borderId="13" xfId="0" applyFont="1" applyFill="1" applyBorder="1" applyAlignment="1">
      <alignment horizontal="center"/>
    </xf>
    <xf numFmtId="176" fontId="4" fillId="2" borderId="14" xfId="0" applyFont="1" applyFill="1" applyBorder="1" applyAlignment="1">
      <alignment horizontal="center"/>
    </xf>
    <xf numFmtId="176" fontId="4" fillId="3" borderId="8" xfId="0" applyFont="1" applyFill="1" applyBorder="1" applyAlignment="1">
      <alignment/>
    </xf>
    <xf numFmtId="176" fontId="4" fillId="3" borderId="0" xfId="0" applyFont="1" applyFill="1" applyBorder="1" applyAlignment="1">
      <alignment/>
    </xf>
    <xf numFmtId="176" fontId="4" fillId="0" borderId="14" xfId="0" applyFont="1" applyBorder="1" applyAlignment="1">
      <alignment/>
    </xf>
    <xf numFmtId="176" fontId="4" fillId="4" borderId="14" xfId="0" applyFont="1" applyFill="1" applyBorder="1" applyAlignment="1">
      <alignment/>
    </xf>
    <xf numFmtId="178" fontId="4" fillId="4" borderId="14" xfId="0" applyNumberFormat="1" applyFont="1" applyFill="1" applyBorder="1" applyAlignment="1">
      <alignment/>
    </xf>
    <xf numFmtId="176" fontId="4" fillId="3" borderId="7" xfId="0" applyFont="1" applyFill="1" applyBorder="1" applyAlignment="1">
      <alignment/>
    </xf>
    <xf numFmtId="176" fontId="4" fillId="3" borderId="5" xfId="0" applyFont="1" applyFill="1" applyBorder="1" applyAlignment="1">
      <alignment/>
    </xf>
    <xf numFmtId="176" fontId="4" fillId="3" borderId="4" xfId="0" applyFont="1" applyFill="1" applyBorder="1" applyAlignment="1">
      <alignment/>
    </xf>
    <xf numFmtId="176" fontId="4" fillId="3" borderId="2" xfId="0" applyFont="1" applyFill="1" applyBorder="1" applyAlignment="1">
      <alignment/>
    </xf>
    <xf numFmtId="176" fontId="4" fillId="3" borderId="9" xfId="0" applyFont="1" applyFill="1" applyBorder="1" applyAlignment="1">
      <alignment/>
    </xf>
    <xf numFmtId="176" fontId="4" fillId="3" borderId="12" xfId="0" applyFont="1" applyFill="1" applyBorder="1" applyAlignment="1">
      <alignment/>
    </xf>
    <xf numFmtId="176" fontId="4" fillId="3" borderId="11" xfId="0" applyFont="1" applyFill="1" applyBorder="1" applyAlignment="1">
      <alignment/>
    </xf>
    <xf numFmtId="176" fontId="4" fillId="3" borderId="1" xfId="0" applyFont="1" applyFill="1" applyBorder="1" applyAlignment="1">
      <alignment/>
    </xf>
    <xf numFmtId="177" fontId="4" fillId="4" borderId="14" xfId="0" applyNumberFormat="1" applyFont="1" applyFill="1" applyBorder="1" applyAlignment="1">
      <alignment/>
    </xf>
    <xf numFmtId="176" fontId="6" fillId="0" borderId="0" xfId="0" applyFont="1" applyAlignment="1">
      <alignment/>
    </xf>
    <xf numFmtId="176" fontId="4" fillId="0" borderId="15" xfId="0" applyFont="1" applyBorder="1" applyAlignment="1">
      <alignment horizontal="center"/>
    </xf>
    <xf numFmtId="176" fontId="4" fillId="4" borderId="15" xfId="0" applyFont="1" applyFill="1" applyBorder="1" applyAlignment="1">
      <alignment horizontal="center"/>
    </xf>
    <xf numFmtId="178" fontId="4" fillId="4" borderId="15" xfId="0" applyNumberFormat="1" applyFont="1" applyFill="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showZeros="0" tabSelected="1" workbookViewId="0" topLeftCell="A1">
      <selection activeCell="J30" sqref="J30"/>
    </sheetView>
  </sheetViews>
  <sheetFormatPr defaultColWidth="9.140625" defaultRowHeight="12"/>
  <cols>
    <col min="1" max="2" width="2.7109375" style="0" customWidth="1"/>
    <col min="3" max="3" width="33.7109375" style="0" customWidth="1"/>
    <col min="4" max="4" width="14.7109375" style="0" customWidth="1"/>
    <col min="5" max="10" width="12.7109375" style="0" customWidth="1"/>
    <col min="11" max="11" width="10.140625" style="0" customWidth="1"/>
  </cols>
  <sheetData>
    <row r="1" spans="1:11" ht="14.25">
      <c r="A1" s="2"/>
      <c r="B1" s="3" t="s">
        <v>0</v>
      </c>
      <c r="C1" s="2"/>
      <c r="D1" s="2"/>
      <c r="E1" s="2"/>
      <c r="F1" s="2"/>
      <c r="G1" s="2"/>
      <c r="H1" s="2"/>
      <c r="I1" s="2"/>
      <c r="J1" s="2"/>
      <c r="K1" s="2"/>
    </row>
    <row r="2" spans="1:11" ht="12">
      <c r="A2" s="2"/>
      <c r="B2" s="2" t="s">
        <v>17</v>
      </c>
      <c r="C2" s="2"/>
      <c r="D2" s="2"/>
      <c r="E2" s="2"/>
      <c r="F2" s="2"/>
      <c r="G2" s="4"/>
      <c r="H2" s="2"/>
      <c r="I2" s="2"/>
      <c r="J2" s="2"/>
      <c r="K2" s="5" t="s">
        <v>14</v>
      </c>
    </row>
    <row r="3" spans="1:11" ht="12">
      <c r="A3" s="2"/>
      <c r="B3" s="6"/>
      <c r="C3" s="7"/>
      <c r="D3" s="8"/>
      <c r="E3" s="6" t="s">
        <v>32</v>
      </c>
      <c r="F3" s="9"/>
      <c r="G3" s="10"/>
      <c r="H3" s="11" t="s">
        <v>33</v>
      </c>
      <c r="I3" s="9"/>
      <c r="J3" s="9"/>
      <c r="K3" s="8" t="s">
        <v>12</v>
      </c>
    </row>
    <row r="4" spans="1:11" ht="12">
      <c r="A4" s="2"/>
      <c r="B4" s="12"/>
      <c r="C4" s="13" t="s">
        <v>25</v>
      </c>
      <c r="D4" s="14" t="s">
        <v>15</v>
      </c>
      <c r="E4" s="15" t="s">
        <v>8</v>
      </c>
      <c r="F4" s="16" t="s">
        <v>10</v>
      </c>
      <c r="G4" s="16" t="s">
        <v>11</v>
      </c>
      <c r="H4" s="15" t="s">
        <v>21</v>
      </c>
      <c r="I4" s="17" t="s">
        <v>34</v>
      </c>
      <c r="J4" s="9"/>
      <c r="K4" s="14" t="s">
        <v>13</v>
      </c>
    </row>
    <row r="5" spans="1:11" ht="12">
      <c r="A5" s="2"/>
      <c r="B5" s="18"/>
      <c r="C5" s="19"/>
      <c r="D5" s="20" t="s">
        <v>22</v>
      </c>
      <c r="E5" s="20" t="s">
        <v>9</v>
      </c>
      <c r="F5" s="21" t="s">
        <v>9</v>
      </c>
      <c r="G5" s="21"/>
      <c r="H5" s="20" t="s">
        <v>23</v>
      </c>
      <c r="I5" s="22" t="s">
        <v>9</v>
      </c>
      <c r="J5" s="22" t="s">
        <v>11</v>
      </c>
      <c r="K5" s="20" t="s">
        <v>24</v>
      </c>
    </row>
    <row r="6" spans="1:11" ht="12">
      <c r="A6" s="2"/>
      <c r="B6" s="23" t="s">
        <v>26</v>
      </c>
      <c r="C6" s="24"/>
      <c r="D6" s="25">
        <v>210634168</v>
      </c>
      <c r="E6" s="38"/>
      <c r="F6" s="38"/>
      <c r="G6" s="25">
        <v>1430965</v>
      </c>
      <c r="H6" s="26">
        <f>+D6-SUM(E6:G6)</f>
        <v>209203203</v>
      </c>
      <c r="I6" s="38"/>
      <c r="J6" s="25">
        <f>+H6</f>
        <v>209203203</v>
      </c>
      <c r="K6" s="27">
        <f>ROUND(D6/$D$29*100,2)-0.1</f>
        <v>27.549999999999997</v>
      </c>
    </row>
    <row r="7" spans="1:11" ht="12">
      <c r="A7" s="2"/>
      <c r="B7" s="28" t="s">
        <v>1</v>
      </c>
      <c r="C7" s="29"/>
      <c r="D7" s="25">
        <v>7326933</v>
      </c>
      <c r="E7" s="38"/>
      <c r="F7" s="38"/>
      <c r="G7" s="38"/>
      <c r="H7" s="26">
        <f aca="true" t="shared" si="0" ref="H7:H26">+D7-SUM(E7:G7)</f>
        <v>7326933</v>
      </c>
      <c r="I7" s="38"/>
      <c r="J7" s="25">
        <f>+H7</f>
        <v>7326933</v>
      </c>
      <c r="K7" s="27">
        <f aca="true" t="shared" si="1" ref="K6:K29">ROUND(D7/$D$29*100,2)</f>
        <v>0.96</v>
      </c>
    </row>
    <row r="8" spans="1:11" ht="12">
      <c r="A8" s="2"/>
      <c r="B8" s="23" t="s">
        <v>50</v>
      </c>
      <c r="C8" s="24"/>
      <c r="D8" s="25">
        <v>138725739</v>
      </c>
      <c r="E8" s="38"/>
      <c r="F8" s="38"/>
      <c r="G8" s="25">
        <v>3217035</v>
      </c>
      <c r="H8" s="26">
        <f t="shared" si="0"/>
        <v>135508704</v>
      </c>
      <c r="I8" s="38"/>
      <c r="J8" s="25">
        <f>+H8</f>
        <v>135508704</v>
      </c>
      <c r="K8" s="27">
        <f t="shared" si="1"/>
        <v>18.21</v>
      </c>
    </row>
    <row r="9" spans="1:11" ht="12">
      <c r="A9" s="2"/>
      <c r="B9" s="28" t="s">
        <v>49</v>
      </c>
      <c r="C9" s="29"/>
      <c r="D9" s="25">
        <v>1149159</v>
      </c>
      <c r="E9" s="38"/>
      <c r="F9" s="38"/>
      <c r="G9" s="38"/>
      <c r="H9" s="26">
        <f t="shared" si="0"/>
        <v>1149159</v>
      </c>
      <c r="I9" s="38"/>
      <c r="J9" s="25">
        <f>+H9</f>
        <v>1149159</v>
      </c>
      <c r="K9" s="27">
        <f t="shared" si="1"/>
        <v>0.15</v>
      </c>
    </row>
    <row r="10" spans="1:11" ht="12">
      <c r="A10" s="2"/>
      <c r="B10" s="23" t="s">
        <v>48</v>
      </c>
      <c r="C10" s="24"/>
      <c r="D10" s="25">
        <v>13706060</v>
      </c>
      <c r="E10" s="25">
        <v>9655754</v>
      </c>
      <c r="F10" s="25">
        <v>1897294</v>
      </c>
      <c r="G10" s="25"/>
      <c r="H10" s="26">
        <f t="shared" si="0"/>
        <v>2153012</v>
      </c>
      <c r="I10" s="25">
        <f>+H10</f>
        <v>2153012</v>
      </c>
      <c r="J10" s="38"/>
      <c r="K10" s="27">
        <f t="shared" si="1"/>
        <v>1.8</v>
      </c>
    </row>
    <row r="11" spans="1:11" ht="12">
      <c r="A11" s="2"/>
      <c r="B11" s="28" t="s">
        <v>47</v>
      </c>
      <c r="C11" s="29"/>
      <c r="D11" s="25">
        <v>11708192</v>
      </c>
      <c r="E11" s="25"/>
      <c r="F11" s="25">
        <f>SUM(F12:F15)</f>
        <v>0</v>
      </c>
      <c r="G11" s="25">
        <v>129637</v>
      </c>
      <c r="H11" s="26">
        <f>SUM(H12:H15)</f>
        <v>11578555</v>
      </c>
      <c r="I11" s="25">
        <v>9943555</v>
      </c>
      <c r="J11" s="25">
        <f>SUM(J12:J15)</f>
        <v>1635000</v>
      </c>
      <c r="K11" s="27">
        <f t="shared" si="1"/>
        <v>1.54</v>
      </c>
    </row>
    <row r="12" spans="1:11" ht="12">
      <c r="A12" s="2"/>
      <c r="B12" s="30"/>
      <c r="C12" s="31" t="s">
        <v>28</v>
      </c>
      <c r="D12" s="25">
        <v>5580516</v>
      </c>
      <c r="E12" s="38"/>
      <c r="F12" s="38"/>
      <c r="G12" s="25"/>
      <c r="H12" s="26">
        <f t="shared" si="0"/>
        <v>5580516</v>
      </c>
      <c r="I12" s="25">
        <v>5580516</v>
      </c>
      <c r="J12" s="25">
        <f>+H12-I12</f>
        <v>0</v>
      </c>
      <c r="K12" s="27">
        <f t="shared" si="1"/>
        <v>0.73</v>
      </c>
    </row>
    <row r="13" spans="1:11" ht="12">
      <c r="A13" s="2"/>
      <c r="B13" s="32" t="s">
        <v>2</v>
      </c>
      <c r="C13" s="28" t="s">
        <v>4</v>
      </c>
      <c r="D13" s="25">
        <v>1015815</v>
      </c>
      <c r="E13" s="38"/>
      <c r="F13" s="38"/>
      <c r="G13" s="38"/>
      <c r="H13" s="26">
        <f t="shared" si="0"/>
        <v>1015815</v>
      </c>
      <c r="I13" s="38"/>
      <c r="J13" s="25">
        <f>+H13</f>
        <v>1015815</v>
      </c>
      <c r="K13" s="27">
        <f t="shared" si="1"/>
        <v>0.13</v>
      </c>
    </row>
    <row r="14" spans="1:11" ht="12">
      <c r="A14" s="2"/>
      <c r="B14" s="32" t="s">
        <v>3</v>
      </c>
      <c r="C14" s="28" t="s">
        <v>5</v>
      </c>
      <c r="D14" s="25">
        <v>3263692</v>
      </c>
      <c r="E14" s="38"/>
      <c r="F14" s="38"/>
      <c r="G14" s="25"/>
      <c r="H14" s="26">
        <f t="shared" si="0"/>
        <v>3263692</v>
      </c>
      <c r="I14" s="25">
        <f>+H14</f>
        <v>3263692</v>
      </c>
      <c r="J14" s="38"/>
      <c r="K14" s="27">
        <f t="shared" si="1"/>
        <v>0.43</v>
      </c>
    </row>
    <row r="15" spans="1:11" ht="12">
      <c r="A15" s="2"/>
      <c r="B15" s="33"/>
      <c r="C15" s="34" t="s">
        <v>29</v>
      </c>
      <c r="D15" s="25">
        <v>1848169</v>
      </c>
      <c r="E15" s="25"/>
      <c r="F15" s="25"/>
      <c r="G15" s="25">
        <v>129637</v>
      </c>
      <c r="H15" s="26">
        <f t="shared" si="0"/>
        <v>1718532</v>
      </c>
      <c r="I15" s="25">
        <v>1099347</v>
      </c>
      <c r="J15" s="25">
        <f>+H15-I15</f>
        <v>619185</v>
      </c>
      <c r="K15" s="27">
        <f t="shared" si="1"/>
        <v>0.24</v>
      </c>
    </row>
    <row r="16" spans="1:11" ht="12">
      <c r="A16" s="2"/>
      <c r="B16" s="23" t="s">
        <v>46</v>
      </c>
      <c r="C16" s="24"/>
      <c r="D16" s="25">
        <v>4276025</v>
      </c>
      <c r="E16" s="25">
        <v>70615</v>
      </c>
      <c r="F16" s="25"/>
      <c r="G16" s="25">
        <v>54569</v>
      </c>
      <c r="H16" s="26">
        <f t="shared" si="0"/>
        <v>4150841</v>
      </c>
      <c r="I16" s="25">
        <v>4150841</v>
      </c>
      <c r="J16" s="25">
        <f>+H16-I16</f>
        <v>0</v>
      </c>
      <c r="K16" s="27">
        <f t="shared" si="1"/>
        <v>0.56</v>
      </c>
    </row>
    <row r="17" spans="1:11" ht="12">
      <c r="A17" s="2"/>
      <c r="B17" s="28" t="s">
        <v>45</v>
      </c>
      <c r="C17" s="29"/>
      <c r="D17" s="25">
        <v>143368748</v>
      </c>
      <c r="E17" s="25">
        <v>65285663</v>
      </c>
      <c r="F17" s="25">
        <v>2768576</v>
      </c>
      <c r="G17" s="25">
        <v>7277040</v>
      </c>
      <c r="H17" s="26">
        <f t="shared" si="0"/>
        <v>68037469</v>
      </c>
      <c r="I17" s="25">
        <f>+H17</f>
        <v>68037469</v>
      </c>
      <c r="J17" s="38"/>
      <c r="K17" s="27">
        <f t="shared" si="1"/>
        <v>18.82</v>
      </c>
    </row>
    <row r="18" spans="1:11" ht="12">
      <c r="A18" s="2"/>
      <c r="B18" s="23" t="s">
        <v>44</v>
      </c>
      <c r="C18" s="24"/>
      <c r="D18" s="25"/>
      <c r="E18" s="38"/>
      <c r="F18" s="38"/>
      <c r="G18" s="38"/>
      <c r="H18" s="26">
        <f t="shared" si="0"/>
        <v>0</v>
      </c>
      <c r="I18" s="38"/>
      <c r="J18" s="25">
        <f>+H18</f>
        <v>0</v>
      </c>
      <c r="K18" s="27">
        <f t="shared" si="1"/>
        <v>0</v>
      </c>
    </row>
    <row r="19" spans="1:11" ht="12">
      <c r="A19" s="2"/>
      <c r="B19" s="28" t="s">
        <v>43</v>
      </c>
      <c r="C19" s="29"/>
      <c r="D19" s="25">
        <v>1655668</v>
      </c>
      <c r="E19" s="25">
        <v>27745</v>
      </c>
      <c r="F19" s="25">
        <v>780239</v>
      </c>
      <c r="G19" s="25">
        <v>389594</v>
      </c>
      <c r="H19" s="26">
        <f t="shared" si="0"/>
        <v>458090</v>
      </c>
      <c r="I19" s="25">
        <v>422210</v>
      </c>
      <c r="J19" s="25">
        <f>+H19-I19</f>
        <v>35880</v>
      </c>
      <c r="K19" s="27">
        <f t="shared" si="1"/>
        <v>0.22</v>
      </c>
    </row>
    <row r="20" spans="1:11" ht="12">
      <c r="A20" s="2"/>
      <c r="B20" s="23" t="s">
        <v>42</v>
      </c>
      <c r="C20" s="24"/>
      <c r="D20" s="25">
        <v>84214</v>
      </c>
      <c r="E20" s="25">
        <v>2700</v>
      </c>
      <c r="F20" s="25">
        <v>27517</v>
      </c>
      <c r="G20" s="25">
        <v>53997</v>
      </c>
      <c r="H20" s="39">
        <f t="shared" si="0"/>
        <v>0</v>
      </c>
      <c r="I20" s="38"/>
      <c r="J20" s="38"/>
      <c r="K20" s="27">
        <f t="shared" si="1"/>
        <v>0.01</v>
      </c>
    </row>
    <row r="21" spans="1:11" ht="12">
      <c r="A21" s="2"/>
      <c r="B21" s="28" t="s">
        <v>41</v>
      </c>
      <c r="C21" s="29"/>
      <c r="D21" s="25">
        <v>19902336</v>
      </c>
      <c r="E21" s="25">
        <v>9224249</v>
      </c>
      <c r="F21" s="25">
        <v>5026832</v>
      </c>
      <c r="G21" s="25">
        <v>5651255</v>
      </c>
      <c r="H21" s="39"/>
      <c r="I21" s="38"/>
      <c r="J21" s="38"/>
      <c r="K21" s="27">
        <f t="shared" si="1"/>
        <v>2.61</v>
      </c>
    </row>
    <row r="22" spans="1:11" ht="12">
      <c r="A22" s="2"/>
      <c r="B22" s="23" t="s">
        <v>40</v>
      </c>
      <c r="C22" s="24"/>
      <c r="D22" s="25">
        <v>16933066</v>
      </c>
      <c r="E22" s="25">
        <v>10552377</v>
      </c>
      <c r="F22" s="25">
        <v>1859427</v>
      </c>
      <c r="G22" s="25">
        <v>4521262</v>
      </c>
      <c r="H22" s="39"/>
      <c r="I22" s="38"/>
      <c r="J22" s="38"/>
      <c r="K22" s="27">
        <f t="shared" si="1"/>
        <v>2.22</v>
      </c>
    </row>
    <row r="23" spans="1:11" ht="12">
      <c r="A23" s="2"/>
      <c r="B23" s="28" t="s">
        <v>39</v>
      </c>
      <c r="C23" s="29"/>
      <c r="D23" s="25">
        <v>74016422</v>
      </c>
      <c r="E23" s="25">
        <v>3952392</v>
      </c>
      <c r="F23" s="25">
        <v>6115135</v>
      </c>
      <c r="G23" s="25">
        <v>5966836</v>
      </c>
      <c r="H23" s="26">
        <f t="shared" si="0"/>
        <v>57982059</v>
      </c>
      <c r="I23" s="25">
        <f>SUM(I24:I26)</f>
        <v>56593756</v>
      </c>
      <c r="J23" s="25">
        <f>+H23-I23</f>
        <v>1388303</v>
      </c>
      <c r="K23" s="27">
        <f t="shared" si="1"/>
        <v>9.72</v>
      </c>
    </row>
    <row r="24" spans="1:11" ht="12">
      <c r="A24" s="2"/>
      <c r="B24" s="30" t="s">
        <v>2</v>
      </c>
      <c r="C24" s="24" t="s">
        <v>6</v>
      </c>
      <c r="D24" s="25">
        <v>4385977</v>
      </c>
      <c r="E24" s="38"/>
      <c r="F24" s="38"/>
      <c r="G24" s="25">
        <v>4385977</v>
      </c>
      <c r="H24" s="39"/>
      <c r="I24" s="38"/>
      <c r="J24" s="38"/>
      <c r="K24" s="27">
        <f t="shared" si="1"/>
        <v>0.58</v>
      </c>
    </row>
    <row r="25" spans="1:11" ht="12">
      <c r="A25" s="2"/>
      <c r="B25" s="32" t="s">
        <v>3</v>
      </c>
      <c r="C25" s="28" t="s">
        <v>7</v>
      </c>
      <c r="D25" s="25">
        <v>57815370</v>
      </c>
      <c r="E25" s="25"/>
      <c r="F25" s="25">
        <v>645166</v>
      </c>
      <c r="G25" s="25">
        <v>140074</v>
      </c>
      <c r="H25" s="26">
        <f t="shared" si="0"/>
        <v>57030130</v>
      </c>
      <c r="I25" s="25">
        <v>55839993</v>
      </c>
      <c r="J25" s="25">
        <f>+H25-I25</f>
        <v>1190137</v>
      </c>
      <c r="K25" s="27">
        <f t="shared" si="1"/>
        <v>7.59</v>
      </c>
    </row>
    <row r="26" spans="1:11" ht="12">
      <c r="A26" s="2"/>
      <c r="B26" s="33"/>
      <c r="C26" s="24" t="s">
        <v>27</v>
      </c>
      <c r="D26" s="25">
        <v>11815075</v>
      </c>
      <c r="E26" s="25">
        <v>3952392</v>
      </c>
      <c r="F26" s="25">
        <v>5469969</v>
      </c>
      <c r="G26" s="25">
        <v>1440785</v>
      </c>
      <c r="H26" s="26">
        <f t="shared" si="0"/>
        <v>951929</v>
      </c>
      <c r="I26" s="25">
        <v>753763</v>
      </c>
      <c r="J26" s="25">
        <f>+H26-I26</f>
        <v>198166</v>
      </c>
      <c r="K26" s="27">
        <f t="shared" si="1"/>
        <v>1.55</v>
      </c>
    </row>
    <row r="27" spans="1:11" ht="12">
      <c r="A27" s="2"/>
      <c r="B27" s="23" t="s">
        <v>38</v>
      </c>
      <c r="C27" s="29"/>
      <c r="D27" s="25">
        <v>118321551</v>
      </c>
      <c r="E27" s="25">
        <v>105264900</v>
      </c>
      <c r="F27" s="25">
        <v>3561651</v>
      </c>
      <c r="G27" s="25">
        <v>9495000</v>
      </c>
      <c r="H27" s="39"/>
      <c r="I27" s="38"/>
      <c r="J27" s="38"/>
      <c r="K27" s="27">
        <f t="shared" si="1"/>
        <v>15.53</v>
      </c>
    </row>
    <row r="28" spans="1:11" ht="12">
      <c r="A28" s="2"/>
      <c r="B28" s="23"/>
      <c r="C28" s="31" t="s">
        <v>16</v>
      </c>
      <c r="D28" s="25">
        <v>9495000</v>
      </c>
      <c r="E28" s="38"/>
      <c r="F28" s="38"/>
      <c r="G28" s="25">
        <v>9495000</v>
      </c>
      <c r="H28" s="39"/>
      <c r="I28" s="38"/>
      <c r="J28" s="38"/>
      <c r="K28" s="27">
        <f>ROUND(D28/$D$29*100,2)-0.1</f>
        <v>1.15</v>
      </c>
    </row>
    <row r="29" spans="1:11" ht="12">
      <c r="A29" s="2"/>
      <c r="B29" s="28"/>
      <c r="C29" s="29" t="s">
        <v>30</v>
      </c>
      <c r="D29" s="25">
        <f aca="true" t="shared" si="2" ref="D29:J29">SUM(D6:D11,D16:D23,D27)</f>
        <v>761808281</v>
      </c>
      <c r="E29" s="25">
        <f t="shared" si="2"/>
        <v>204036395</v>
      </c>
      <c r="F29" s="25">
        <f t="shared" si="2"/>
        <v>22036671</v>
      </c>
      <c r="G29" s="25">
        <f t="shared" si="2"/>
        <v>38187190</v>
      </c>
      <c r="H29" s="26">
        <f t="shared" si="2"/>
        <v>497548025</v>
      </c>
      <c r="I29" s="25">
        <f t="shared" si="2"/>
        <v>141300843</v>
      </c>
      <c r="J29" s="25">
        <f t="shared" si="2"/>
        <v>356247182</v>
      </c>
      <c r="K29" s="27">
        <f t="shared" si="1"/>
        <v>100</v>
      </c>
    </row>
    <row r="30" spans="1:11" ht="12">
      <c r="A30" s="2"/>
      <c r="B30" s="34"/>
      <c r="C30" s="35" t="s">
        <v>31</v>
      </c>
      <c r="D30" s="36">
        <v>100</v>
      </c>
      <c r="E30" s="36">
        <f aca="true" t="shared" si="3" ref="E30:J30">ROUND(E29/$D$29*100,2)</f>
        <v>26.78</v>
      </c>
      <c r="F30" s="36">
        <f t="shared" si="3"/>
        <v>2.89</v>
      </c>
      <c r="G30" s="36">
        <f t="shared" si="3"/>
        <v>5.01</v>
      </c>
      <c r="H30" s="36">
        <f t="shared" si="3"/>
        <v>65.31</v>
      </c>
      <c r="I30" s="36">
        <f>ROUND(I29/$D$29*100,2)-0.1</f>
        <v>18.45</v>
      </c>
      <c r="J30" s="36">
        <f t="shared" si="3"/>
        <v>46.76</v>
      </c>
      <c r="K30" s="40"/>
    </row>
    <row r="31" spans="1:11" ht="12">
      <c r="A31" s="2"/>
      <c r="B31" s="2"/>
      <c r="C31" s="2"/>
      <c r="D31" s="2"/>
      <c r="E31" s="2"/>
      <c r="F31" s="2"/>
      <c r="G31" s="2"/>
      <c r="H31" s="2"/>
      <c r="I31" s="2"/>
      <c r="J31" s="2"/>
      <c r="K31" s="2"/>
    </row>
    <row r="32" spans="1:11" ht="12">
      <c r="A32" s="2"/>
      <c r="B32" s="37" t="s">
        <v>18</v>
      </c>
      <c r="C32" s="37"/>
      <c r="D32" s="37"/>
      <c r="E32" s="37"/>
      <c r="F32" s="37"/>
      <c r="G32" s="37"/>
      <c r="H32" s="37"/>
      <c r="I32" s="37"/>
      <c r="J32" s="37"/>
      <c r="K32" s="37"/>
    </row>
    <row r="33" spans="1:11" ht="12">
      <c r="A33" s="2"/>
      <c r="B33" s="37" t="s">
        <v>19</v>
      </c>
      <c r="C33" s="37"/>
      <c r="D33" s="37" t="s">
        <v>20</v>
      </c>
      <c r="E33" s="37"/>
      <c r="F33" s="37"/>
      <c r="G33" s="37"/>
      <c r="H33" s="37"/>
      <c r="I33" s="37"/>
      <c r="J33" s="37"/>
      <c r="K33" s="37"/>
    </row>
    <row r="34" spans="1:11" ht="12">
      <c r="A34" s="2"/>
      <c r="B34" s="37"/>
      <c r="C34" s="37" t="s">
        <v>37</v>
      </c>
      <c r="D34" s="37" t="s">
        <v>36</v>
      </c>
      <c r="E34" s="37"/>
      <c r="F34" s="37"/>
      <c r="G34" s="37"/>
      <c r="H34" s="37"/>
      <c r="I34" s="37"/>
      <c r="J34" s="37"/>
      <c r="K34" s="37"/>
    </row>
    <row r="35" spans="1:11" ht="12">
      <c r="A35" s="2"/>
      <c r="B35" s="37"/>
      <c r="C35" s="37"/>
      <c r="D35" s="37" t="s">
        <v>35</v>
      </c>
      <c r="E35" s="37"/>
      <c r="F35" s="37"/>
      <c r="G35" s="37"/>
      <c r="H35" s="37"/>
      <c r="I35" s="37"/>
      <c r="J35" s="37"/>
      <c r="K35" s="37"/>
    </row>
    <row r="36" spans="2:11" ht="12">
      <c r="B36" s="1"/>
      <c r="C36" s="1"/>
      <c r="D36" s="1"/>
      <c r="E36" s="1"/>
      <c r="F36" s="1"/>
      <c r="G36" s="1"/>
      <c r="H36" s="1"/>
      <c r="I36" s="1"/>
      <c r="J36" s="1"/>
      <c r="K36" s="1"/>
    </row>
    <row r="37" spans="2:11" ht="12">
      <c r="B37" s="1"/>
      <c r="C37" s="1"/>
      <c r="D37" s="1"/>
      <c r="E37" s="1"/>
      <c r="F37" s="1"/>
      <c r="G37" s="1"/>
      <c r="H37" s="1"/>
      <c r="I37" s="1"/>
      <c r="J37" s="1"/>
      <c r="K37" s="1"/>
    </row>
    <row r="38" spans="2:11" ht="12">
      <c r="B38" s="1"/>
      <c r="C38" s="1"/>
      <c r="D38" s="1"/>
      <c r="E38" s="1"/>
      <c r="F38" s="1"/>
      <c r="G38" s="1"/>
      <c r="H38" s="1"/>
      <c r="I38" s="1"/>
      <c r="J38" s="1"/>
      <c r="K38" s="1"/>
    </row>
    <row r="39" spans="2:11" ht="12">
      <c r="B39" s="1"/>
      <c r="C39" s="1"/>
      <c r="D39" s="1"/>
      <c r="E39" s="1"/>
      <c r="F39" s="1"/>
      <c r="G39" s="1"/>
      <c r="H39" s="1"/>
      <c r="I39" s="1"/>
      <c r="J39" s="1"/>
      <c r="K39" s="1"/>
    </row>
  </sheetData>
  <printOptions/>
  <pageMargins left="0.93" right="0.64" top="1" bottom="1" header="0.512" footer="0.512"/>
  <pageSetup horizontalDpi="400" verticalDpi="4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1999-10-22T07:38:31Z</cp:lastPrinted>
  <dcterms:created xsi:type="dcterms:W3CDTF">1999-09-22T08:11:47Z</dcterms:created>
  <dcterms:modified xsi:type="dcterms:W3CDTF">2002-01-23T00:43:41Z</dcterms:modified>
  <cp:category/>
  <cp:version/>
  <cp:contentType/>
  <cp:contentStatus/>
</cp:coreProperties>
</file>