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6870" windowHeight="9570" activeTab="0"/>
  </bookViews>
  <sheets>
    <sheet name="12-2造林面積" sheetId="1" r:id="rId1"/>
  </sheets>
  <definedNames>
    <definedName name="_xlnm.Print_Area" localSheetId="0">'12-2造林面積'!$B$1:$L$46</definedName>
  </definedNames>
  <calcPr fullCalcOnLoad="1"/>
</workbook>
</file>

<file path=xl/sharedStrings.xml><?xml version="1.0" encoding="utf-8"?>
<sst xmlns="http://schemas.openxmlformats.org/spreadsheetml/2006/main" count="45" uniqueCount="39">
  <si>
    <t>東</t>
  </si>
  <si>
    <t>す  　ぎ</t>
  </si>
  <si>
    <t>ひ の き</t>
  </si>
  <si>
    <t>ま    つ</t>
  </si>
  <si>
    <t>からまつ</t>
  </si>
  <si>
    <t>人工林</t>
  </si>
  <si>
    <t>天然林</t>
  </si>
  <si>
    <t>その他除地</t>
  </si>
  <si>
    <t>(単位：ha)</t>
  </si>
  <si>
    <t>経　営　区　名</t>
  </si>
  <si>
    <t>総　　数</t>
  </si>
  <si>
    <t>再造林</t>
  </si>
  <si>
    <t>拡大造林</t>
  </si>
  <si>
    <t>川       場</t>
  </si>
  <si>
    <t>岩       島</t>
  </si>
  <si>
    <t>渋　　 　川</t>
  </si>
  <si>
    <t>榛       名</t>
  </si>
  <si>
    <t>烏       渕</t>
  </si>
  <si>
    <t>日       野</t>
  </si>
  <si>
    <t>万       場</t>
  </si>
  <si>
    <t>大       桁</t>
  </si>
  <si>
    <t>-</t>
  </si>
  <si>
    <t>長  野  原</t>
  </si>
  <si>
    <t>東       部</t>
  </si>
  <si>
    <t>伊  香  保</t>
  </si>
  <si>
    <t>平成１２年度</t>
  </si>
  <si>
    <t>針葉樹</t>
  </si>
  <si>
    <t>広葉樹</t>
  </si>
  <si>
    <t>伐採地・未立木地</t>
  </si>
  <si>
    <t>面積グラフ</t>
  </si>
  <si>
    <t>蓄積グラフ</t>
  </si>
  <si>
    <t>県有林樹種別構成</t>
  </si>
  <si>
    <t>合計</t>
  </si>
  <si>
    <t>その他針葉樹</t>
  </si>
  <si>
    <t>-</t>
  </si>
  <si>
    <t>平成１７年度</t>
  </si>
  <si>
    <t>[資料]　緑化推進課</t>
  </si>
  <si>
    <t>平成１９年度</t>
  </si>
  <si>
    <t>第２表　県有林造林面積　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</si>
</sst>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  <numFmt numFmtId="184" formatCode="#,##0.00;[Red]#,##0.00"/>
    <numFmt numFmtId="185" formatCode="0_);\(0\)"/>
    <numFmt numFmtId="186" formatCode="0.00;[Red]0.00"/>
    <numFmt numFmtId="187" formatCode="0.0_ "/>
    <numFmt numFmtId="188" formatCode="0.0;&quot;△ &quot;0.0"/>
    <numFmt numFmtId="189" formatCode="0.00_ "/>
    <numFmt numFmtId="190" formatCode="#,##0.0_ "/>
    <numFmt numFmtId="191" formatCode="0.000_ "/>
    <numFmt numFmtId="192" formatCode="\(0\)"/>
    <numFmt numFmtId="193" formatCode="0.0_);[Red]\(0.0\)"/>
    <numFmt numFmtId="194" formatCode="0.00_);[Red]\(0.00\)"/>
    <numFmt numFmtId="195" formatCode="\(###.##\)"/>
    <numFmt numFmtId="196" formatCode="#,##0.00_ ;[Red]\-#,##0.00\ "/>
    <numFmt numFmtId="197" formatCode="[&lt;=99999999]####\-####;\(00\)\ ####\-####"/>
    <numFmt numFmtId="198" formatCode="#,##0.00;\-#,##0.00;&quot;-&quot;"/>
    <numFmt numFmtId="199" formatCode="#,##0;\-#,##0;&quot;-&quot;"/>
    <numFmt numFmtId="200" formatCode="\(#,##0\)"/>
    <numFmt numFmtId="201" formatCode="0_);[Red]\(0\)"/>
    <numFmt numFmtId="202" formatCode="0.000%"/>
  </numFmts>
  <fonts count="1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9"/>
      <name val="ＭＳ ＰＲゴシック"/>
      <family val="3"/>
    </font>
    <font>
      <b/>
      <sz val="14"/>
      <name val="ＭＳ Ｐ明朝"/>
      <family val="1"/>
    </font>
    <font>
      <sz val="8.75"/>
      <name val="ＭＳ Ｐゴシック"/>
      <family val="3"/>
    </font>
    <font>
      <sz val="8.25"/>
      <name val="ＭＳ Ｐゴシック"/>
      <family val="3"/>
    </font>
    <font>
      <b/>
      <sz val="12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98" fontId="4" fillId="0" borderId="1" xfId="0" applyNumberFormat="1" applyFont="1" applyFill="1" applyBorder="1" applyAlignment="1">
      <alignment vertical="center"/>
    </xf>
    <xf numFmtId="198" fontId="4" fillId="0" borderId="2" xfId="0" applyNumberFormat="1" applyFont="1" applyFill="1" applyBorder="1" applyAlignment="1">
      <alignment vertical="center"/>
    </xf>
    <xf numFmtId="198" fontId="4" fillId="0" borderId="3" xfId="0" applyNumberFormat="1" applyFont="1" applyFill="1" applyBorder="1" applyAlignment="1">
      <alignment vertical="center"/>
    </xf>
    <xf numFmtId="198" fontId="4" fillId="0" borderId="4" xfId="0" applyNumberFormat="1" applyFont="1" applyFill="1" applyBorder="1" applyAlignment="1">
      <alignment vertical="center"/>
    </xf>
    <xf numFmtId="198" fontId="7" fillId="0" borderId="4" xfId="0" applyNumberFormat="1" applyFont="1" applyFill="1" applyBorder="1" applyAlignment="1">
      <alignment vertical="center"/>
    </xf>
    <xf numFmtId="198" fontId="4" fillId="0" borderId="3" xfId="0" applyNumberFormat="1" applyFont="1" applyFill="1" applyBorder="1" applyAlignment="1">
      <alignment horizontal="right" vertical="center"/>
    </xf>
    <xf numFmtId="198" fontId="4" fillId="0" borderId="5" xfId="0" applyNumberFormat="1" applyFont="1" applyFill="1" applyBorder="1" applyAlignment="1">
      <alignment vertical="center"/>
    </xf>
    <xf numFmtId="198" fontId="4" fillId="0" borderId="6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horizontal="right" vertical="center"/>
    </xf>
    <xf numFmtId="184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58" fontId="4" fillId="0" borderId="0" xfId="0" applyNumberFormat="1" applyFont="1" applyFill="1" applyBorder="1" applyAlignment="1" quotePrefix="1">
      <alignment/>
    </xf>
    <xf numFmtId="5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10" fontId="4" fillId="0" borderId="17" xfId="0" applyNumberFormat="1" applyFont="1" applyFill="1" applyBorder="1" applyAlignment="1">
      <alignment vertical="center"/>
    </xf>
    <xf numFmtId="10" fontId="4" fillId="0" borderId="18" xfId="0" applyNumberFormat="1" applyFont="1" applyFill="1" applyBorder="1" applyAlignment="1">
      <alignment vertical="center"/>
    </xf>
    <xf numFmtId="198" fontId="15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99" fontId="15" fillId="0" borderId="0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horizontal="right" vertical="center"/>
    </xf>
    <xf numFmtId="58" fontId="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distributed" vertical="center"/>
    </xf>
    <xf numFmtId="0" fontId="15" fillId="2" borderId="19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面　　積</a:t>
            </a:r>
          </a:p>
        </c:rich>
      </c:tx>
      <c:layout>
        <c:manualLayout>
          <c:xMode val="factor"/>
          <c:yMode val="factor"/>
          <c:x val="0.33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16"/>
          <c:w val="0.93575"/>
          <c:h val="0.974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その他針葉樹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'12-2造林面積'!$N$30:$N$40</c:f>
              <c:strCache>
                <c:ptCount val="11"/>
                <c:pt idx="0">
                  <c:v>す  　ぎ</c:v>
                </c:pt>
                <c:pt idx="1">
                  <c:v>ひ の き</c:v>
                </c:pt>
                <c:pt idx="2">
                  <c:v>ま    つ</c:v>
                </c:pt>
                <c:pt idx="3">
                  <c:v>からまつ</c:v>
                </c:pt>
                <c:pt idx="4">
                  <c:v>その他針葉樹</c:v>
                </c:pt>
                <c:pt idx="5">
                  <c:v>針葉樹</c:v>
                </c:pt>
                <c:pt idx="6">
                  <c:v>人工林</c:v>
                </c:pt>
                <c:pt idx="7">
                  <c:v>天然林</c:v>
                </c:pt>
                <c:pt idx="8">
                  <c:v>広葉樹</c:v>
                </c:pt>
                <c:pt idx="9">
                  <c:v>伐採地・未立木地</c:v>
                </c:pt>
                <c:pt idx="10">
                  <c:v>その他除地</c:v>
                </c:pt>
              </c:strCache>
            </c:strRef>
          </c:cat>
          <c:val>
            <c:numRef>
              <c:f>'12-2造林面積'!$O$30:$O$40</c:f>
              <c:numCache>
                <c:ptCount val="11"/>
                <c:pt idx="0">
                  <c:v>609.75</c:v>
                </c:pt>
                <c:pt idx="1">
                  <c:v>373.03</c:v>
                </c:pt>
                <c:pt idx="2">
                  <c:v>494.01</c:v>
                </c:pt>
                <c:pt idx="3">
                  <c:v>558.95</c:v>
                </c:pt>
                <c:pt idx="4">
                  <c:v>34.65</c:v>
                </c:pt>
                <c:pt idx="6">
                  <c:v>42.94</c:v>
                </c:pt>
                <c:pt idx="7">
                  <c:v>1612.19</c:v>
                </c:pt>
                <c:pt idx="9">
                  <c:v>20.16</c:v>
                </c:pt>
                <c:pt idx="10">
                  <c:v>215.01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spPr>
              <a:noFill/>
              <a:ln w="12700">
                <a:solid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針葉樹
52.3%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伐採地・未立木地　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その他除地
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'12-2造林面積'!$N$30:$N$40</c:f>
              <c:strCache>
                <c:ptCount val="11"/>
                <c:pt idx="0">
                  <c:v>す  　ぎ</c:v>
                </c:pt>
                <c:pt idx="1">
                  <c:v>ひ の き</c:v>
                </c:pt>
                <c:pt idx="2">
                  <c:v>ま    つ</c:v>
                </c:pt>
                <c:pt idx="3">
                  <c:v>からまつ</c:v>
                </c:pt>
                <c:pt idx="4">
                  <c:v>その他針葉樹</c:v>
                </c:pt>
                <c:pt idx="5">
                  <c:v>針葉樹</c:v>
                </c:pt>
                <c:pt idx="6">
                  <c:v>人工林</c:v>
                </c:pt>
                <c:pt idx="7">
                  <c:v>天然林</c:v>
                </c:pt>
                <c:pt idx="8">
                  <c:v>広葉樹</c:v>
                </c:pt>
                <c:pt idx="9">
                  <c:v>伐採地・未立木地</c:v>
                </c:pt>
                <c:pt idx="10">
                  <c:v>その他除地</c:v>
                </c:pt>
              </c:strCache>
            </c:strRef>
          </c:cat>
          <c:val>
            <c:numRef>
              <c:f>'12-2造林面積'!$P$30:$P$40</c:f>
              <c:numCache>
                <c:ptCount val="11"/>
                <c:pt idx="5">
                  <c:v>2070.39</c:v>
                </c:pt>
                <c:pt idx="8">
                  <c:v>1655.13</c:v>
                </c:pt>
                <c:pt idx="9">
                  <c:v>20.16</c:v>
                </c:pt>
                <c:pt idx="10">
                  <c:v>215.01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蓄　　積</a:t>
            </a:r>
          </a:p>
        </c:rich>
      </c:tx>
      <c:layout>
        <c:manualLayout>
          <c:xMode val="factor"/>
          <c:yMode val="factor"/>
          <c:x val="-0.34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"/>
          <c:w val="0.9515"/>
          <c:h val="0.988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その他針葉樹    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'12-2造林面積'!$N$30:$N$38</c:f>
              <c:strCache>
                <c:ptCount val="9"/>
                <c:pt idx="0">
                  <c:v>す  　ぎ</c:v>
                </c:pt>
                <c:pt idx="1">
                  <c:v>ひ の き</c:v>
                </c:pt>
                <c:pt idx="2">
                  <c:v>ま    つ</c:v>
                </c:pt>
                <c:pt idx="3">
                  <c:v>からまつ</c:v>
                </c:pt>
                <c:pt idx="4">
                  <c:v>その他針葉樹</c:v>
                </c:pt>
                <c:pt idx="5">
                  <c:v>針葉樹</c:v>
                </c:pt>
                <c:pt idx="6">
                  <c:v>人工林</c:v>
                </c:pt>
                <c:pt idx="7">
                  <c:v>天然林</c:v>
                </c:pt>
                <c:pt idx="8">
                  <c:v>広葉樹</c:v>
                </c:pt>
              </c:strCache>
            </c:strRef>
          </c:cat>
          <c:val>
            <c:numRef>
              <c:f>'12-2造林面積'!$R$30:$R$38</c:f>
              <c:numCache>
                <c:ptCount val="9"/>
                <c:pt idx="0">
                  <c:v>216580</c:v>
                </c:pt>
                <c:pt idx="1">
                  <c:v>69995</c:v>
                </c:pt>
                <c:pt idx="2">
                  <c:v>124817</c:v>
                </c:pt>
                <c:pt idx="3">
                  <c:v>127542</c:v>
                </c:pt>
                <c:pt idx="4">
                  <c:v>3958</c:v>
                </c:pt>
                <c:pt idx="6">
                  <c:v>3306</c:v>
                </c:pt>
                <c:pt idx="7">
                  <c:v>207950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spPr>
              <a:noFill/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'12-2造林面積'!$N$30:$N$38</c:f>
              <c:strCache>
                <c:ptCount val="9"/>
                <c:pt idx="0">
                  <c:v>す  　ぎ</c:v>
                </c:pt>
                <c:pt idx="1">
                  <c:v>ひ の き</c:v>
                </c:pt>
                <c:pt idx="2">
                  <c:v>ま    つ</c:v>
                </c:pt>
                <c:pt idx="3">
                  <c:v>からまつ</c:v>
                </c:pt>
                <c:pt idx="4">
                  <c:v>その他針葉樹</c:v>
                </c:pt>
                <c:pt idx="5">
                  <c:v>針葉樹</c:v>
                </c:pt>
                <c:pt idx="6">
                  <c:v>人工林</c:v>
                </c:pt>
                <c:pt idx="7">
                  <c:v>天然林</c:v>
                </c:pt>
                <c:pt idx="8">
                  <c:v>広葉樹</c:v>
                </c:pt>
              </c:strCache>
            </c:strRef>
          </c:cat>
          <c:val>
            <c:numRef>
              <c:f>'12-2造林面積'!$S$30:$S$38</c:f>
              <c:numCache>
                <c:ptCount val="9"/>
                <c:pt idx="5">
                  <c:v>542892</c:v>
                </c:pt>
                <c:pt idx="8">
                  <c:v>211256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0.438</cdr:y>
    </cdr:from>
    <cdr:to>
      <cdr:x>0.6025</cdr:x>
      <cdr:y>0.56175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1543050"/>
          <a:ext cx="7239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総面積
3,961ha</a:t>
          </a:r>
        </a:p>
      </cdr:txBody>
    </cdr:sp>
  </cdr:relSizeAnchor>
  <cdr:relSizeAnchor xmlns:cdr="http://schemas.openxmlformats.org/drawingml/2006/chartDrawing">
    <cdr:from>
      <cdr:x>0.4565</cdr:x>
      <cdr:y>0.8015</cdr:y>
    </cdr:from>
    <cdr:to>
      <cdr:x>0.4985</cdr:x>
      <cdr:y>0.87025</cdr:y>
    </cdr:to>
    <cdr:sp>
      <cdr:nvSpPr>
        <cdr:cNvPr id="2" name="Line 2"/>
        <cdr:cNvSpPr>
          <a:spLocks/>
        </cdr:cNvSpPr>
      </cdr:nvSpPr>
      <cdr:spPr>
        <a:xfrm>
          <a:off x="1666875" y="2838450"/>
          <a:ext cx="1524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0.38425</cdr:x>
      <cdr:y>0.788</cdr:y>
    </cdr:from>
    <cdr:to>
      <cdr:x>0.4395</cdr:x>
      <cdr:y>0.85075</cdr:y>
    </cdr:to>
    <cdr:sp>
      <cdr:nvSpPr>
        <cdr:cNvPr id="3" name="Line 3"/>
        <cdr:cNvSpPr>
          <a:spLocks/>
        </cdr:cNvSpPr>
      </cdr:nvSpPr>
      <cdr:spPr>
        <a:xfrm flipH="1">
          <a:off x="1400175" y="2790825"/>
          <a:ext cx="200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0.12375</cdr:y>
    </cdr:from>
    <cdr:to>
      <cdr:x>0.4265</cdr:x>
      <cdr:y>0.171</cdr:y>
    </cdr:to>
    <cdr:sp>
      <cdr:nvSpPr>
        <cdr:cNvPr id="4" name="Line 4"/>
        <cdr:cNvSpPr>
          <a:spLocks/>
        </cdr:cNvSpPr>
      </cdr:nvSpPr>
      <cdr:spPr>
        <a:xfrm flipV="1">
          <a:off x="1476375" y="438150"/>
          <a:ext cx="76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0.4265</cdr:x>
      <cdr:y>0.12375</cdr:y>
    </cdr:from>
    <cdr:to>
      <cdr:x>0.4565</cdr:x>
      <cdr:y>0.259</cdr:y>
    </cdr:to>
    <cdr:sp>
      <cdr:nvSpPr>
        <cdr:cNvPr id="5" name="Line 5"/>
        <cdr:cNvSpPr>
          <a:spLocks/>
        </cdr:cNvSpPr>
      </cdr:nvSpPr>
      <cdr:spPr>
        <a:xfrm flipH="1" flipV="1">
          <a:off x="1552575" y="438150"/>
          <a:ext cx="114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0.38725</cdr:x>
      <cdr:y>0.42725</cdr:y>
    </cdr:from>
    <cdr:to>
      <cdr:x>0.65</cdr:x>
      <cdr:y>0.58725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1485900"/>
          <a:ext cx="9525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総蓄積
754,148m3</a:t>
          </a:r>
        </a:p>
      </cdr:txBody>
    </cdr:sp>
  </cdr:relSizeAnchor>
  <cdr:relSizeAnchor xmlns:cdr="http://schemas.openxmlformats.org/drawingml/2006/chartDrawing">
    <cdr:from>
      <cdr:x>0.23425</cdr:x>
      <cdr:y>0.4805</cdr:y>
    </cdr:from>
    <cdr:to>
      <cdr:x>0.2665</cdr:x>
      <cdr:y>0.54775</cdr:y>
    </cdr:to>
    <cdr:sp>
      <cdr:nvSpPr>
        <cdr:cNvPr id="2" name="Line 2"/>
        <cdr:cNvSpPr>
          <a:spLocks/>
        </cdr:cNvSpPr>
      </cdr:nvSpPr>
      <cdr:spPr>
        <a:xfrm flipV="1">
          <a:off x="847725" y="1676400"/>
          <a:ext cx="114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0.199</cdr:x>
      <cdr:y>0.5615</cdr:y>
    </cdr:from>
    <cdr:to>
      <cdr:x>0.22075</cdr:x>
      <cdr:y>0.625</cdr:y>
    </cdr:to>
    <cdr:sp>
      <cdr:nvSpPr>
        <cdr:cNvPr id="3" name="Line 3"/>
        <cdr:cNvSpPr>
          <a:spLocks/>
        </cdr:cNvSpPr>
      </cdr:nvSpPr>
      <cdr:spPr>
        <a:xfrm flipV="1">
          <a:off x="714375" y="1962150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219075</xdr:rowOff>
    </xdr:from>
    <xdr:to>
      <xdr:col>6</xdr:col>
      <xdr:colOff>219075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00025" y="5591175"/>
        <a:ext cx="36576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27</xdr:row>
      <xdr:rowOff>219075</xdr:rowOff>
    </xdr:from>
    <xdr:to>
      <xdr:col>12</xdr:col>
      <xdr:colOff>0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3876675" y="5591175"/>
        <a:ext cx="36290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123825</xdr:colOff>
      <xdr:row>31</xdr:row>
      <xdr:rowOff>19050</xdr:rowOff>
    </xdr:from>
    <xdr:to>
      <xdr:col>3</xdr:col>
      <xdr:colOff>381000</xdr:colOff>
      <xdr:row>31</xdr:row>
      <xdr:rowOff>95250</xdr:rowOff>
    </xdr:to>
    <xdr:sp>
      <xdr:nvSpPr>
        <xdr:cNvPr id="3" name="Line 3"/>
        <xdr:cNvSpPr>
          <a:spLocks/>
        </xdr:cNvSpPr>
      </xdr:nvSpPr>
      <xdr:spPr>
        <a:xfrm flipV="1">
          <a:off x="1333500" y="6305550"/>
          <a:ext cx="257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31</xdr:row>
      <xdr:rowOff>104775</xdr:rowOff>
    </xdr:from>
    <xdr:to>
      <xdr:col>3</xdr:col>
      <xdr:colOff>485775</xdr:colOff>
      <xdr:row>32</xdr:row>
      <xdr:rowOff>66675</xdr:rowOff>
    </xdr:to>
    <xdr:sp>
      <xdr:nvSpPr>
        <xdr:cNvPr id="4" name="Line 4"/>
        <xdr:cNvSpPr>
          <a:spLocks/>
        </xdr:cNvSpPr>
      </xdr:nvSpPr>
      <xdr:spPr>
        <a:xfrm>
          <a:off x="1343025" y="6391275"/>
          <a:ext cx="352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5"/>
  <sheetViews>
    <sheetView showGridLines="0" showZeros="0" tabSelected="1" zoomScaleSheetLayoutView="100" workbookViewId="0" topLeftCell="A1">
      <selection activeCell="B1" sqref="B1"/>
    </sheetView>
  </sheetViews>
  <sheetFormatPr defaultColWidth="9.00390625" defaultRowHeight="20.25" customHeight="1"/>
  <cols>
    <col min="1" max="1" width="2.625" style="1" customWidth="1"/>
    <col min="2" max="2" width="4.625" style="1" customWidth="1"/>
    <col min="3" max="3" width="8.625" style="1" customWidth="1"/>
    <col min="4" max="6" width="10.625" style="1" customWidth="1"/>
    <col min="7" max="7" width="5.625" style="1" customWidth="1"/>
    <col min="8" max="8" width="4.625" style="1" customWidth="1"/>
    <col min="9" max="9" width="8.625" style="1" customWidth="1"/>
    <col min="10" max="12" width="10.625" style="1" customWidth="1"/>
    <col min="13" max="13" width="9.00390625" style="1" customWidth="1"/>
    <col min="14" max="14" width="11.125" style="1" bestFit="1" customWidth="1"/>
    <col min="15" max="16384" width="9.00390625" style="1" customWidth="1"/>
  </cols>
  <sheetData>
    <row r="1" spans="2:12" s="4" customFormat="1" ht="17.25">
      <c r="B1" s="7" t="s">
        <v>38</v>
      </c>
      <c r="C1" s="8"/>
      <c r="H1" s="76"/>
      <c r="I1" s="76"/>
      <c r="J1" s="76"/>
      <c r="K1" s="76"/>
      <c r="L1" s="76"/>
    </row>
    <row r="2" spans="6:12" s="4" customFormat="1" ht="12.75" thickBot="1">
      <c r="F2" s="9" t="s">
        <v>8</v>
      </c>
      <c r="H2" s="2"/>
      <c r="I2" s="2"/>
      <c r="J2" s="2"/>
      <c r="K2" s="2"/>
      <c r="L2" s="46"/>
    </row>
    <row r="3" spans="2:12" s="4" customFormat="1" ht="20.25" customHeight="1">
      <c r="B3" s="82" t="s">
        <v>9</v>
      </c>
      <c r="C3" s="83"/>
      <c r="D3" s="66" t="s">
        <v>10</v>
      </c>
      <c r="E3" s="66" t="s">
        <v>11</v>
      </c>
      <c r="F3" s="67" t="s">
        <v>12</v>
      </c>
      <c r="H3" s="77"/>
      <c r="I3" s="78"/>
      <c r="J3" s="42"/>
      <c r="K3" s="42"/>
      <c r="L3" s="42"/>
    </row>
    <row r="4" spans="2:12" s="4" customFormat="1" ht="15" customHeight="1">
      <c r="B4" s="57"/>
      <c r="C4" s="58"/>
      <c r="D4" s="10"/>
      <c r="E4" s="10"/>
      <c r="F4" s="11"/>
      <c r="H4" s="2"/>
      <c r="I4" s="2"/>
      <c r="J4" s="56"/>
      <c r="K4" s="56"/>
      <c r="L4" s="56"/>
    </row>
    <row r="5" spans="2:12" s="4" customFormat="1" ht="15" customHeight="1">
      <c r="B5" s="60" t="s">
        <v>25</v>
      </c>
      <c r="C5" s="79"/>
      <c r="D5" s="12">
        <f>E5+F5</f>
        <v>3.33</v>
      </c>
      <c r="E5" s="12">
        <v>3.33</v>
      </c>
      <c r="F5" s="13">
        <v>0</v>
      </c>
      <c r="H5" s="73"/>
      <c r="I5" s="59"/>
      <c r="J5" s="56"/>
      <c r="K5" s="56"/>
      <c r="L5" s="56"/>
    </row>
    <row r="6" spans="2:12" s="4" customFormat="1" ht="15" customHeight="1">
      <c r="B6" s="60" t="s">
        <v>35</v>
      </c>
      <c r="C6" s="79"/>
      <c r="D6" s="12">
        <f>E6+F6</f>
        <v>0.08</v>
      </c>
      <c r="E6" s="12">
        <v>0.08</v>
      </c>
      <c r="F6" s="13">
        <v>0</v>
      </c>
      <c r="H6" s="73"/>
      <c r="I6" s="59"/>
      <c r="J6" s="56"/>
      <c r="K6" s="56"/>
      <c r="L6" s="56"/>
    </row>
    <row r="7" spans="2:12" s="5" customFormat="1" ht="15" customHeight="1">
      <c r="B7" s="80" t="s">
        <v>37</v>
      </c>
      <c r="C7" s="81"/>
      <c r="D7" s="54">
        <f>E7+F7</f>
        <v>0.02</v>
      </c>
      <c r="E7" s="54">
        <f>SUM(E9:E20)</f>
        <v>0.02</v>
      </c>
      <c r="F7" s="14">
        <f>SUM(F9:F20)</f>
        <v>0</v>
      </c>
      <c r="H7" s="72"/>
      <c r="I7" s="73"/>
      <c r="J7" s="68"/>
      <c r="K7" s="68"/>
      <c r="L7" s="68"/>
    </row>
    <row r="8" spans="2:12" s="4" customFormat="1" ht="15" customHeight="1">
      <c r="B8" s="62"/>
      <c r="C8" s="63"/>
      <c r="D8" s="12"/>
      <c r="E8" s="12"/>
      <c r="F8" s="13"/>
      <c r="H8" s="42"/>
      <c r="I8" s="42"/>
      <c r="J8" s="56"/>
      <c r="K8" s="56"/>
      <c r="L8" s="56"/>
    </row>
    <row r="9" spans="2:12" s="4" customFormat="1" ht="15" customHeight="1">
      <c r="B9" s="62"/>
      <c r="C9" s="61" t="s">
        <v>16</v>
      </c>
      <c r="D9" s="12">
        <f aca="true" t="shared" si="0" ref="D9:D20">E9+F9</f>
        <v>0</v>
      </c>
      <c r="E9" s="12">
        <v>0</v>
      </c>
      <c r="F9" s="13">
        <v>0</v>
      </c>
      <c r="H9" s="42"/>
      <c r="I9" s="3"/>
      <c r="J9" s="56"/>
      <c r="K9" s="56"/>
      <c r="L9" s="56"/>
    </row>
    <row r="10" spans="2:12" s="4" customFormat="1" ht="15" customHeight="1">
      <c r="B10" s="62"/>
      <c r="C10" s="61" t="s">
        <v>17</v>
      </c>
      <c r="D10" s="12">
        <f t="shared" si="0"/>
        <v>0</v>
      </c>
      <c r="E10" s="12">
        <v>0</v>
      </c>
      <c r="F10" s="13">
        <v>0</v>
      </c>
      <c r="H10" s="42"/>
      <c r="I10" s="3"/>
      <c r="J10" s="56"/>
      <c r="K10" s="56"/>
      <c r="L10" s="56"/>
    </row>
    <row r="11" spans="2:12" s="4" customFormat="1" ht="15" customHeight="1">
      <c r="B11" s="62"/>
      <c r="C11" s="61" t="s">
        <v>15</v>
      </c>
      <c r="D11" s="12">
        <f t="shared" si="0"/>
        <v>0</v>
      </c>
      <c r="E11" s="12">
        <v>0</v>
      </c>
      <c r="F11" s="13">
        <v>0</v>
      </c>
      <c r="H11" s="42"/>
      <c r="I11" s="3"/>
      <c r="J11" s="56"/>
      <c r="K11" s="56"/>
      <c r="L11" s="56"/>
    </row>
    <row r="12" spans="2:12" s="4" customFormat="1" ht="15" customHeight="1">
      <c r="B12" s="62"/>
      <c r="C12" s="61" t="s">
        <v>23</v>
      </c>
      <c r="D12" s="15" t="s">
        <v>21</v>
      </c>
      <c r="E12" s="15" t="s">
        <v>21</v>
      </c>
      <c r="F12" s="13">
        <v>0</v>
      </c>
      <c r="H12" s="42"/>
      <c r="I12" s="3"/>
      <c r="J12" s="56"/>
      <c r="K12" s="56"/>
      <c r="L12" s="56"/>
    </row>
    <row r="13" spans="2:12" s="4" customFormat="1" ht="15" customHeight="1">
      <c r="B13" s="62"/>
      <c r="C13" s="61" t="s">
        <v>24</v>
      </c>
      <c r="D13" s="15">
        <f t="shared" si="0"/>
        <v>0</v>
      </c>
      <c r="E13" s="12">
        <f>F13+G13</f>
        <v>0</v>
      </c>
      <c r="F13" s="13">
        <v>0</v>
      </c>
      <c r="H13" s="42"/>
      <c r="I13" s="3"/>
      <c r="J13" s="56"/>
      <c r="K13" s="56"/>
      <c r="L13" s="56"/>
    </row>
    <row r="14" spans="2:12" s="4" customFormat="1" ht="15" customHeight="1">
      <c r="B14" s="62"/>
      <c r="C14" s="61" t="s">
        <v>18</v>
      </c>
      <c r="D14" s="15" t="s">
        <v>21</v>
      </c>
      <c r="E14" s="15" t="s">
        <v>21</v>
      </c>
      <c r="F14" s="13">
        <v>0</v>
      </c>
      <c r="H14" s="42"/>
      <c r="I14" s="3"/>
      <c r="J14" s="56"/>
      <c r="K14" s="56"/>
      <c r="L14" s="69"/>
    </row>
    <row r="15" spans="2:12" s="4" customFormat="1" ht="15" customHeight="1">
      <c r="B15" s="62"/>
      <c r="C15" s="61" t="s">
        <v>19</v>
      </c>
      <c r="D15" s="15">
        <f t="shared" si="0"/>
        <v>0</v>
      </c>
      <c r="E15" s="12">
        <f>F15+G15</f>
        <v>0</v>
      </c>
      <c r="F15" s="13">
        <v>0</v>
      </c>
      <c r="H15" s="42"/>
      <c r="I15" s="3"/>
      <c r="J15" s="56"/>
      <c r="K15" s="56"/>
      <c r="L15" s="56"/>
    </row>
    <row r="16" spans="2:12" s="4" customFormat="1" ht="15" customHeight="1">
      <c r="B16" s="62"/>
      <c r="C16" s="61" t="s">
        <v>20</v>
      </c>
      <c r="D16" s="15">
        <f t="shared" si="0"/>
        <v>0.02</v>
      </c>
      <c r="E16" s="12">
        <v>0.02</v>
      </c>
      <c r="F16" s="13">
        <v>0</v>
      </c>
      <c r="H16" s="42"/>
      <c r="I16" s="3"/>
      <c r="J16" s="56"/>
      <c r="K16" s="56"/>
      <c r="L16" s="56"/>
    </row>
    <row r="17" spans="2:14" s="4" customFormat="1" ht="15" customHeight="1">
      <c r="B17" s="62"/>
      <c r="C17" s="61" t="s">
        <v>14</v>
      </c>
      <c r="D17" s="15" t="s">
        <v>21</v>
      </c>
      <c r="E17" s="15" t="s">
        <v>21</v>
      </c>
      <c r="F17" s="13">
        <v>0</v>
      </c>
      <c r="H17" s="42"/>
      <c r="I17" s="3"/>
      <c r="J17" s="56"/>
      <c r="K17" s="56"/>
      <c r="L17" s="56"/>
      <c r="N17" s="2"/>
    </row>
    <row r="18" spans="2:14" s="4" customFormat="1" ht="15" customHeight="1">
      <c r="B18" s="62"/>
      <c r="C18" s="61" t="s">
        <v>22</v>
      </c>
      <c r="D18" s="15" t="s">
        <v>34</v>
      </c>
      <c r="E18" s="15" t="s">
        <v>34</v>
      </c>
      <c r="F18" s="13">
        <v>0</v>
      </c>
      <c r="H18" s="42"/>
      <c r="I18" s="3"/>
      <c r="J18" s="56"/>
      <c r="K18" s="56"/>
      <c r="L18" s="56"/>
      <c r="N18" s="2"/>
    </row>
    <row r="19" spans="2:14" s="4" customFormat="1" ht="15" customHeight="1">
      <c r="B19" s="62"/>
      <c r="C19" s="61" t="s">
        <v>13</v>
      </c>
      <c r="D19" s="12">
        <f t="shared" si="0"/>
        <v>0</v>
      </c>
      <c r="E19" s="12">
        <f>F19+G19</f>
        <v>0</v>
      </c>
      <c r="F19" s="13">
        <v>0</v>
      </c>
      <c r="H19" s="42"/>
      <c r="I19" s="3"/>
      <c r="J19" s="56"/>
      <c r="K19" s="56"/>
      <c r="L19" s="56"/>
      <c r="N19" s="2"/>
    </row>
    <row r="20" spans="2:14" s="4" customFormat="1" ht="15" customHeight="1" thickBot="1">
      <c r="B20" s="64"/>
      <c r="C20" s="65" t="s">
        <v>0</v>
      </c>
      <c r="D20" s="16">
        <f t="shared" si="0"/>
        <v>0</v>
      </c>
      <c r="E20" s="16">
        <f>F20+G20</f>
        <v>0</v>
      </c>
      <c r="F20" s="17">
        <v>0</v>
      </c>
      <c r="H20" s="42"/>
      <c r="I20" s="3"/>
      <c r="J20" s="56"/>
      <c r="K20" s="56"/>
      <c r="L20" s="56"/>
      <c r="N20" s="3"/>
    </row>
    <row r="21" spans="6:14" s="4" customFormat="1" ht="4.5" customHeight="1">
      <c r="F21" s="9"/>
      <c r="H21" s="2"/>
      <c r="I21" s="2"/>
      <c r="J21" s="2"/>
      <c r="K21" s="2"/>
      <c r="L21" s="70"/>
      <c r="N21" s="2"/>
    </row>
    <row r="22" spans="2:14" s="4" customFormat="1" ht="12">
      <c r="B22" s="51" t="s">
        <v>36</v>
      </c>
      <c r="C22" s="6"/>
      <c r="H22" s="71"/>
      <c r="I22" s="55"/>
      <c r="J22" s="2"/>
      <c r="K22" s="2"/>
      <c r="L22" s="2"/>
      <c r="N22" s="2"/>
    </row>
    <row r="23" spans="2:32" s="4" customFormat="1" ht="20.25" customHeight="1">
      <c r="B23" s="6"/>
      <c r="C23" s="6"/>
      <c r="H23" s="6"/>
      <c r="I23" s="6"/>
      <c r="W23" s="43"/>
      <c r="X23" s="19"/>
      <c r="Y23" s="19"/>
      <c r="Z23" s="19"/>
      <c r="AA23" s="19"/>
      <c r="AB23" s="19"/>
      <c r="AC23" s="19"/>
      <c r="AD23" s="19"/>
      <c r="AE23" s="19"/>
      <c r="AF23" s="19"/>
    </row>
    <row r="24" spans="2:32" s="4" customFormat="1" ht="20.25" customHeight="1">
      <c r="B24" s="6"/>
      <c r="C24" s="6"/>
      <c r="H24" s="6"/>
      <c r="I24" s="6"/>
      <c r="W24" s="19"/>
      <c r="X24" s="19"/>
      <c r="Y24" s="19"/>
      <c r="Z24" s="19"/>
      <c r="AA24" s="19"/>
      <c r="AB24" s="19"/>
      <c r="AC24" s="19"/>
      <c r="AD24" s="44"/>
      <c r="AE24" s="19"/>
      <c r="AF24" s="45"/>
    </row>
    <row r="25" spans="2:32" s="4" customFormat="1" ht="20.25" customHeight="1">
      <c r="B25" s="6"/>
      <c r="C25" s="6"/>
      <c r="H25" s="6"/>
      <c r="I25" s="6"/>
      <c r="W25" s="77"/>
      <c r="X25" s="77"/>
      <c r="Y25" s="77"/>
      <c r="Z25" s="77"/>
      <c r="AA25" s="77"/>
      <c r="AB25" s="77"/>
      <c r="AC25" s="77"/>
      <c r="AD25" s="77"/>
      <c r="AE25" s="77"/>
      <c r="AF25" s="77"/>
    </row>
    <row r="26" spans="23:32" s="4" customFormat="1" ht="20.25" customHeight="1">
      <c r="W26" s="77"/>
      <c r="X26" s="77"/>
      <c r="Y26" s="42"/>
      <c r="Z26" s="19"/>
      <c r="AA26" s="19"/>
      <c r="AB26" s="42"/>
      <c r="AC26" s="42"/>
      <c r="AD26" s="19"/>
      <c r="AE26" s="19"/>
      <c r="AF26" s="42"/>
    </row>
    <row r="27" spans="23:32" s="4" customFormat="1" ht="20.25" customHeight="1">
      <c r="W27" s="77"/>
      <c r="X27" s="77"/>
      <c r="Y27" s="46"/>
      <c r="Z27" s="46"/>
      <c r="AA27" s="42"/>
      <c r="AB27" s="42"/>
      <c r="AC27" s="46"/>
      <c r="AD27" s="46"/>
      <c r="AE27" s="19"/>
      <c r="AF27" s="42"/>
    </row>
    <row r="28" spans="2:32" s="18" customFormat="1" ht="18" customHeight="1">
      <c r="B28" s="74" t="s">
        <v>31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W28" s="84"/>
      <c r="X28" s="3"/>
      <c r="Y28" s="47"/>
      <c r="Z28" s="20"/>
      <c r="AA28" s="48"/>
      <c r="AB28" s="48"/>
      <c r="AC28" s="49"/>
      <c r="AD28" s="20"/>
      <c r="AE28" s="48"/>
      <c r="AF28" s="48"/>
    </row>
    <row r="29" spans="14:32" s="18" customFormat="1" ht="18" customHeight="1" thickBot="1">
      <c r="N29" s="4"/>
      <c r="O29" s="75" t="s">
        <v>29</v>
      </c>
      <c r="P29" s="75"/>
      <c r="Q29" s="75"/>
      <c r="R29" s="75" t="s">
        <v>30</v>
      </c>
      <c r="S29" s="75"/>
      <c r="T29" s="75"/>
      <c r="W29" s="85"/>
      <c r="X29" s="3"/>
      <c r="Y29" s="47"/>
      <c r="Z29" s="20"/>
      <c r="AA29" s="48"/>
      <c r="AB29" s="48"/>
      <c r="AC29" s="49"/>
      <c r="AD29" s="20"/>
      <c r="AE29" s="48"/>
      <c r="AF29" s="48"/>
    </row>
    <row r="30" spans="14:32" s="18" customFormat="1" ht="18" customHeight="1">
      <c r="N30" s="21" t="s">
        <v>1</v>
      </c>
      <c r="O30" s="22">
        <v>609.75</v>
      </c>
      <c r="P30" s="23"/>
      <c r="Q30" s="52">
        <f>ROUND(O30/O41,6)</f>
        <v>0.15395</v>
      </c>
      <c r="R30" s="24">
        <v>216580</v>
      </c>
      <c r="S30" s="25"/>
      <c r="T30" s="52">
        <f>R30/R41</f>
        <v>0.2871850087781178</v>
      </c>
      <c r="W30" s="85"/>
      <c r="X30" s="3"/>
      <c r="Y30" s="47"/>
      <c r="Z30" s="20"/>
      <c r="AA30" s="48"/>
      <c r="AB30" s="48"/>
      <c r="AC30" s="49"/>
      <c r="AD30" s="20"/>
      <c r="AE30" s="48"/>
      <c r="AF30" s="48"/>
    </row>
    <row r="31" spans="14:32" s="18" customFormat="1" ht="18" customHeight="1">
      <c r="N31" s="26" t="s">
        <v>2</v>
      </c>
      <c r="O31" s="27">
        <v>373.03</v>
      </c>
      <c r="P31" s="28"/>
      <c r="Q31" s="53">
        <f>O31/O41</f>
        <v>0.09418308426057076</v>
      </c>
      <c r="R31" s="29">
        <v>69995</v>
      </c>
      <c r="S31" s="30"/>
      <c r="T31" s="53">
        <f>R31/R41</f>
        <v>0.09281334698228995</v>
      </c>
      <c r="W31" s="85"/>
      <c r="X31" s="3"/>
      <c r="Y31" s="47"/>
      <c r="Z31" s="20"/>
      <c r="AA31" s="48"/>
      <c r="AB31" s="48"/>
      <c r="AC31" s="49"/>
      <c r="AD31" s="20"/>
      <c r="AE31" s="48"/>
      <c r="AF31" s="48"/>
    </row>
    <row r="32" spans="14:32" s="18" customFormat="1" ht="18" customHeight="1">
      <c r="N32" s="26" t="s">
        <v>3</v>
      </c>
      <c r="O32" s="27">
        <v>494.01</v>
      </c>
      <c r="P32" s="28"/>
      <c r="Q32" s="53">
        <f>O32/O41</f>
        <v>0.12472826704437864</v>
      </c>
      <c r="R32" s="29">
        <v>124817</v>
      </c>
      <c r="S32" s="30"/>
      <c r="T32" s="53">
        <f>R32/R41</f>
        <v>0.16550730095418936</v>
      </c>
      <c r="W32" s="85"/>
      <c r="X32" s="3"/>
      <c r="Y32" s="47"/>
      <c r="Z32" s="20"/>
      <c r="AA32" s="48"/>
      <c r="AB32" s="48"/>
      <c r="AC32" s="49"/>
      <c r="AD32" s="20"/>
      <c r="AE32" s="48"/>
      <c r="AF32" s="48"/>
    </row>
    <row r="33" spans="14:32" s="18" customFormat="1" ht="18" customHeight="1">
      <c r="N33" s="26" t="s">
        <v>4</v>
      </c>
      <c r="O33" s="27">
        <v>558.95</v>
      </c>
      <c r="P33" s="28"/>
      <c r="Q33" s="53">
        <f>O33/O41</f>
        <v>0.14112440004140694</v>
      </c>
      <c r="R33" s="29">
        <v>127542</v>
      </c>
      <c r="S33" s="30"/>
      <c r="T33" s="53">
        <f>R33/R41</f>
        <v>0.16912065005807878</v>
      </c>
      <c r="W33" s="85"/>
      <c r="X33" s="3"/>
      <c r="Y33" s="47"/>
      <c r="Z33" s="20"/>
      <c r="AA33" s="48"/>
      <c r="AB33" s="48"/>
      <c r="AC33" s="49"/>
      <c r="AD33" s="20"/>
      <c r="AE33" s="48"/>
      <c r="AF33" s="48"/>
    </row>
    <row r="34" spans="14:32" s="18" customFormat="1" ht="18" customHeight="1">
      <c r="N34" s="26" t="s">
        <v>33</v>
      </c>
      <c r="O34" s="27">
        <v>34.65</v>
      </c>
      <c r="P34" s="28"/>
      <c r="Q34" s="53">
        <f>O34/O41</f>
        <v>0.008748475644395294</v>
      </c>
      <c r="R34" s="29">
        <v>3958</v>
      </c>
      <c r="S34" s="30"/>
      <c r="T34" s="53">
        <f>R34/R41</f>
        <v>0.0052483066984199385</v>
      </c>
      <c r="W34" s="84"/>
      <c r="X34" s="3"/>
      <c r="Y34" s="47"/>
      <c r="Z34" s="20"/>
      <c r="AA34" s="48"/>
      <c r="AB34" s="48"/>
      <c r="AC34" s="49"/>
      <c r="AD34" s="20"/>
      <c r="AE34" s="48"/>
      <c r="AF34" s="48"/>
    </row>
    <row r="35" spans="14:32" s="18" customFormat="1" ht="18" customHeight="1">
      <c r="N35" s="26" t="s">
        <v>26</v>
      </c>
      <c r="O35" s="31"/>
      <c r="P35" s="28">
        <f>SUM(O30:O34)</f>
        <v>2070.39</v>
      </c>
      <c r="Q35" s="53">
        <f>P35/P41</f>
        <v>0.5227346750187467</v>
      </c>
      <c r="R35" s="31"/>
      <c r="S35" s="32">
        <f>SUM(R30:R34)</f>
        <v>542892</v>
      </c>
      <c r="T35" s="53">
        <f>S35/S41</f>
        <v>0.7198746134710958</v>
      </c>
      <c r="W35" s="88"/>
      <c r="X35" s="3"/>
      <c r="Y35" s="47"/>
      <c r="Z35" s="20"/>
      <c r="AA35" s="48"/>
      <c r="AB35" s="48"/>
      <c r="AC35" s="49"/>
      <c r="AD35" s="20"/>
      <c r="AE35" s="48"/>
      <c r="AF35" s="48"/>
    </row>
    <row r="36" spans="14:32" s="18" customFormat="1" ht="18" customHeight="1">
      <c r="N36" s="26" t="s">
        <v>5</v>
      </c>
      <c r="O36" s="27">
        <v>42.94</v>
      </c>
      <c r="P36" s="30"/>
      <c r="Q36" s="53">
        <f>O36/O41</f>
        <v>0.010841545286301124</v>
      </c>
      <c r="R36" s="29">
        <v>3306</v>
      </c>
      <c r="S36" s="30"/>
      <c r="T36" s="53">
        <f>R36/R41</f>
        <v>0.0043837549128287814</v>
      </c>
      <c r="W36" s="88"/>
      <c r="X36" s="3"/>
      <c r="Y36" s="47"/>
      <c r="Z36" s="20"/>
      <c r="AA36" s="48"/>
      <c r="AB36" s="48"/>
      <c r="AC36" s="49"/>
      <c r="AD36" s="20"/>
      <c r="AE36" s="48"/>
      <c r="AF36" s="48"/>
    </row>
    <row r="37" spans="14:32" s="18" customFormat="1" ht="18" customHeight="1">
      <c r="N37" s="26" t="s">
        <v>6</v>
      </c>
      <c r="O37" s="27">
        <v>1612.19</v>
      </c>
      <c r="P37" s="30"/>
      <c r="Q37" s="53">
        <f>O37/O41</f>
        <v>0.4070477618798745</v>
      </c>
      <c r="R37" s="29">
        <v>207950</v>
      </c>
      <c r="S37" s="30"/>
      <c r="T37" s="53">
        <f>R37/R41</f>
        <v>0.27574163161607534</v>
      </c>
      <c r="W37" s="73"/>
      <c r="X37" s="59"/>
      <c r="Y37" s="50"/>
      <c r="Z37" s="20"/>
      <c r="AA37" s="48"/>
      <c r="AB37" s="48"/>
      <c r="AC37" s="49"/>
      <c r="AD37" s="20"/>
      <c r="AE37" s="48"/>
      <c r="AF37" s="48"/>
    </row>
    <row r="38" spans="14:32" s="18" customFormat="1" ht="18" customHeight="1">
      <c r="N38" s="26" t="s">
        <v>27</v>
      </c>
      <c r="O38" s="31"/>
      <c r="P38" s="28">
        <f>SUM(O36:O37)</f>
        <v>1655.13</v>
      </c>
      <c r="Q38" s="53">
        <f>P38/P41</f>
        <v>0.41788930716617567</v>
      </c>
      <c r="R38" s="31"/>
      <c r="S38" s="32">
        <f>R36+R37</f>
        <v>211256</v>
      </c>
      <c r="T38" s="53">
        <f>S38/S41</f>
        <v>0.2801253865289041</v>
      </c>
      <c r="W38" s="73"/>
      <c r="X38" s="59"/>
      <c r="Y38" s="47"/>
      <c r="Z38" s="20"/>
      <c r="AA38" s="48"/>
      <c r="AB38" s="48"/>
      <c r="AC38" s="49"/>
      <c r="AD38" s="20"/>
      <c r="AE38" s="48"/>
      <c r="AF38" s="48"/>
    </row>
    <row r="39" spans="14:32" s="18" customFormat="1" ht="18" customHeight="1">
      <c r="N39" s="26" t="s">
        <v>28</v>
      </c>
      <c r="O39" s="33">
        <v>20.16</v>
      </c>
      <c r="P39" s="34">
        <f>SUM(O39)</f>
        <v>20.16</v>
      </c>
      <c r="Q39" s="53">
        <f>O39/O41</f>
        <v>0.0050900221931027174</v>
      </c>
      <c r="R39" s="31"/>
      <c r="S39" s="30"/>
      <c r="T39" s="53"/>
      <c r="W39" s="77"/>
      <c r="X39" s="77"/>
      <c r="Y39" s="47"/>
      <c r="Z39" s="2"/>
      <c r="AA39" s="48"/>
      <c r="AB39" s="48"/>
      <c r="AC39" s="49"/>
      <c r="AD39" s="20"/>
      <c r="AE39" s="48"/>
      <c r="AF39" s="48"/>
    </row>
    <row r="40" spans="14:32" s="18" customFormat="1" ht="18" customHeight="1">
      <c r="N40" s="26" t="s">
        <v>7</v>
      </c>
      <c r="O40" s="27">
        <v>215.01</v>
      </c>
      <c r="P40" s="28">
        <f>SUM(O40)</f>
        <v>215.01</v>
      </c>
      <c r="Q40" s="53">
        <f>O40/O41</f>
        <v>0.05428599562197496</v>
      </c>
      <c r="R40" s="31"/>
      <c r="S40" s="30"/>
      <c r="T40" s="53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14:20" s="18" customFormat="1" ht="18" customHeight="1" thickBot="1">
      <c r="N41" s="35" t="s">
        <v>32</v>
      </c>
      <c r="O41" s="36">
        <f>SUM(O30:O40)</f>
        <v>3960.6899999999996</v>
      </c>
      <c r="P41" s="37">
        <f>SUM(P35:P40)</f>
        <v>3960.6899999999996</v>
      </c>
      <c r="Q41" s="38"/>
      <c r="R41" s="39">
        <f>SUM(R30:R40)</f>
        <v>754148</v>
      </c>
      <c r="S41" s="40">
        <f>SUM(S35:S40)</f>
        <v>754148</v>
      </c>
      <c r="T41" s="38"/>
    </row>
    <row r="42" spans="14:20" s="18" customFormat="1" ht="18" customHeight="1">
      <c r="N42" s="4"/>
      <c r="O42" s="4"/>
      <c r="P42" s="41">
        <f>Q35+Q38+Q39+Q40</f>
        <v>1</v>
      </c>
      <c r="Q42" s="41">
        <f>Q30+Q31+Q32+Q33+Q34+Q36+Q37+Q39+Q40</f>
        <v>0.9999995519720051</v>
      </c>
      <c r="R42" s="4"/>
      <c r="S42" s="41">
        <f>T35+T38</f>
        <v>1</v>
      </c>
      <c r="T42" s="41">
        <f>T30+T31+T32+T33+T34+T36+T37</f>
        <v>0.9999999999999999</v>
      </c>
    </row>
    <row r="43" s="18" customFormat="1" ht="18" customHeight="1"/>
    <row r="44" s="18" customFormat="1" ht="18" customHeight="1"/>
    <row r="45" spans="4:13" s="18" customFormat="1" ht="18" customHeight="1">
      <c r="D45" s="86"/>
      <c r="E45" s="87"/>
      <c r="F45" s="87"/>
      <c r="G45" s="87"/>
      <c r="H45" s="87"/>
      <c r="I45" s="87"/>
      <c r="J45" s="87"/>
      <c r="K45" s="87"/>
      <c r="L45" s="87"/>
      <c r="M45" s="87"/>
    </row>
    <row r="46" s="4" customFormat="1" ht="20.25" customHeight="1"/>
    <row r="47" s="4" customFormat="1" ht="20.25" customHeight="1"/>
    <row r="48" s="4" customFormat="1" ht="20.25" customHeight="1"/>
    <row r="49" s="4" customFormat="1" ht="20.25" customHeight="1"/>
    <row r="50" s="4" customFormat="1" ht="20.25" customHeight="1"/>
    <row r="51" s="4" customFormat="1" ht="20.25" customHeight="1"/>
    <row r="52" s="4" customFormat="1" ht="20.25" customHeight="1"/>
    <row r="53" s="4" customFormat="1" ht="20.25" customHeight="1"/>
    <row r="54" s="4" customFormat="1" ht="20.25" customHeight="1"/>
    <row r="55" s="4" customFormat="1" ht="20.25" customHeight="1"/>
  </sheetData>
  <mergeCells count="21">
    <mergeCell ref="D45:M45"/>
    <mergeCell ref="W34:W36"/>
    <mergeCell ref="W37:X37"/>
    <mergeCell ref="W38:X38"/>
    <mergeCell ref="W39:X39"/>
    <mergeCell ref="W25:X27"/>
    <mergeCell ref="Y25:AB25"/>
    <mergeCell ref="AC25:AF25"/>
    <mergeCell ref="W28:W33"/>
    <mergeCell ref="B5:C5"/>
    <mergeCell ref="B6:C6"/>
    <mergeCell ref="B7:C7"/>
    <mergeCell ref="B3:C3"/>
    <mergeCell ref="H1:L1"/>
    <mergeCell ref="H3:I3"/>
    <mergeCell ref="H5:I5"/>
    <mergeCell ref="H6:I6"/>
    <mergeCell ref="H7:I7"/>
    <mergeCell ref="B28:L28"/>
    <mergeCell ref="O29:Q29"/>
    <mergeCell ref="R29:T29"/>
  </mergeCells>
  <printOptions horizontalCentered="1"/>
  <pageMargins left="0.27" right="0.1968503937007874" top="0.984251968503937" bottom="0.47" header="0.5905511811023623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izm-k</cp:lastModifiedBy>
  <cp:lastPrinted>2008-11-25T05:41:02Z</cp:lastPrinted>
  <dcterms:created xsi:type="dcterms:W3CDTF">1997-01-08T22:48:59Z</dcterms:created>
  <dcterms:modified xsi:type="dcterms:W3CDTF">2009-01-27T12:23:18Z</dcterms:modified>
  <cp:category/>
  <cp:version/>
  <cp:contentType/>
  <cp:contentStatus/>
</cp:coreProperties>
</file>