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6-1(1)林野災害" sheetId="1" r:id="rId1"/>
    <sheet name="6-1(2)(3)(4)" sheetId="2" r:id="rId2"/>
  </sheets>
  <definedNames>
    <definedName name="_xlnm.Print_Area" localSheetId="0">'6-1(1)林野災害'!$A$1:$J$51</definedName>
  </definedNames>
  <calcPr fullCalcOnLoad="1"/>
</workbook>
</file>

<file path=xl/sharedStrings.xml><?xml version="1.0" encoding="utf-8"?>
<sst xmlns="http://schemas.openxmlformats.org/spreadsheetml/2006/main" count="154" uniqueCount="63">
  <si>
    <t>第１表　林野災害</t>
  </si>
  <si>
    <t>（１）総　　括</t>
  </si>
  <si>
    <t>（単位：ha・千円）</t>
  </si>
  <si>
    <t>環境森林事務所</t>
  </si>
  <si>
    <t>総　　　　   数</t>
  </si>
  <si>
    <t>病  虫  獣  害</t>
  </si>
  <si>
    <t>気  象  災  害</t>
  </si>
  <si>
    <t>林  野  火  災</t>
  </si>
  <si>
    <t>面　　積</t>
  </si>
  <si>
    <t>被 害 額</t>
  </si>
  <si>
    <t>面    積</t>
  </si>
  <si>
    <t>被 害 額</t>
  </si>
  <si>
    <t>平成７年度</t>
  </si>
  <si>
    <t>平成１２年度</t>
  </si>
  <si>
    <t>平成１７年度</t>
  </si>
  <si>
    <t>前橋</t>
  </si>
  <si>
    <t>渋川</t>
  </si>
  <si>
    <t>高崎</t>
  </si>
  <si>
    <t>藤岡</t>
  </si>
  <si>
    <t>富岡</t>
  </si>
  <si>
    <t>吾妻</t>
  </si>
  <si>
    <t>利根</t>
  </si>
  <si>
    <t>太田</t>
  </si>
  <si>
    <t>桐生</t>
  </si>
  <si>
    <t>〔資料〕林政課</t>
  </si>
  <si>
    <t>被害面積</t>
  </si>
  <si>
    <t>被害額</t>
  </si>
  <si>
    <t>元</t>
  </si>
  <si>
    <t>面　　積</t>
  </si>
  <si>
    <t>総　　　　   数</t>
  </si>
  <si>
    <t>（２）病虫獣害</t>
  </si>
  <si>
    <t>病　　　　   害</t>
  </si>
  <si>
    <t>虫　　　　　　　　　　　害</t>
  </si>
  <si>
    <t>獣　　　　　　　　　　　    　　害</t>
  </si>
  <si>
    <t>松  く  い  虫</t>
  </si>
  <si>
    <t>そ   の   他</t>
  </si>
  <si>
    <t>野   鼠   害</t>
  </si>
  <si>
    <t>野   兎   害</t>
  </si>
  <si>
    <t>平成７年度</t>
  </si>
  <si>
    <t>〔資料〕　林政課</t>
  </si>
  <si>
    <t>（３）気象災害</t>
  </si>
  <si>
    <t>総　　   数</t>
  </si>
  <si>
    <t>凍　　　害</t>
  </si>
  <si>
    <t>雪　　　　害</t>
  </si>
  <si>
    <t>水　　　害</t>
  </si>
  <si>
    <t>風　　　害</t>
  </si>
  <si>
    <t>干　　　　害</t>
  </si>
  <si>
    <t>そ　の　他</t>
  </si>
  <si>
    <t>被害額</t>
  </si>
  <si>
    <t>平成７年度</t>
  </si>
  <si>
    <t>（注）　平成１７年度については、森林国営保険に加入している16,141haについて被害報告のあったもののみ掲載した。</t>
  </si>
  <si>
    <t>　　　　保険未加入森林については被害状況を把握していないため、上記以外に被害のあった可能性がある。</t>
  </si>
  <si>
    <t>（４）林野火災</t>
  </si>
  <si>
    <t>た　　き　　火</t>
  </si>
  <si>
    <t>煙　　　　　草</t>
  </si>
  <si>
    <t>ろ　　う　　火</t>
  </si>
  <si>
    <t>火　　入　　れ</t>
  </si>
  <si>
    <t>不　　明　　火</t>
  </si>
  <si>
    <t>そ　　の　　他</t>
  </si>
  <si>
    <t>件　　数</t>
  </si>
  <si>
    <t>被害額</t>
  </si>
  <si>
    <t>平成７年度</t>
  </si>
  <si>
    <t>〔資料〕　林政課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</si>
</sst>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  <numFmt numFmtId="207" formatCode="0.0_);[Red]\(0.0\)"/>
    <numFmt numFmtId="208" formatCode="#,##0;\-#,##0;&quot;…&quot;"/>
    <numFmt numFmtId="209" formatCode="#,##0.00;\-#,##0;&quot;…&quot;"/>
    <numFmt numFmtId="210" formatCode="#,##0.00;\-#,##0.00;#,##0.00"/>
    <numFmt numFmtId="211" formatCode="#,##0.00;\-#,##0.00;\-"/>
    <numFmt numFmtId="212" formatCode="#,##0.0;\-#,##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b/>
      <sz val="9"/>
      <name val="ＭＳ ＰＲゴシック"/>
      <family val="3"/>
    </font>
    <font>
      <sz val="8"/>
      <name val="ＭＳ Ｐ明朝"/>
      <family val="1"/>
    </font>
    <font>
      <sz val="11"/>
      <color indexed="10"/>
      <name val="ＭＳ Ｐ明朝"/>
      <family val="1"/>
    </font>
    <font>
      <sz val="14"/>
      <name val="ＭＳ Ｐゴシック"/>
      <family val="3"/>
    </font>
    <font>
      <b/>
      <sz val="10.2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2"/>
      <name val="ＭＳ Ｐ明朝"/>
      <family val="1"/>
    </font>
    <font>
      <sz val="9"/>
      <name val="ＭＳ ＰＲ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92" fontId="6" fillId="0" borderId="6" xfId="16" applyNumberFormat="1" applyFont="1" applyFill="1" applyBorder="1" applyAlignment="1">
      <alignment vertical="center"/>
    </xf>
    <xf numFmtId="193" fontId="6" fillId="0" borderId="0" xfId="16" applyNumberFormat="1" applyFont="1" applyFill="1" applyBorder="1" applyAlignment="1">
      <alignment vertical="center"/>
    </xf>
    <xf numFmtId="4" fontId="6" fillId="0" borderId="6" xfId="16" applyNumberFormat="1" applyFont="1" applyFill="1" applyBorder="1" applyAlignment="1">
      <alignment horizontal="right" vertical="center"/>
    </xf>
    <xf numFmtId="3" fontId="6" fillId="0" borderId="6" xfId="16" applyNumberFormat="1" applyFont="1" applyFill="1" applyBorder="1" applyAlignment="1">
      <alignment horizontal="right" vertical="center"/>
    </xf>
    <xf numFmtId="4" fontId="6" fillId="0" borderId="6" xfId="16" applyNumberFormat="1" applyFont="1" applyFill="1" applyBorder="1" applyAlignment="1">
      <alignment vertical="center"/>
    </xf>
    <xf numFmtId="181" fontId="6" fillId="0" borderId="7" xfId="16" applyNumberFormat="1" applyFont="1" applyFill="1" applyBorder="1" applyAlignment="1">
      <alignment vertical="center"/>
    </xf>
    <xf numFmtId="3" fontId="6" fillId="0" borderId="8" xfId="16" applyNumberFormat="1" applyFont="1" applyFill="1" applyBorder="1" applyAlignment="1">
      <alignment horizontal="right" vertical="center"/>
    </xf>
    <xf numFmtId="181" fontId="6" fillId="0" borderId="0" xfId="16" applyNumberFormat="1" applyFont="1" applyBorder="1" applyAlignment="1">
      <alignment horizontal="right" vertical="center"/>
    </xf>
    <xf numFmtId="3" fontId="6" fillId="0" borderId="6" xfId="16" applyNumberFormat="1" applyFont="1" applyFill="1" applyBorder="1" applyAlignment="1">
      <alignment vertical="center"/>
    </xf>
    <xf numFmtId="181" fontId="6" fillId="0" borderId="6" xfId="16" applyNumberFormat="1" applyFont="1" applyFill="1" applyBorder="1" applyAlignment="1">
      <alignment vertical="center"/>
    </xf>
    <xf numFmtId="3" fontId="6" fillId="0" borderId="8" xfId="16" applyNumberFormat="1" applyFont="1" applyFill="1" applyBorder="1" applyAlignment="1">
      <alignment vertical="center"/>
    </xf>
    <xf numFmtId="181" fontId="7" fillId="0" borderId="0" xfId="16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8" fillId="0" borderId="6" xfId="16" applyNumberFormat="1" applyFont="1" applyFill="1" applyBorder="1" applyAlignment="1">
      <alignment vertical="center"/>
    </xf>
    <xf numFmtId="205" fontId="8" fillId="0" borderId="6" xfId="16" applyNumberFormat="1" applyFont="1" applyFill="1" applyBorder="1" applyAlignment="1">
      <alignment vertical="center"/>
    </xf>
    <xf numFmtId="3" fontId="8" fillId="0" borderId="0" xfId="16" applyNumberFormat="1" applyFont="1" applyFill="1" applyBorder="1" applyAlignment="1">
      <alignment vertical="center"/>
    </xf>
    <xf numFmtId="177" fontId="8" fillId="0" borderId="6" xfId="16" applyNumberFormat="1" applyFont="1" applyFill="1" applyBorder="1" applyAlignment="1">
      <alignment vertical="center"/>
    </xf>
    <xf numFmtId="181" fontId="8" fillId="0" borderId="6" xfId="16" applyNumberFormat="1" applyFont="1" applyFill="1" applyBorder="1" applyAlignment="1">
      <alignment vertical="center"/>
    </xf>
    <xf numFmtId="3" fontId="8" fillId="0" borderId="8" xfId="16" applyNumberFormat="1" applyFont="1" applyFill="1" applyBorder="1" applyAlignment="1">
      <alignment vertical="center"/>
    </xf>
    <xf numFmtId="181" fontId="8" fillId="0" borderId="0" xfId="16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16" applyNumberFormat="1" applyFont="1" applyFill="1" applyBorder="1" applyAlignment="1">
      <alignment vertical="center"/>
    </xf>
    <xf numFmtId="181" fontId="6" fillId="0" borderId="6" xfId="0" applyNumberFormat="1" applyFont="1" applyFill="1" applyBorder="1" applyAlignment="1">
      <alignment vertical="center"/>
    </xf>
    <xf numFmtId="181" fontId="6" fillId="0" borderId="0" xfId="16" applyNumberFormat="1" applyFont="1" applyBorder="1" applyAlignment="1">
      <alignment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distributed" vertical="center"/>
    </xf>
    <xf numFmtId="192" fontId="6" fillId="0" borderId="6" xfId="0" applyNumberFormat="1" applyFont="1" applyFill="1" applyBorder="1" applyAlignment="1">
      <alignment horizontal="right" vertical="center"/>
    </xf>
    <xf numFmtId="181" fontId="6" fillId="0" borderId="6" xfId="0" applyNumberFormat="1" applyFont="1" applyFill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right" vertical="center"/>
    </xf>
    <xf numFmtId="181" fontId="6" fillId="0" borderId="0" xfId="16" applyNumberFormat="1" applyFont="1" applyBorder="1" applyAlignment="1" quotePrefix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distributed" vertical="center"/>
    </xf>
    <xf numFmtId="192" fontId="6" fillId="0" borderId="13" xfId="16" applyNumberFormat="1" applyFont="1" applyFill="1" applyBorder="1" applyAlignment="1">
      <alignment vertical="center"/>
    </xf>
    <xf numFmtId="193" fontId="6" fillId="0" borderId="12" xfId="16" applyNumberFormat="1" applyFont="1" applyFill="1" applyBorder="1" applyAlignment="1">
      <alignment vertical="center"/>
    </xf>
    <xf numFmtId="4" fontId="6" fillId="0" borderId="13" xfId="16" applyNumberFormat="1" applyFont="1" applyFill="1" applyBorder="1" applyAlignment="1">
      <alignment vertical="center"/>
    </xf>
    <xf numFmtId="3" fontId="6" fillId="0" borderId="12" xfId="16" applyNumberFormat="1" applyFont="1" applyFill="1" applyBorder="1" applyAlignment="1">
      <alignment vertical="center"/>
    </xf>
    <xf numFmtId="192" fontId="6" fillId="0" borderId="13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0" fontId="6" fillId="0" borderId="0" xfId="16" applyNumberFormat="1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40" fontId="6" fillId="0" borderId="0" xfId="16" applyNumberFormat="1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180" fontId="6" fillId="0" borderId="0" xfId="16" applyNumberFormat="1" applyFont="1" applyBorder="1" applyAlignment="1" quotePrefix="1">
      <alignment horizontal="right" vertical="center"/>
    </xf>
    <xf numFmtId="3" fontId="6" fillId="0" borderId="0" xfId="16" applyNumberFormat="1" applyFont="1" applyBorder="1" applyAlignment="1" quotePrefix="1">
      <alignment horizontal="right" vertical="center"/>
    </xf>
    <xf numFmtId="180" fontId="6" fillId="0" borderId="0" xfId="16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06" fontId="3" fillId="0" borderId="0" xfId="0" applyNumberFormat="1" applyFont="1" applyAlignment="1">
      <alignment vertical="center"/>
    </xf>
    <xf numFmtId="205" fontId="3" fillId="0" borderId="0" xfId="0" applyNumberFormat="1" applyFont="1" applyAlignment="1">
      <alignment vertical="center"/>
    </xf>
    <xf numFmtId="40" fontId="3" fillId="0" borderId="0" xfId="16" applyNumberFormat="1" applyFont="1" applyAlignment="1">
      <alignment vertical="center"/>
    </xf>
    <xf numFmtId="38" fontId="3" fillId="0" borderId="0" xfId="16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205" fontId="10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180" fontId="6" fillId="0" borderId="0" xfId="0" applyNumberFormat="1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92" fontId="6" fillId="0" borderId="6" xfId="16" applyNumberFormat="1" applyFont="1" applyFill="1" applyBorder="1" applyAlignment="1">
      <alignment/>
    </xf>
    <xf numFmtId="193" fontId="6" fillId="0" borderId="0" xfId="16" applyNumberFormat="1" applyFont="1" applyFill="1" applyBorder="1" applyAlignment="1">
      <alignment/>
    </xf>
    <xf numFmtId="192" fontId="6" fillId="0" borderId="6" xfId="0" applyNumberFormat="1" applyFont="1" applyFill="1" applyBorder="1" applyAlignment="1">
      <alignment horizontal="right"/>
    </xf>
    <xf numFmtId="193" fontId="6" fillId="0" borderId="6" xfId="0" applyNumberFormat="1" applyFont="1" applyFill="1" applyBorder="1" applyAlignment="1">
      <alignment horizontal="right"/>
    </xf>
    <xf numFmtId="193" fontId="6" fillId="0" borderId="7" xfId="16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 horizontal="right"/>
    </xf>
    <xf numFmtId="193" fontId="6" fillId="0" borderId="8" xfId="16" applyNumberFormat="1" applyFont="1" applyFill="1" applyBorder="1" applyAlignment="1">
      <alignment/>
    </xf>
    <xf numFmtId="192" fontId="8" fillId="0" borderId="6" xfId="16" applyNumberFormat="1" applyFont="1" applyFill="1" applyBorder="1" applyAlignment="1">
      <alignment/>
    </xf>
    <xf numFmtId="193" fontId="8" fillId="0" borderId="0" xfId="16" applyNumberFormat="1" applyFont="1" applyFill="1" applyBorder="1" applyAlignment="1">
      <alignment/>
    </xf>
    <xf numFmtId="192" fontId="8" fillId="0" borderId="6" xfId="0" applyNumberFormat="1" applyFont="1" applyFill="1" applyBorder="1" applyAlignment="1">
      <alignment horizontal="right"/>
    </xf>
    <xf numFmtId="193" fontId="8" fillId="0" borderId="6" xfId="0" applyNumberFormat="1" applyFont="1" applyFill="1" applyBorder="1" applyAlignment="1">
      <alignment horizontal="right"/>
    </xf>
    <xf numFmtId="193" fontId="8" fillId="0" borderId="7" xfId="16" applyNumberFormat="1" applyFont="1" applyFill="1" applyBorder="1" applyAlignment="1">
      <alignment/>
    </xf>
    <xf numFmtId="193" fontId="8" fillId="0" borderId="8" xfId="16" applyNumberFormat="1" applyFont="1" applyFill="1" applyBorder="1" applyAlignment="1">
      <alignment/>
    </xf>
    <xf numFmtId="0" fontId="8" fillId="0" borderId="0" xfId="0" applyFont="1" applyFill="1" applyAlignment="1">
      <alignment/>
    </xf>
    <xf numFmtId="192" fontId="6" fillId="0" borderId="6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193" fontId="6" fillId="0" borderId="7" xfId="0" applyNumberFormat="1" applyFont="1" applyFill="1" applyBorder="1" applyAlignment="1">
      <alignment/>
    </xf>
    <xf numFmtId="193" fontId="6" fillId="0" borderId="8" xfId="0" applyNumberFormat="1" applyFont="1" applyFill="1" applyBorder="1" applyAlignment="1">
      <alignment/>
    </xf>
    <xf numFmtId="193" fontId="6" fillId="0" borderId="6" xfId="0" applyNumberFormat="1" applyFont="1" applyFill="1" applyBorder="1" applyAlignment="1">
      <alignment/>
    </xf>
    <xf numFmtId="193" fontId="6" fillId="0" borderId="6" xfId="16" applyNumberFormat="1" applyFont="1" applyFill="1" applyBorder="1" applyAlignment="1">
      <alignment/>
    </xf>
    <xf numFmtId="193" fontId="6" fillId="0" borderId="10" xfId="16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/>
    </xf>
    <xf numFmtId="192" fontId="6" fillId="0" borderId="15" xfId="16" applyNumberFormat="1" applyFont="1" applyFill="1" applyBorder="1" applyAlignment="1">
      <alignment/>
    </xf>
    <xf numFmtId="193" fontId="6" fillId="0" borderId="15" xfId="16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92" fontId="6" fillId="0" borderId="13" xfId="16" applyNumberFormat="1" applyFont="1" applyFill="1" applyBorder="1" applyAlignment="1">
      <alignment/>
    </xf>
    <xf numFmtId="193" fontId="6" fillId="0" borderId="16" xfId="16" applyNumberFormat="1" applyFont="1" applyFill="1" applyBorder="1" applyAlignment="1">
      <alignment/>
    </xf>
    <xf numFmtId="192" fontId="6" fillId="0" borderId="13" xfId="0" applyNumberFormat="1" applyFont="1" applyFill="1" applyBorder="1" applyAlignment="1">
      <alignment horizontal="right"/>
    </xf>
    <xf numFmtId="193" fontId="6" fillId="0" borderId="13" xfId="0" applyNumberFormat="1" applyFont="1" applyFill="1" applyBorder="1" applyAlignment="1">
      <alignment horizontal="right"/>
    </xf>
    <xf numFmtId="193" fontId="6" fillId="0" borderId="12" xfId="16" applyNumberFormat="1" applyFont="1" applyFill="1" applyBorder="1" applyAlignment="1">
      <alignment/>
    </xf>
    <xf numFmtId="193" fontId="6" fillId="0" borderId="13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193" fontId="6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93" fontId="6" fillId="0" borderId="6" xfId="16" applyNumberFormat="1" applyFont="1" applyFill="1" applyBorder="1" applyAlignment="1">
      <alignment vertical="center"/>
    </xf>
    <xf numFmtId="193" fontId="6" fillId="0" borderId="6" xfId="16" applyNumberFormat="1" applyFont="1" applyFill="1" applyBorder="1" applyAlignment="1">
      <alignment horizontal="right" vertical="center"/>
    </xf>
    <xf numFmtId="192" fontId="6" fillId="0" borderId="6" xfId="16" applyNumberFormat="1" applyFont="1" applyFill="1" applyBorder="1" applyAlignment="1">
      <alignment horizontal="right" vertical="center"/>
    </xf>
    <xf numFmtId="193" fontId="6" fillId="0" borderId="10" xfId="16" applyNumberFormat="1" applyFont="1" applyFill="1" applyBorder="1" applyAlignment="1">
      <alignment horizontal="right" vertical="center"/>
    </xf>
    <xf numFmtId="192" fontId="8" fillId="0" borderId="6" xfId="16" applyNumberFormat="1" applyFont="1" applyFill="1" applyBorder="1" applyAlignment="1">
      <alignment vertical="center"/>
    </xf>
    <xf numFmtId="193" fontId="8" fillId="0" borderId="6" xfId="16" applyNumberFormat="1" applyFont="1" applyFill="1" applyBorder="1" applyAlignment="1">
      <alignment vertical="center"/>
    </xf>
    <xf numFmtId="193" fontId="8" fillId="0" borderId="10" xfId="16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2" fontId="6" fillId="0" borderId="6" xfId="0" applyNumberFormat="1" applyFont="1" applyFill="1" applyBorder="1" applyAlignment="1">
      <alignment vertical="center"/>
    </xf>
    <xf numFmtId="193" fontId="6" fillId="0" borderId="6" xfId="0" applyNumberFormat="1" applyFont="1" applyFill="1" applyBorder="1" applyAlignment="1">
      <alignment vertical="center"/>
    </xf>
    <xf numFmtId="193" fontId="6" fillId="0" borderId="10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192" fontId="6" fillId="0" borderId="13" xfId="16" applyNumberFormat="1" applyFont="1" applyFill="1" applyBorder="1" applyAlignment="1">
      <alignment horizontal="right" vertical="center"/>
    </xf>
    <xf numFmtId="193" fontId="6" fillId="0" borderId="13" xfId="16" applyNumberFormat="1" applyFont="1" applyFill="1" applyBorder="1" applyAlignment="1">
      <alignment horizontal="right" vertical="center"/>
    </xf>
    <xf numFmtId="193" fontId="6" fillId="0" borderId="14" xfId="16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0" fontId="6" fillId="0" borderId="0" xfId="16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80" fontId="6" fillId="0" borderId="0" xfId="0" applyNumberFormat="1" applyFont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93" fontId="6" fillId="0" borderId="15" xfId="16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193" fontId="6" fillId="0" borderId="10" xfId="16" applyNumberFormat="1" applyFont="1" applyFill="1" applyBorder="1" applyAlignment="1">
      <alignment vertical="center"/>
    </xf>
    <xf numFmtId="3" fontId="6" fillId="0" borderId="15" xfId="16" applyNumberFormat="1" applyFont="1" applyFill="1" applyBorder="1" applyAlignment="1">
      <alignment vertical="center"/>
    </xf>
    <xf numFmtId="193" fontId="6" fillId="0" borderId="6" xfId="0" applyNumberFormat="1" applyFont="1" applyFill="1" applyBorder="1" applyAlignment="1">
      <alignment horizontal="right" vertical="center"/>
    </xf>
    <xf numFmtId="193" fontId="8" fillId="0" borderId="6" xfId="0" applyNumberFormat="1" applyFont="1" applyFill="1" applyBorder="1" applyAlignment="1">
      <alignment vertical="center"/>
    </xf>
    <xf numFmtId="192" fontId="8" fillId="0" borderId="6" xfId="0" applyNumberFormat="1" applyFont="1" applyFill="1" applyBorder="1" applyAlignment="1">
      <alignment vertical="center"/>
    </xf>
    <xf numFmtId="193" fontId="8" fillId="0" borderId="15" xfId="0" applyNumberFormat="1" applyFont="1" applyFill="1" applyBorder="1" applyAlignment="1">
      <alignment vertical="center"/>
    </xf>
    <xf numFmtId="193" fontId="8" fillId="0" borderId="6" xfId="0" applyNumberFormat="1" applyFont="1" applyFill="1" applyBorder="1" applyAlignment="1">
      <alignment horizontal="right" vertical="center"/>
    </xf>
    <xf numFmtId="177" fontId="18" fillId="0" borderId="6" xfId="0" applyNumberFormat="1" applyFont="1" applyFill="1" applyBorder="1" applyAlignment="1">
      <alignment horizontal="right" vertical="center"/>
    </xf>
    <xf numFmtId="179" fontId="18" fillId="0" borderId="6" xfId="0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vertical="center"/>
    </xf>
    <xf numFmtId="193" fontId="8" fillId="0" borderId="10" xfId="0" applyNumberFormat="1" applyFont="1" applyFill="1" applyBorder="1" applyAlignment="1">
      <alignment vertical="center"/>
    </xf>
    <xf numFmtId="193" fontId="6" fillId="0" borderId="15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93" fontId="6" fillId="0" borderId="15" xfId="0" applyNumberFormat="1" applyFont="1" applyFill="1" applyBorder="1" applyAlignment="1">
      <alignment horizontal="right" vertical="center"/>
    </xf>
    <xf numFmtId="193" fontId="6" fillId="0" borderId="10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93" fontId="6" fillId="0" borderId="7" xfId="16" applyNumberFormat="1" applyFont="1" applyFill="1" applyBorder="1" applyAlignment="1">
      <alignment horizontal="right" vertical="center"/>
    </xf>
    <xf numFmtId="0" fontId="20" fillId="0" borderId="6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horizontal="right" vertical="center"/>
    </xf>
    <xf numFmtId="193" fontId="6" fillId="0" borderId="13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193" fontId="6" fillId="0" borderId="13" xfId="16" applyNumberFormat="1" applyFont="1" applyFill="1" applyBorder="1" applyAlignment="1">
      <alignment vertical="center"/>
    </xf>
    <xf numFmtId="192" fontId="6" fillId="0" borderId="13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81" fontId="6" fillId="0" borderId="18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1" fontId="6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林野災害に係る被害額及び被害面積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4075"/>
          <c:w val="0.93475"/>
          <c:h val="0.7785"/>
        </c:manualLayout>
      </c:layout>
      <c:barChart>
        <c:barDir val="col"/>
        <c:grouping val="clustered"/>
        <c:varyColors val="0"/>
        <c:ser>
          <c:idx val="1"/>
          <c:order val="0"/>
          <c:tx>
            <c:v>被害額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元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</c:strLit>
          </c:cat>
          <c:val>
            <c:numLit>
              <c:ptCount val="18"/>
              <c:pt idx="0">
                <c:v>157853</c:v>
              </c:pt>
              <c:pt idx="1">
                <c:v>1083564</c:v>
              </c:pt>
              <c:pt idx="2">
                <c:v>373933</c:v>
              </c:pt>
              <c:pt idx="3">
                <c:v>415171</c:v>
              </c:pt>
              <c:pt idx="4">
                <c:v>372629</c:v>
              </c:pt>
              <c:pt idx="5">
                <c:v>233059</c:v>
              </c:pt>
              <c:pt idx="6">
                <c:v>240186</c:v>
              </c:pt>
              <c:pt idx="7">
                <c:v>267437</c:v>
              </c:pt>
              <c:pt idx="8">
                <c:v>481131</c:v>
              </c:pt>
              <c:pt idx="9">
                <c:v>255500</c:v>
              </c:pt>
              <c:pt idx="10">
                <c:v>274621</c:v>
              </c:pt>
              <c:pt idx="11">
                <c:v>274621</c:v>
              </c:pt>
              <c:pt idx="12">
                <c:v>682040</c:v>
              </c:pt>
              <c:pt idx="13">
                <c:v>258521</c:v>
              </c:pt>
              <c:pt idx="14">
                <c:v>437398</c:v>
              </c:pt>
              <c:pt idx="15">
                <c:v>366567</c:v>
              </c:pt>
              <c:pt idx="16">
                <c:v>286348</c:v>
              </c:pt>
              <c:pt idx="17">
                <c:v>411639</c:v>
              </c:pt>
            </c:numLit>
          </c:val>
        </c:ser>
        <c:axId val="4699908"/>
        <c:axId val="42299173"/>
      </c:barChart>
      <c:lineChart>
        <c:grouping val="standard"/>
        <c:varyColors val="0"/>
        <c:ser>
          <c:idx val="0"/>
          <c:order val="1"/>
          <c:tx>
            <c:v>被害面積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元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</c:strLit>
          </c:cat>
          <c:val>
            <c:numLit>
              <c:ptCount val="18"/>
              <c:pt idx="0">
                <c:v>1841.02</c:v>
              </c:pt>
              <c:pt idx="1">
                <c:v>6746.33</c:v>
              </c:pt>
              <c:pt idx="2">
                <c:v>4392.27</c:v>
              </c:pt>
              <c:pt idx="3">
                <c:v>4914.37</c:v>
              </c:pt>
              <c:pt idx="4">
                <c:v>5798.52</c:v>
              </c:pt>
              <c:pt idx="5">
                <c:v>6281.98</c:v>
              </c:pt>
              <c:pt idx="6">
                <c:v>6045.34</c:v>
              </c:pt>
              <c:pt idx="7">
                <c:v>6800.61</c:v>
              </c:pt>
              <c:pt idx="8">
                <c:v>7409.65</c:v>
              </c:pt>
              <c:pt idx="9">
                <c:v>6927.12</c:v>
              </c:pt>
              <c:pt idx="10">
                <c:v>6915.93</c:v>
              </c:pt>
              <c:pt idx="11">
                <c:v>6915.93</c:v>
              </c:pt>
              <c:pt idx="12">
                <c:v>6088.94</c:v>
              </c:pt>
              <c:pt idx="13">
                <c:v>5372.93</c:v>
              </c:pt>
              <c:pt idx="14">
                <c:v>7589.64</c:v>
              </c:pt>
              <c:pt idx="15">
                <c:v>6718.38</c:v>
              </c:pt>
              <c:pt idx="16">
                <c:v>6103.97</c:v>
              </c:pt>
              <c:pt idx="17">
                <c:v>5943.15</c:v>
              </c:pt>
            </c:numLit>
          </c:val>
          <c:smooth val="0"/>
        </c:ser>
        <c:axId val="45148238"/>
        <c:axId val="3680959"/>
      </c:lineChart>
      <c:catAx>
        <c:axId val="469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9173"/>
        <c:crosses val="autoZero"/>
        <c:auto val="0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被害額（億円）</a:t>
                </a:r>
              </a:p>
            </c:rich>
          </c:tx>
          <c:layout>
            <c:manualLayout>
              <c:xMode val="factor"/>
              <c:yMode val="factor"/>
              <c:x val="0"/>
              <c:y val="0.08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crossAx val="4699908"/>
        <c:crossesAt val="1"/>
        <c:crossBetween val="between"/>
        <c:dispUnits/>
      </c:valAx>
      <c:catAx>
        <c:axId val="45148238"/>
        <c:scaling>
          <c:orientation val="minMax"/>
        </c:scaling>
        <c:axPos val="b"/>
        <c:delete val="1"/>
        <c:majorTickMark val="in"/>
        <c:minorTickMark val="none"/>
        <c:tickLblPos val="nextTo"/>
        <c:crossAx val="3680959"/>
        <c:crosses val="max"/>
        <c:auto val="0"/>
        <c:lblOffset val="100"/>
        <c:noMultiLvlLbl val="0"/>
      </c:catAx>
      <c:valAx>
        <c:axId val="368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被害面積（ha）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crossAx val="451482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25"/>
          <c:y val="0.96075"/>
          <c:w val="0.198"/>
          <c:h val="0.03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林野災害に係る被害額及び被害面積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7"/>
          <c:w val="0.92775"/>
          <c:h val="0.8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'6-1(1)林野災害'!$N$30</c:f>
              <c:strCache>
                <c:ptCount val="1"/>
                <c:pt idx="0">
                  <c:v>被害額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'6-1(1)林野災害'!$L$31:$L$50</c:f>
              <c:strCache/>
            </c:strRef>
          </c:cat>
          <c:val>
            <c:numRef>
              <c:f>'6-1(1)林野災害'!$N$31:$N$50</c:f>
              <c:numCache/>
            </c:numRef>
          </c:val>
        </c:ser>
        <c:axId val="33128632"/>
        <c:axId val="29722233"/>
      </c:barChart>
      <c:lineChart>
        <c:grouping val="standard"/>
        <c:varyColors val="0"/>
        <c:ser>
          <c:idx val="0"/>
          <c:order val="1"/>
          <c:tx>
            <c:strRef>
              <c:f>'6-1(1)林野災害'!$M$30</c:f>
              <c:strCache>
                <c:ptCount val="1"/>
                <c:pt idx="0">
                  <c:v>被害面積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'6-1(1)林野災害'!$L$31:$L$50</c:f>
              <c:strCache/>
            </c:strRef>
          </c:cat>
          <c:val>
            <c:numRef>
              <c:f>'6-1(1)林野災害'!$M$31:$M$50</c:f>
              <c:numCache/>
            </c:numRef>
          </c:val>
          <c:smooth val="0"/>
        </c:ser>
        <c:axId val="66173506"/>
        <c:axId val="58690643"/>
      </c:line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22233"/>
        <c:crosses val="autoZero"/>
        <c:auto val="0"/>
        <c:lblOffset val="0"/>
        <c:noMultiLvlLbl val="0"/>
      </c:catAx>
      <c:valAx>
        <c:axId val="297222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128632"/>
        <c:crossesAt val="1"/>
        <c:crossBetween val="between"/>
        <c:dispUnits/>
      </c:valAx>
      <c:catAx>
        <c:axId val="66173506"/>
        <c:scaling>
          <c:orientation val="minMax"/>
        </c:scaling>
        <c:axPos val="b"/>
        <c:delete val="1"/>
        <c:majorTickMark val="in"/>
        <c:minorTickMark val="none"/>
        <c:tickLblPos val="nextTo"/>
        <c:crossAx val="58690643"/>
        <c:crosses val="autoZero"/>
        <c:auto val="0"/>
        <c:lblOffset val="100"/>
        <c:noMultiLvlLbl val="0"/>
      </c:catAx>
      <c:valAx>
        <c:axId val="58690643"/>
        <c:scaling>
          <c:orientation val="minMax"/>
        </c:scaling>
        <c:axPos val="l"/>
        <c:delete val="0"/>
        <c:numFmt formatCode="#,##0;[Red]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73506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8015"/>
          <c:y val="0.961"/>
          <c:w val="0.1985"/>
          <c:h val="0.036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0.96925</cdr:x>
      <cdr:y>0.0445</cdr:y>
    </cdr:from>
    <cdr:to>
      <cdr:x>0.9965</cdr:x>
      <cdr:y>0.27825</cdr:y>
    </cdr:to>
    <cdr:sp>
      <cdr:nvSpPr>
        <cdr:cNvPr id="1" name="TextBox 1"/>
        <cdr:cNvSpPr txBox="1">
          <a:spLocks noChangeArrowheads="1"/>
        </cdr:cNvSpPr>
      </cdr:nvSpPr>
      <cdr:spPr>
        <a:xfrm>
          <a:off x="7286625" y="171450"/>
          <a:ext cx="2095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被害面積（ha）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10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5591175"/>
        <a:ext cx="7543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142875</xdr:rowOff>
    </xdr:from>
    <xdr:to>
      <xdr:col>9</xdr:col>
      <xdr:colOff>752475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0" y="5572125"/>
        <a:ext cx="75247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28</xdr:row>
      <xdr:rowOff>47625</xdr:rowOff>
    </xdr:from>
    <xdr:to>
      <xdr:col>0</xdr:col>
      <xdr:colOff>228600</xdr:colOff>
      <xdr:row>33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5819775"/>
          <a:ext cx="2000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被害額（億円）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10.625" style="2" customWidth="1"/>
    <col min="3" max="3" width="10.125" style="2" customWidth="1"/>
    <col min="4" max="4" width="11.875" style="2" customWidth="1"/>
    <col min="5" max="6" width="10.125" style="2" customWidth="1"/>
    <col min="7" max="7" width="10.125" style="4" customWidth="1"/>
    <col min="8" max="8" width="10.125" style="5" customWidth="1"/>
    <col min="9" max="9" width="10.125" style="4" customWidth="1"/>
    <col min="10" max="11" width="10.125" style="5" customWidth="1"/>
    <col min="12" max="12" width="4.50390625" style="6" bestFit="1" customWidth="1"/>
    <col min="13" max="13" width="11.00390625" style="2" bestFit="1" customWidth="1"/>
    <col min="14" max="14" width="9.75390625" style="2" bestFit="1" customWidth="1"/>
    <col min="15" max="16384" width="9.00390625" style="2" customWidth="1"/>
  </cols>
  <sheetData>
    <row r="1" spans="1:4" ht="17.25">
      <c r="A1" s="1" t="s">
        <v>0</v>
      </c>
      <c r="C1" s="3"/>
      <c r="D1" s="3"/>
    </row>
    <row r="2" ht="12" customHeight="1">
      <c r="A2" s="7"/>
    </row>
    <row r="3" spans="1:11" ht="14.25" customHeight="1">
      <c r="A3" s="3" t="s">
        <v>1</v>
      </c>
      <c r="I3" s="2"/>
      <c r="J3" s="2"/>
      <c r="K3" s="2"/>
    </row>
    <row r="4" spans="7:12" s="8" customFormat="1" ht="12" customHeight="1" thickBot="1">
      <c r="G4" s="9"/>
      <c r="H4" s="10"/>
      <c r="I4" s="11"/>
      <c r="J4" s="12" t="s">
        <v>2</v>
      </c>
      <c r="K4" s="13"/>
      <c r="L4" s="14"/>
    </row>
    <row r="5" spans="1:12" s="8" customFormat="1" ht="19.5" customHeight="1">
      <c r="A5" s="194" t="s">
        <v>3</v>
      </c>
      <c r="B5" s="195"/>
      <c r="C5" s="198" t="s">
        <v>4</v>
      </c>
      <c r="D5" s="199"/>
      <c r="E5" s="198" t="s">
        <v>5</v>
      </c>
      <c r="F5" s="199"/>
      <c r="G5" s="188" t="s">
        <v>6</v>
      </c>
      <c r="H5" s="200"/>
      <c r="I5" s="188" t="s">
        <v>7</v>
      </c>
      <c r="J5" s="189"/>
      <c r="K5" s="15"/>
      <c r="L5" s="14"/>
    </row>
    <row r="6" spans="1:12" s="8" customFormat="1" ht="19.5" customHeight="1">
      <c r="A6" s="196"/>
      <c r="B6" s="197"/>
      <c r="C6" s="16" t="s">
        <v>8</v>
      </c>
      <c r="D6" s="17" t="s">
        <v>9</v>
      </c>
      <c r="E6" s="16" t="s">
        <v>10</v>
      </c>
      <c r="F6" s="17" t="s">
        <v>9</v>
      </c>
      <c r="G6" s="18" t="s">
        <v>10</v>
      </c>
      <c r="H6" s="19" t="s">
        <v>11</v>
      </c>
      <c r="I6" s="18" t="s">
        <v>10</v>
      </c>
      <c r="J6" s="20" t="s">
        <v>11</v>
      </c>
      <c r="K6" s="15"/>
      <c r="L6" s="14"/>
    </row>
    <row r="7" spans="1:12" s="8" customFormat="1" ht="19.5" customHeight="1">
      <c r="A7" s="190" t="s">
        <v>12</v>
      </c>
      <c r="B7" s="191"/>
      <c r="C7" s="21">
        <v>6915.93</v>
      </c>
      <c r="D7" s="22">
        <v>274621</v>
      </c>
      <c r="E7" s="23">
        <v>6898.56</v>
      </c>
      <c r="F7" s="24">
        <v>253740</v>
      </c>
      <c r="G7" s="25">
        <v>10.55</v>
      </c>
      <c r="H7" s="26">
        <v>12469</v>
      </c>
      <c r="I7" s="25">
        <v>6.82</v>
      </c>
      <c r="J7" s="27">
        <v>8412</v>
      </c>
      <c r="K7" s="28"/>
      <c r="L7" s="14"/>
    </row>
    <row r="8" spans="1:12" s="34" customFormat="1" ht="19.5" customHeight="1">
      <c r="A8" s="190" t="s">
        <v>13</v>
      </c>
      <c r="B8" s="191"/>
      <c r="C8" s="21">
        <v>6718.38</v>
      </c>
      <c r="D8" s="22">
        <v>366567</v>
      </c>
      <c r="E8" s="25">
        <v>6639.49</v>
      </c>
      <c r="F8" s="29">
        <v>315551</v>
      </c>
      <c r="G8" s="25">
        <v>49.64</v>
      </c>
      <c r="H8" s="30">
        <v>36850</v>
      </c>
      <c r="I8" s="25">
        <v>29.25</v>
      </c>
      <c r="J8" s="31">
        <v>14166</v>
      </c>
      <c r="K8" s="32"/>
      <c r="L8" s="33"/>
    </row>
    <row r="9" spans="1:12" s="43" customFormat="1" ht="19.5" customHeight="1">
      <c r="A9" s="192" t="s">
        <v>14</v>
      </c>
      <c r="B9" s="193"/>
      <c r="C9" s="35">
        <f aca="true" t="shared" si="0" ref="C9:J9">SUM(C11:C19)</f>
        <v>4927.52</v>
      </c>
      <c r="D9" s="36">
        <f t="shared" si="0"/>
        <v>385992</v>
      </c>
      <c r="E9" s="35">
        <f t="shared" si="0"/>
        <v>4916.24</v>
      </c>
      <c r="F9" s="37">
        <f t="shared" si="0"/>
        <v>369540</v>
      </c>
      <c r="G9" s="38">
        <f t="shared" si="0"/>
        <v>9.09</v>
      </c>
      <c r="H9" s="39">
        <f t="shared" si="0"/>
        <v>14871</v>
      </c>
      <c r="I9" s="35">
        <f t="shared" si="0"/>
        <v>2.1899999999999995</v>
      </c>
      <c r="J9" s="40">
        <f t="shared" si="0"/>
        <v>1581</v>
      </c>
      <c r="K9" s="41"/>
      <c r="L9" s="42"/>
    </row>
    <row r="10" spans="1:12" s="8" customFormat="1" ht="19.5" customHeight="1">
      <c r="A10" s="44"/>
      <c r="B10" s="45"/>
      <c r="C10" s="46"/>
      <c r="D10" s="47"/>
      <c r="E10" s="25"/>
      <c r="F10" s="48"/>
      <c r="G10" s="46"/>
      <c r="H10" s="49"/>
      <c r="I10" s="25"/>
      <c r="J10" s="31"/>
      <c r="K10" s="50"/>
      <c r="L10" s="14"/>
    </row>
    <row r="11" spans="1:12" s="8" customFormat="1" ht="19.5" customHeight="1">
      <c r="A11" s="51"/>
      <c r="B11" s="52" t="s">
        <v>15</v>
      </c>
      <c r="C11" s="21">
        <f aca="true" t="shared" si="1" ref="C11:D19">E11+G11+I11</f>
        <v>884.68</v>
      </c>
      <c r="D11" s="22">
        <f t="shared" si="1"/>
        <v>23070</v>
      </c>
      <c r="E11" s="25">
        <f>'6-1(2)(3)(4)'!C10</f>
        <v>879.1</v>
      </c>
      <c r="F11" s="48">
        <f>'6-1(2)(3)(4)'!D10</f>
        <v>15822</v>
      </c>
      <c r="G11" s="53">
        <f>'6-1(2)(3)(4)'!C29</f>
        <v>4.53</v>
      </c>
      <c r="H11" s="54">
        <f>'6-1(2)(3)(4)'!D29</f>
        <v>7248</v>
      </c>
      <c r="I11" s="53">
        <f>'6-1(2)(3)(4)'!D50</f>
        <v>1.05</v>
      </c>
      <c r="J11" s="55">
        <f>'6-1(2)(3)(4)'!E50</f>
        <v>0</v>
      </c>
      <c r="K11" s="56"/>
      <c r="L11" s="14"/>
    </row>
    <row r="12" spans="1:12" s="8" customFormat="1" ht="19.5" customHeight="1">
      <c r="A12" s="51"/>
      <c r="B12" s="52" t="s">
        <v>16</v>
      </c>
      <c r="C12" s="21">
        <f t="shared" si="1"/>
        <v>470</v>
      </c>
      <c r="D12" s="22">
        <f t="shared" si="1"/>
        <v>20196</v>
      </c>
      <c r="E12" s="25">
        <f>'6-1(2)(3)(4)'!C11</f>
        <v>470</v>
      </c>
      <c r="F12" s="48">
        <f>'6-1(2)(3)(4)'!D11</f>
        <v>20196</v>
      </c>
      <c r="G12" s="53">
        <f>'6-1(2)(3)(4)'!C30</f>
        <v>0</v>
      </c>
      <c r="H12" s="54">
        <f>'6-1(2)(3)(4)'!D30</f>
        <v>0</v>
      </c>
      <c r="I12" s="53">
        <f>'6-1(2)(3)(4)'!D51</f>
        <v>0</v>
      </c>
      <c r="J12" s="55">
        <f>'6-1(2)(3)(4)'!E51</f>
        <v>0</v>
      </c>
      <c r="K12" s="50"/>
      <c r="L12" s="14"/>
    </row>
    <row r="13" spans="1:12" s="8" customFormat="1" ht="19.5" customHeight="1">
      <c r="A13" s="51"/>
      <c r="B13" s="52" t="s">
        <v>17</v>
      </c>
      <c r="C13" s="21">
        <f t="shared" si="1"/>
        <v>370.14000000000004</v>
      </c>
      <c r="D13" s="22">
        <f t="shared" si="1"/>
        <v>15982</v>
      </c>
      <c r="E13" s="25">
        <f>'6-1(2)(3)(4)'!C12</f>
        <v>369.6</v>
      </c>
      <c r="F13" s="48">
        <f>'6-1(2)(3)(4)'!D12</f>
        <v>14917</v>
      </c>
      <c r="G13" s="53">
        <f>'6-1(2)(3)(4)'!C31</f>
        <v>0.04</v>
      </c>
      <c r="H13" s="54">
        <f>'6-1(2)(3)(4)'!D31</f>
        <v>64</v>
      </c>
      <c r="I13" s="53">
        <f>'6-1(2)(3)(4)'!D52</f>
        <v>0.5</v>
      </c>
      <c r="J13" s="217">
        <f>'6-1(2)(3)(4)'!E52</f>
        <v>1001</v>
      </c>
      <c r="K13" s="50"/>
      <c r="L13" s="14"/>
    </row>
    <row r="14" spans="1:12" s="8" customFormat="1" ht="19.5" customHeight="1">
      <c r="A14" s="51"/>
      <c r="B14" s="52" t="s">
        <v>18</v>
      </c>
      <c r="C14" s="21">
        <f t="shared" si="1"/>
        <v>196.85</v>
      </c>
      <c r="D14" s="22">
        <f t="shared" si="1"/>
        <v>10485</v>
      </c>
      <c r="E14" s="25">
        <f>'6-1(2)(3)(4)'!C13</f>
        <v>196.19</v>
      </c>
      <c r="F14" s="48">
        <f>'6-1(2)(3)(4)'!D13</f>
        <v>9239</v>
      </c>
      <c r="G14" s="53">
        <f>'6-1(2)(3)(4)'!C32</f>
        <v>0.6</v>
      </c>
      <c r="H14" s="54">
        <f>'6-1(2)(3)(4)'!D32</f>
        <v>960</v>
      </c>
      <c r="I14" s="53">
        <f>'6-1(2)(3)(4)'!D53</f>
        <v>0.06</v>
      </c>
      <c r="J14" s="57">
        <f>'6-1(2)(3)(4)'!E53</f>
        <v>286</v>
      </c>
      <c r="K14" s="50"/>
      <c r="L14" s="14"/>
    </row>
    <row r="15" spans="1:12" s="8" customFormat="1" ht="19.5" customHeight="1">
      <c r="A15" s="51"/>
      <c r="B15" s="52" t="s">
        <v>19</v>
      </c>
      <c r="C15" s="21">
        <f>E15+G15+I15</f>
        <v>57.72</v>
      </c>
      <c r="D15" s="22">
        <f>F15+H15+J15</f>
        <v>1587</v>
      </c>
      <c r="E15" s="25">
        <f>'6-1(2)(3)(4)'!C14</f>
        <v>56.89</v>
      </c>
      <c r="F15" s="48">
        <f>'6-1(2)(3)(4)'!D14</f>
        <v>879</v>
      </c>
      <c r="G15" s="53">
        <f>'6-1(2)(3)(4)'!C33</f>
        <v>0.44</v>
      </c>
      <c r="H15" s="54">
        <f>'6-1(2)(3)(4)'!D33</f>
        <v>704</v>
      </c>
      <c r="I15" s="53">
        <f>'6-1(2)(3)(4)'!D54</f>
        <v>0.39</v>
      </c>
      <c r="J15" s="57">
        <f>'6-1(2)(3)(4)'!E54</f>
        <v>4</v>
      </c>
      <c r="K15" s="50"/>
      <c r="L15" s="14"/>
    </row>
    <row r="16" spans="1:12" s="8" customFormat="1" ht="19.5" customHeight="1">
      <c r="A16" s="51"/>
      <c r="B16" s="52" t="s">
        <v>20</v>
      </c>
      <c r="C16" s="21">
        <f>E16+G16+I16</f>
        <v>243.30000000000004</v>
      </c>
      <c r="D16" s="22">
        <f>F16+H16+J16</f>
        <v>25470</v>
      </c>
      <c r="E16" s="25">
        <f>'6-1(2)(3)(4)'!C15</f>
        <v>240.92000000000002</v>
      </c>
      <c r="F16" s="48">
        <f>'6-1(2)(3)(4)'!D15</f>
        <v>21730</v>
      </c>
      <c r="G16" s="53">
        <f>'6-1(2)(3)(4)'!C34</f>
        <v>2.3299999999999996</v>
      </c>
      <c r="H16" s="54">
        <f>'6-1(2)(3)(4)'!D34</f>
        <v>3740</v>
      </c>
      <c r="I16" s="53">
        <f>'6-1(2)(3)(4)'!D55</f>
        <v>0.05</v>
      </c>
      <c r="J16" s="58">
        <f>'6-1(2)(3)(4)'!E55</f>
        <v>0</v>
      </c>
      <c r="K16" s="50"/>
      <c r="L16" s="14"/>
    </row>
    <row r="17" spans="1:12" s="8" customFormat="1" ht="19.5" customHeight="1">
      <c r="A17" s="51"/>
      <c r="B17" s="52" t="s">
        <v>21</v>
      </c>
      <c r="C17" s="21">
        <f t="shared" si="1"/>
        <v>1329.5</v>
      </c>
      <c r="D17" s="22">
        <f t="shared" si="1"/>
        <v>80394</v>
      </c>
      <c r="E17" s="25">
        <f>'6-1(2)(3)(4)'!C16</f>
        <v>1329</v>
      </c>
      <c r="F17" s="48">
        <f>'6-1(2)(3)(4)'!D16</f>
        <v>79208</v>
      </c>
      <c r="G17" s="53">
        <f>'6-1(2)(3)(4)'!C35</f>
        <v>0.41</v>
      </c>
      <c r="H17" s="54">
        <f>'6-1(2)(3)(4)'!D35</f>
        <v>896</v>
      </c>
      <c r="I17" s="53">
        <f>'6-1(2)(3)(4)'!D56</f>
        <v>0.09</v>
      </c>
      <c r="J17" s="57">
        <f>'6-1(2)(3)(4)'!E56</f>
        <v>290</v>
      </c>
      <c r="K17" s="56"/>
      <c r="L17" s="14"/>
    </row>
    <row r="18" spans="1:12" s="8" customFormat="1" ht="19.5" customHeight="1">
      <c r="A18" s="51"/>
      <c r="B18" s="52" t="s">
        <v>22</v>
      </c>
      <c r="C18" s="21">
        <f t="shared" si="1"/>
        <v>296.38</v>
      </c>
      <c r="D18" s="22">
        <f t="shared" si="1"/>
        <v>16484</v>
      </c>
      <c r="E18" s="25">
        <f>'6-1(2)(3)(4)'!C17</f>
        <v>296.34</v>
      </c>
      <c r="F18" s="48">
        <f>'6-1(2)(3)(4)'!D17</f>
        <v>16484</v>
      </c>
      <c r="G18" s="53">
        <f>'6-1(2)(3)(4)'!C36</f>
        <v>0</v>
      </c>
      <c r="H18" s="54">
        <f>'6-1(2)(3)(4)'!D36</f>
        <v>0</v>
      </c>
      <c r="I18" s="53">
        <f>'6-1(2)(3)(4)'!D57</f>
        <v>0.04</v>
      </c>
      <c r="J18" s="58">
        <f>'6-1(2)(3)(4)'!E57</f>
        <v>0</v>
      </c>
      <c r="K18" s="50"/>
      <c r="L18" s="14"/>
    </row>
    <row r="19" spans="1:12" s="8" customFormat="1" ht="19.5" customHeight="1" thickBot="1">
      <c r="A19" s="59"/>
      <c r="B19" s="60" t="s">
        <v>23</v>
      </c>
      <c r="C19" s="61">
        <f t="shared" si="1"/>
        <v>1078.95</v>
      </c>
      <c r="D19" s="62">
        <f t="shared" si="1"/>
        <v>192324</v>
      </c>
      <c r="E19" s="63">
        <f>'6-1(2)(3)(4)'!C18</f>
        <v>1078.2</v>
      </c>
      <c r="F19" s="64">
        <f>'6-1(2)(3)(4)'!D18</f>
        <v>191065</v>
      </c>
      <c r="G19" s="65">
        <f>'6-1(2)(3)(4)'!C37</f>
        <v>0.74</v>
      </c>
      <c r="H19" s="66">
        <f>'6-1(2)(3)(4)'!D37</f>
        <v>1259</v>
      </c>
      <c r="I19" s="65">
        <f>'6-1(2)(3)(4)'!D58</f>
        <v>0.01</v>
      </c>
      <c r="J19" s="67">
        <f>'6-1(2)(3)(4)'!E58</f>
        <v>0</v>
      </c>
      <c r="K19" s="50"/>
      <c r="L19" s="14"/>
    </row>
    <row r="20" spans="2:12" s="8" customFormat="1" ht="6" customHeight="1">
      <c r="B20" s="68"/>
      <c r="C20" s="69"/>
      <c r="D20" s="70"/>
      <c r="E20" s="71"/>
      <c r="F20" s="72"/>
      <c r="G20" s="73"/>
      <c r="H20" s="74"/>
      <c r="I20" s="75"/>
      <c r="J20" s="50"/>
      <c r="K20" s="50"/>
      <c r="L20" s="14"/>
    </row>
    <row r="21" spans="1:12" s="8" customFormat="1" ht="12" customHeight="1">
      <c r="A21" s="76" t="s">
        <v>24</v>
      </c>
      <c r="B21" s="76"/>
      <c r="G21" s="9"/>
      <c r="H21" s="10"/>
      <c r="I21" s="9"/>
      <c r="J21" s="10"/>
      <c r="K21" s="10"/>
      <c r="L21" s="14"/>
    </row>
    <row r="22" spans="2:12" s="8" customFormat="1" ht="12" customHeight="1">
      <c r="B22" s="76"/>
      <c r="G22" s="9"/>
      <c r="H22" s="10"/>
      <c r="I22" s="9"/>
      <c r="J22" s="10"/>
      <c r="K22" s="10"/>
      <c r="L22" s="14"/>
    </row>
    <row r="23" spans="2:12" s="8" customFormat="1" ht="12" customHeight="1">
      <c r="B23" s="76"/>
      <c r="G23" s="9"/>
      <c r="H23" s="10"/>
      <c r="I23" s="9"/>
      <c r="J23" s="10"/>
      <c r="K23" s="10"/>
      <c r="L23" s="14"/>
    </row>
    <row r="24" spans="2:12" s="8" customFormat="1" ht="12" customHeight="1">
      <c r="B24" s="76"/>
      <c r="G24" s="9"/>
      <c r="H24" s="10"/>
      <c r="I24" s="9"/>
      <c r="J24" s="10"/>
      <c r="K24" s="10"/>
      <c r="L24" s="14"/>
    </row>
    <row r="25" spans="2:12" s="8" customFormat="1" ht="12" customHeight="1">
      <c r="B25" s="76"/>
      <c r="G25" s="9"/>
      <c r="H25" s="10"/>
      <c r="I25" s="9"/>
      <c r="J25" s="10"/>
      <c r="K25" s="10"/>
      <c r="L25" s="14"/>
    </row>
    <row r="30" spans="13:14" ht="13.5">
      <c r="M30" s="6" t="s">
        <v>25</v>
      </c>
      <c r="N30" s="6" t="s">
        <v>26</v>
      </c>
    </row>
    <row r="31" spans="12:14" ht="13.5">
      <c r="L31" s="6">
        <v>61</v>
      </c>
      <c r="M31" s="77">
        <v>6746.33</v>
      </c>
      <c r="N31" s="78">
        <v>1083564</v>
      </c>
    </row>
    <row r="32" spans="12:14" ht="13.5">
      <c r="L32" s="6">
        <v>62</v>
      </c>
      <c r="M32" s="77">
        <v>4392.27</v>
      </c>
      <c r="N32" s="78">
        <v>373933</v>
      </c>
    </row>
    <row r="33" spans="12:14" ht="13.5">
      <c r="L33" s="6">
        <v>63</v>
      </c>
      <c r="M33" s="77">
        <v>4914.37</v>
      </c>
      <c r="N33" s="78">
        <v>415171</v>
      </c>
    </row>
    <row r="34" spans="12:14" ht="13.5">
      <c r="L34" s="6" t="s">
        <v>27</v>
      </c>
      <c r="M34" s="77">
        <v>5798.52</v>
      </c>
      <c r="N34" s="78">
        <v>372629</v>
      </c>
    </row>
    <row r="35" spans="12:14" ht="13.5">
      <c r="L35" s="6">
        <v>2</v>
      </c>
      <c r="M35" s="77">
        <v>6281.98</v>
      </c>
      <c r="N35" s="78">
        <v>233059</v>
      </c>
    </row>
    <row r="36" spans="12:14" ht="13.5">
      <c r="L36" s="6">
        <v>3</v>
      </c>
      <c r="M36" s="77">
        <v>6045.34</v>
      </c>
      <c r="N36" s="78">
        <v>240186</v>
      </c>
    </row>
    <row r="37" spans="12:14" ht="13.5">
      <c r="L37" s="6">
        <v>4</v>
      </c>
      <c r="M37" s="77">
        <v>6800.61</v>
      </c>
      <c r="N37" s="78">
        <v>267437</v>
      </c>
    </row>
    <row r="38" spans="12:14" ht="13.5">
      <c r="L38" s="6">
        <v>5</v>
      </c>
      <c r="M38" s="77">
        <v>7409.65</v>
      </c>
      <c r="N38" s="78">
        <v>481131</v>
      </c>
    </row>
    <row r="39" spans="12:14" ht="13.5">
      <c r="L39" s="6">
        <v>6</v>
      </c>
      <c r="M39" s="77">
        <v>6927.12</v>
      </c>
      <c r="N39" s="78">
        <v>255500</v>
      </c>
    </row>
    <row r="40" spans="12:14" ht="13.5">
      <c r="L40" s="6">
        <v>7</v>
      </c>
      <c r="M40" s="77">
        <v>6915.93</v>
      </c>
      <c r="N40" s="78">
        <v>274621</v>
      </c>
    </row>
    <row r="41" spans="12:14" ht="13.5">
      <c r="L41" s="6">
        <v>8</v>
      </c>
      <c r="M41" s="77">
        <v>6915.93</v>
      </c>
      <c r="N41" s="78">
        <v>274621</v>
      </c>
    </row>
    <row r="42" spans="12:14" ht="13.5">
      <c r="L42" s="6">
        <v>9</v>
      </c>
      <c r="M42" s="77">
        <v>6088.94</v>
      </c>
      <c r="N42" s="78">
        <v>682040</v>
      </c>
    </row>
    <row r="43" spans="12:14" ht="13.5">
      <c r="L43" s="6">
        <v>10</v>
      </c>
      <c r="M43" s="77">
        <v>5372.93</v>
      </c>
      <c r="N43" s="78">
        <v>258521</v>
      </c>
    </row>
    <row r="44" spans="12:14" ht="13.5">
      <c r="L44" s="6">
        <v>11</v>
      </c>
      <c r="M44" s="77">
        <v>7589.64</v>
      </c>
      <c r="N44" s="78">
        <v>437398</v>
      </c>
    </row>
    <row r="45" spans="12:14" ht="13.5">
      <c r="L45" s="6">
        <v>12</v>
      </c>
      <c r="M45" s="77">
        <v>6718.38</v>
      </c>
      <c r="N45" s="78">
        <v>366567</v>
      </c>
    </row>
    <row r="46" spans="12:14" ht="13.5">
      <c r="L46" s="6">
        <v>13</v>
      </c>
      <c r="M46" s="77">
        <v>6103.97</v>
      </c>
      <c r="N46" s="78">
        <v>286348</v>
      </c>
    </row>
    <row r="47" spans="12:14" ht="13.5">
      <c r="L47" s="6">
        <v>14</v>
      </c>
      <c r="M47" s="79">
        <v>5943.15</v>
      </c>
      <c r="N47" s="80">
        <v>411639</v>
      </c>
    </row>
    <row r="48" spans="12:14" ht="13.5">
      <c r="L48" s="6">
        <v>15</v>
      </c>
      <c r="M48" s="81">
        <v>5554.3</v>
      </c>
      <c r="N48" s="78">
        <v>528967</v>
      </c>
    </row>
    <row r="49" spans="12:14" ht="13.5">
      <c r="L49" s="6">
        <v>16</v>
      </c>
      <c r="M49" s="81">
        <v>5884.5</v>
      </c>
      <c r="N49" s="78">
        <v>406132</v>
      </c>
    </row>
    <row r="50" spans="12:14" ht="13.5">
      <c r="L50" s="6">
        <v>17</v>
      </c>
      <c r="M50" s="82">
        <f>C9</f>
        <v>4927.52</v>
      </c>
      <c r="N50" s="83">
        <f>D9</f>
        <v>385992</v>
      </c>
    </row>
  </sheetData>
  <mergeCells count="8">
    <mergeCell ref="I5:J5"/>
    <mergeCell ref="A7:B7"/>
    <mergeCell ref="A8:B8"/>
    <mergeCell ref="A9:B9"/>
    <mergeCell ref="A5:B6"/>
    <mergeCell ref="C5:D5"/>
    <mergeCell ref="E5:F5"/>
    <mergeCell ref="G5:H5"/>
  </mergeCells>
  <printOptions horizontalCentered="1"/>
  <pageMargins left="0.7874015748031497" right="0.5905511811023623" top="0.7874015748031497" bottom="0.7874015748031497" header="0" footer="0"/>
  <pageSetup horizontalDpi="400" verticalDpi="400" orientation="portrait" paperSize="9" scale="8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zoomScale="85" zoomScaleNormal="85" workbookViewId="0" topLeftCell="A16">
      <selection activeCell="A1" sqref="A1"/>
    </sheetView>
  </sheetViews>
  <sheetFormatPr defaultColWidth="9.00390625" defaultRowHeight="13.5"/>
  <cols>
    <col min="1" max="1" width="5.625" style="187" customWidth="1"/>
    <col min="2" max="4" width="10.625" style="187" customWidth="1"/>
    <col min="5" max="16" width="10.125" style="187" customWidth="1"/>
    <col min="17" max="16384" width="9.00390625" style="187" customWidth="1"/>
  </cols>
  <sheetData>
    <row r="1" s="85" customFormat="1" ht="14.25" customHeight="1">
      <c r="A1" s="84" t="s">
        <v>30</v>
      </c>
    </row>
    <row r="2" spans="2:16" s="86" customFormat="1" ht="12" customHeight="1" thickBot="1">
      <c r="B2" s="87"/>
      <c r="P2" s="88" t="s">
        <v>2</v>
      </c>
    </row>
    <row r="3" spans="1:16" s="86" customFormat="1" ht="15" customHeight="1">
      <c r="A3" s="194" t="s">
        <v>3</v>
      </c>
      <c r="B3" s="211"/>
      <c r="C3" s="203" t="s">
        <v>4</v>
      </c>
      <c r="D3" s="216"/>
      <c r="E3" s="203" t="s">
        <v>31</v>
      </c>
      <c r="F3" s="216"/>
      <c r="G3" s="203" t="s">
        <v>32</v>
      </c>
      <c r="H3" s="204"/>
      <c r="I3" s="204"/>
      <c r="J3" s="216"/>
      <c r="K3" s="203" t="s">
        <v>33</v>
      </c>
      <c r="L3" s="204"/>
      <c r="M3" s="204"/>
      <c r="N3" s="204"/>
      <c r="O3" s="204"/>
      <c r="P3" s="205"/>
    </row>
    <row r="4" spans="1:16" s="86" customFormat="1" ht="15" customHeight="1">
      <c r="A4" s="212"/>
      <c r="B4" s="213"/>
      <c r="C4" s="206" t="s">
        <v>8</v>
      </c>
      <c r="D4" s="206" t="s">
        <v>9</v>
      </c>
      <c r="E4" s="206" t="s">
        <v>10</v>
      </c>
      <c r="F4" s="206" t="s">
        <v>9</v>
      </c>
      <c r="G4" s="208" t="s">
        <v>34</v>
      </c>
      <c r="H4" s="209"/>
      <c r="I4" s="208" t="s">
        <v>35</v>
      </c>
      <c r="J4" s="209"/>
      <c r="K4" s="208" t="s">
        <v>36</v>
      </c>
      <c r="L4" s="209"/>
      <c r="M4" s="208" t="s">
        <v>37</v>
      </c>
      <c r="N4" s="209"/>
      <c r="O4" s="208" t="s">
        <v>35</v>
      </c>
      <c r="P4" s="210"/>
    </row>
    <row r="5" spans="1:16" s="86" customFormat="1" ht="15" customHeight="1">
      <c r="A5" s="214"/>
      <c r="B5" s="215"/>
      <c r="C5" s="207"/>
      <c r="D5" s="207"/>
      <c r="E5" s="207"/>
      <c r="F5" s="207"/>
      <c r="G5" s="89" t="s">
        <v>10</v>
      </c>
      <c r="H5" s="90" t="s">
        <v>11</v>
      </c>
      <c r="I5" s="89" t="s">
        <v>10</v>
      </c>
      <c r="J5" s="91" t="s">
        <v>11</v>
      </c>
      <c r="K5" s="89" t="s">
        <v>10</v>
      </c>
      <c r="L5" s="90" t="s">
        <v>11</v>
      </c>
      <c r="M5" s="89" t="s">
        <v>10</v>
      </c>
      <c r="N5" s="90" t="s">
        <v>11</v>
      </c>
      <c r="O5" s="89" t="s">
        <v>10</v>
      </c>
      <c r="P5" s="92" t="s">
        <v>11</v>
      </c>
    </row>
    <row r="6" spans="1:16" s="86" customFormat="1" ht="19.5" customHeight="1">
      <c r="A6" s="190" t="s">
        <v>38</v>
      </c>
      <c r="B6" s="191"/>
      <c r="C6" s="93">
        <v>6898.56</v>
      </c>
      <c r="D6" s="94">
        <v>253740</v>
      </c>
      <c r="E6" s="95">
        <v>0</v>
      </c>
      <c r="F6" s="96">
        <v>0</v>
      </c>
      <c r="G6" s="93">
        <v>5932</v>
      </c>
      <c r="H6" s="97">
        <v>129838</v>
      </c>
      <c r="I6" s="95">
        <v>1.9</v>
      </c>
      <c r="J6" s="98">
        <v>0</v>
      </c>
      <c r="K6" s="93">
        <v>185.69</v>
      </c>
      <c r="L6" s="97">
        <v>12824</v>
      </c>
      <c r="M6" s="93">
        <v>221.97</v>
      </c>
      <c r="N6" s="97">
        <v>19846</v>
      </c>
      <c r="O6" s="93">
        <v>557</v>
      </c>
      <c r="P6" s="99">
        <v>90765</v>
      </c>
    </row>
    <row r="7" spans="1:16" s="86" customFormat="1" ht="19.5" customHeight="1">
      <c r="A7" s="190" t="s">
        <v>13</v>
      </c>
      <c r="B7" s="191"/>
      <c r="C7" s="93">
        <v>6639.49</v>
      </c>
      <c r="D7" s="94">
        <v>315551</v>
      </c>
      <c r="E7" s="95">
        <v>0</v>
      </c>
      <c r="F7" s="96">
        <v>0</v>
      </c>
      <c r="G7" s="93">
        <v>5061</v>
      </c>
      <c r="H7" s="97">
        <v>69005</v>
      </c>
      <c r="I7" s="95">
        <v>0</v>
      </c>
      <c r="J7" s="96">
        <v>0</v>
      </c>
      <c r="K7" s="93">
        <v>5.75</v>
      </c>
      <c r="L7" s="97">
        <v>596</v>
      </c>
      <c r="M7" s="93">
        <v>132.93</v>
      </c>
      <c r="N7" s="97">
        <v>11280</v>
      </c>
      <c r="O7" s="93">
        <v>1439.81</v>
      </c>
      <c r="P7" s="99">
        <v>234670</v>
      </c>
    </row>
    <row r="8" spans="1:16" s="106" customFormat="1" ht="19.5" customHeight="1">
      <c r="A8" s="192" t="s">
        <v>14</v>
      </c>
      <c r="B8" s="193"/>
      <c r="C8" s="100">
        <f>G8+K8+M8+O8</f>
        <v>4916.24</v>
      </c>
      <c r="D8" s="101">
        <f>H8+L8+N8+P8</f>
        <v>369540</v>
      </c>
      <c r="E8" s="102">
        <v>0</v>
      </c>
      <c r="F8" s="103">
        <v>0</v>
      </c>
      <c r="G8" s="100">
        <f>SUM(G10:G18)</f>
        <v>2616.69</v>
      </c>
      <c r="H8" s="104">
        <f>SUM(H10:H18)</f>
        <v>73690</v>
      </c>
      <c r="I8" s="102">
        <v>0</v>
      </c>
      <c r="J8" s="103">
        <v>0</v>
      </c>
      <c r="K8" s="100">
        <f aca="true" t="shared" si="0" ref="K8:P8">SUM(K10:K18)</f>
        <v>12.2</v>
      </c>
      <c r="L8" s="104">
        <f t="shared" si="0"/>
        <v>5971</v>
      </c>
      <c r="M8" s="100">
        <f t="shared" si="0"/>
        <v>97.33</v>
      </c>
      <c r="N8" s="104">
        <f t="shared" si="0"/>
        <v>17129</v>
      </c>
      <c r="O8" s="100">
        <f t="shared" si="0"/>
        <v>2190.02</v>
      </c>
      <c r="P8" s="105">
        <f t="shared" si="0"/>
        <v>272750</v>
      </c>
    </row>
    <row r="9" spans="1:16" s="86" customFormat="1" ht="19.5" customHeight="1">
      <c r="A9" s="44"/>
      <c r="B9" s="45"/>
      <c r="C9" s="107"/>
      <c r="D9" s="108"/>
      <c r="E9" s="95"/>
      <c r="F9" s="96"/>
      <c r="G9" s="107"/>
      <c r="H9" s="109"/>
      <c r="I9" s="93"/>
      <c r="J9" s="108"/>
      <c r="K9" s="93"/>
      <c r="L9" s="109"/>
      <c r="M9" s="93"/>
      <c r="N9" s="109"/>
      <c r="O9" s="107"/>
      <c r="P9" s="110"/>
    </row>
    <row r="10" spans="1:16" s="86" customFormat="1" ht="19.5" customHeight="1">
      <c r="A10" s="51"/>
      <c r="B10" s="52" t="s">
        <v>15</v>
      </c>
      <c r="C10" s="93">
        <f aca="true" t="shared" si="1" ref="C10:D18">G10+I10+K10+M10+O10</f>
        <v>879.1</v>
      </c>
      <c r="D10" s="94">
        <f t="shared" si="1"/>
        <v>15822</v>
      </c>
      <c r="E10" s="95">
        <v>0</v>
      </c>
      <c r="F10" s="96">
        <v>0</v>
      </c>
      <c r="G10" s="93">
        <v>775</v>
      </c>
      <c r="H10" s="97">
        <v>13221</v>
      </c>
      <c r="I10" s="93">
        <v>0</v>
      </c>
      <c r="J10" s="111">
        <v>0</v>
      </c>
      <c r="K10" s="93">
        <v>0</v>
      </c>
      <c r="L10" s="111">
        <v>0</v>
      </c>
      <c r="M10" s="93">
        <v>1.1</v>
      </c>
      <c r="N10" s="112">
        <v>303</v>
      </c>
      <c r="O10" s="93">
        <v>103</v>
      </c>
      <c r="P10" s="113">
        <v>2298</v>
      </c>
    </row>
    <row r="11" spans="1:16" s="86" customFormat="1" ht="19.5" customHeight="1">
      <c r="A11" s="51"/>
      <c r="B11" s="52" t="s">
        <v>16</v>
      </c>
      <c r="C11" s="93">
        <f t="shared" si="1"/>
        <v>470</v>
      </c>
      <c r="D11" s="94">
        <f t="shared" si="1"/>
        <v>20196</v>
      </c>
      <c r="E11" s="95">
        <v>0</v>
      </c>
      <c r="F11" s="96">
        <v>0</v>
      </c>
      <c r="G11" s="93">
        <v>470</v>
      </c>
      <c r="H11" s="97">
        <v>20196</v>
      </c>
      <c r="I11" s="93">
        <v>0</v>
      </c>
      <c r="J11" s="111">
        <v>0</v>
      </c>
      <c r="K11" s="93">
        <v>0</v>
      </c>
      <c r="L11" s="111">
        <v>0</v>
      </c>
      <c r="M11" s="93">
        <v>0</v>
      </c>
      <c r="N11" s="112">
        <v>0</v>
      </c>
      <c r="O11" s="93">
        <v>0</v>
      </c>
      <c r="P11" s="113">
        <v>0</v>
      </c>
    </row>
    <row r="12" spans="1:16" s="86" customFormat="1" ht="19.5" customHeight="1">
      <c r="A12" s="51"/>
      <c r="B12" s="52" t="s">
        <v>17</v>
      </c>
      <c r="C12" s="93">
        <f t="shared" si="1"/>
        <v>369.6</v>
      </c>
      <c r="D12" s="94">
        <f t="shared" si="1"/>
        <v>14917</v>
      </c>
      <c r="E12" s="95">
        <v>0</v>
      </c>
      <c r="F12" s="96">
        <v>0</v>
      </c>
      <c r="G12" s="93">
        <v>340</v>
      </c>
      <c r="H12" s="97">
        <v>3147</v>
      </c>
      <c r="I12" s="93">
        <v>0</v>
      </c>
      <c r="J12" s="111">
        <v>0</v>
      </c>
      <c r="K12" s="93">
        <v>0</v>
      </c>
      <c r="L12" s="111">
        <v>0</v>
      </c>
      <c r="M12" s="93">
        <v>9.5</v>
      </c>
      <c r="N12" s="111">
        <v>1778</v>
      </c>
      <c r="O12" s="107">
        <v>20.1</v>
      </c>
      <c r="P12" s="114">
        <v>9992</v>
      </c>
    </row>
    <row r="13" spans="1:16" s="117" customFormat="1" ht="19.5" customHeight="1">
      <c r="A13" s="51"/>
      <c r="B13" s="52" t="s">
        <v>18</v>
      </c>
      <c r="C13" s="115">
        <f t="shared" si="1"/>
        <v>196.19</v>
      </c>
      <c r="D13" s="116">
        <f t="shared" si="1"/>
        <v>9239</v>
      </c>
      <c r="E13" s="95">
        <v>0</v>
      </c>
      <c r="F13" s="96">
        <v>0</v>
      </c>
      <c r="G13" s="115">
        <v>162</v>
      </c>
      <c r="H13" s="116">
        <v>4289</v>
      </c>
      <c r="I13" s="115">
        <v>0</v>
      </c>
      <c r="J13" s="111">
        <v>0</v>
      </c>
      <c r="K13" s="93">
        <v>0</v>
      </c>
      <c r="L13" s="111">
        <v>0</v>
      </c>
      <c r="M13" s="115">
        <v>3.42</v>
      </c>
      <c r="N13" s="111">
        <v>2359</v>
      </c>
      <c r="O13" s="93">
        <v>30.77</v>
      </c>
      <c r="P13" s="113">
        <v>2591</v>
      </c>
    </row>
    <row r="14" spans="1:16" s="86" customFormat="1" ht="19.5" customHeight="1">
      <c r="A14" s="51"/>
      <c r="B14" s="52" t="s">
        <v>19</v>
      </c>
      <c r="C14" s="93">
        <f t="shared" si="1"/>
        <v>56.89</v>
      </c>
      <c r="D14" s="94">
        <f t="shared" si="1"/>
        <v>879</v>
      </c>
      <c r="E14" s="95">
        <v>0</v>
      </c>
      <c r="F14" s="96">
        <v>0</v>
      </c>
      <c r="G14" s="93">
        <v>18</v>
      </c>
      <c r="H14" s="97">
        <v>328</v>
      </c>
      <c r="I14" s="93">
        <v>0</v>
      </c>
      <c r="J14" s="111">
        <v>0</v>
      </c>
      <c r="K14" s="93">
        <v>0</v>
      </c>
      <c r="L14" s="111">
        <v>0</v>
      </c>
      <c r="M14" s="93">
        <v>0</v>
      </c>
      <c r="N14" s="112">
        <v>0</v>
      </c>
      <c r="O14" s="93">
        <v>38.89</v>
      </c>
      <c r="P14" s="114">
        <v>551</v>
      </c>
    </row>
    <row r="15" spans="1:16" s="86" customFormat="1" ht="19.5" customHeight="1">
      <c r="A15" s="51"/>
      <c r="B15" s="52" t="s">
        <v>20</v>
      </c>
      <c r="C15" s="93">
        <f t="shared" si="1"/>
        <v>240.92000000000002</v>
      </c>
      <c r="D15" s="94">
        <f t="shared" si="1"/>
        <v>21730</v>
      </c>
      <c r="E15" s="95">
        <v>0</v>
      </c>
      <c r="F15" s="96">
        <v>0</v>
      </c>
      <c r="G15" s="93">
        <v>72.35</v>
      </c>
      <c r="H15" s="97">
        <v>2905</v>
      </c>
      <c r="I15" s="93">
        <v>0</v>
      </c>
      <c r="J15" s="111">
        <v>0</v>
      </c>
      <c r="K15" s="93">
        <v>10.7</v>
      </c>
      <c r="L15" s="111">
        <v>5668</v>
      </c>
      <c r="M15" s="115">
        <v>43.81</v>
      </c>
      <c r="N15" s="111">
        <v>3456</v>
      </c>
      <c r="O15" s="93">
        <v>114.06</v>
      </c>
      <c r="P15" s="114">
        <v>9701</v>
      </c>
    </row>
    <row r="16" spans="1:16" s="86" customFormat="1" ht="19.5" customHeight="1">
      <c r="A16" s="51"/>
      <c r="B16" s="52" t="s">
        <v>21</v>
      </c>
      <c r="C16" s="93">
        <f t="shared" si="1"/>
        <v>1329</v>
      </c>
      <c r="D16" s="94">
        <f t="shared" si="1"/>
        <v>79208</v>
      </c>
      <c r="E16" s="95">
        <v>0</v>
      </c>
      <c r="F16" s="96">
        <v>0</v>
      </c>
      <c r="G16" s="93">
        <v>408</v>
      </c>
      <c r="H16" s="97">
        <v>2368</v>
      </c>
      <c r="I16" s="93">
        <v>0</v>
      </c>
      <c r="J16" s="111">
        <v>0</v>
      </c>
      <c r="K16" s="93">
        <v>1.5</v>
      </c>
      <c r="L16" s="111">
        <v>303</v>
      </c>
      <c r="M16" s="115">
        <v>8</v>
      </c>
      <c r="N16" s="111">
        <v>715</v>
      </c>
      <c r="O16" s="93">
        <v>911.5</v>
      </c>
      <c r="P16" s="114">
        <v>75822</v>
      </c>
    </row>
    <row r="17" spans="1:16" s="86" customFormat="1" ht="19.5" customHeight="1">
      <c r="A17" s="51"/>
      <c r="B17" s="52" t="s">
        <v>22</v>
      </c>
      <c r="C17" s="93">
        <f t="shared" si="1"/>
        <v>296.34</v>
      </c>
      <c r="D17" s="94">
        <f t="shared" si="1"/>
        <v>16484</v>
      </c>
      <c r="E17" s="95">
        <v>0</v>
      </c>
      <c r="F17" s="96">
        <v>0</v>
      </c>
      <c r="G17" s="93">
        <v>296.34</v>
      </c>
      <c r="H17" s="97">
        <v>16484</v>
      </c>
      <c r="I17" s="93">
        <v>0</v>
      </c>
      <c r="J17" s="111">
        <v>0</v>
      </c>
      <c r="K17" s="93">
        <v>0</v>
      </c>
      <c r="L17" s="111">
        <v>0</v>
      </c>
      <c r="M17" s="115">
        <v>0</v>
      </c>
      <c r="N17" s="111">
        <v>0</v>
      </c>
      <c r="O17" s="93">
        <v>0</v>
      </c>
      <c r="P17" s="114">
        <v>0</v>
      </c>
    </row>
    <row r="18" spans="1:16" s="86" customFormat="1" ht="19.5" customHeight="1" thickBot="1">
      <c r="A18" s="59"/>
      <c r="B18" s="60" t="s">
        <v>23</v>
      </c>
      <c r="C18" s="118">
        <f t="shared" si="1"/>
        <v>1078.2</v>
      </c>
      <c r="D18" s="119">
        <f t="shared" si="1"/>
        <v>191065</v>
      </c>
      <c r="E18" s="120">
        <v>0</v>
      </c>
      <c r="F18" s="121">
        <v>0</v>
      </c>
      <c r="G18" s="118">
        <v>75</v>
      </c>
      <c r="H18" s="122">
        <v>10752</v>
      </c>
      <c r="I18" s="118">
        <v>0</v>
      </c>
      <c r="J18" s="123">
        <v>0</v>
      </c>
      <c r="K18" s="118">
        <v>0</v>
      </c>
      <c r="L18" s="123">
        <v>0</v>
      </c>
      <c r="M18" s="118">
        <v>31.5</v>
      </c>
      <c r="N18" s="123">
        <v>8518</v>
      </c>
      <c r="O18" s="124">
        <v>971.7</v>
      </c>
      <c r="P18" s="125">
        <v>171795</v>
      </c>
    </row>
    <row r="19" spans="1:2" s="85" customFormat="1" ht="30" customHeight="1">
      <c r="A19" s="126" t="s">
        <v>39</v>
      </c>
      <c r="B19" s="127"/>
    </row>
    <row r="20" spans="1:2" s="85" customFormat="1" ht="30" customHeight="1">
      <c r="A20" s="126"/>
      <c r="B20" s="127"/>
    </row>
    <row r="21" spans="1:3" s="129" customFormat="1" ht="14.25">
      <c r="A21" s="128" t="s">
        <v>40</v>
      </c>
      <c r="C21" s="128"/>
    </row>
    <row r="22" s="127" customFormat="1" ht="12" customHeight="1" thickBot="1">
      <c r="P22" s="88" t="s">
        <v>2</v>
      </c>
    </row>
    <row r="23" spans="1:16" s="127" customFormat="1" ht="15" customHeight="1">
      <c r="A23" s="194" t="s">
        <v>3</v>
      </c>
      <c r="B23" s="195"/>
      <c r="C23" s="201" t="s">
        <v>41</v>
      </c>
      <c r="D23" s="201"/>
      <c r="E23" s="201" t="s">
        <v>42</v>
      </c>
      <c r="F23" s="201"/>
      <c r="G23" s="201" t="s">
        <v>43</v>
      </c>
      <c r="H23" s="201"/>
      <c r="I23" s="201" t="s">
        <v>44</v>
      </c>
      <c r="J23" s="201"/>
      <c r="K23" s="201" t="s">
        <v>45</v>
      </c>
      <c r="L23" s="201"/>
      <c r="M23" s="201" t="s">
        <v>46</v>
      </c>
      <c r="N23" s="201"/>
      <c r="O23" s="201" t="s">
        <v>47</v>
      </c>
      <c r="P23" s="202"/>
    </row>
    <row r="24" spans="1:16" s="127" customFormat="1" ht="15" customHeight="1">
      <c r="A24" s="196"/>
      <c r="B24" s="197"/>
      <c r="C24" s="130" t="s">
        <v>28</v>
      </c>
      <c r="D24" s="130" t="s">
        <v>48</v>
      </c>
      <c r="E24" s="130" t="s">
        <v>28</v>
      </c>
      <c r="F24" s="130" t="s">
        <v>48</v>
      </c>
      <c r="G24" s="130" t="s">
        <v>28</v>
      </c>
      <c r="H24" s="130" t="s">
        <v>48</v>
      </c>
      <c r="I24" s="130" t="s">
        <v>28</v>
      </c>
      <c r="J24" s="130" t="s">
        <v>48</v>
      </c>
      <c r="K24" s="130" t="s">
        <v>28</v>
      </c>
      <c r="L24" s="130" t="s">
        <v>48</v>
      </c>
      <c r="M24" s="130" t="s">
        <v>28</v>
      </c>
      <c r="N24" s="130" t="s">
        <v>48</v>
      </c>
      <c r="O24" s="130" t="s">
        <v>28</v>
      </c>
      <c r="P24" s="131" t="s">
        <v>48</v>
      </c>
    </row>
    <row r="25" spans="1:16" s="127" customFormat="1" ht="19.5" customHeight="1">
      <c r="A25" s="190" t="s">
        <v>49</v>
      </c>
      <c r="B25" s="191"/>
      <c r="C25" s="21">
        <v>10.55</v>
      </c>
      <c r="D25" s="132">
        <v>12469</v>
      </c>
      <c r="E25" s="53">
        <v>9.95</v>
      </c>
      <c r="F25" s="133">
        <v>11665</v>
      </c>
      <c r="G25" s="21">
        <v>0.06</v>
      </c>
      <c r="H25" s="132">
        <v>97</v>
      </c>
      <c r="I25" s="21">
        <v>0.48</v>
      </c>
      <c r="J25" s="133">
        <v>682</v>
      </c>
      <c r="K25" s="21">
        <v>0.06</v>
      </c>
      <c r="L25" s="132">
        <v>25</v>
      </c>
      <c r="M25" s="134">
        <v>0</v>
      </c>
      <c r="N25" s="133">
        <v>0</v>
      </c>
      <c r="O25" s="134">
        <v>0</v>
      </c>
      <c r="P25" s="135">
        <v>0</v>
      </c>
    </row>
    <row r="26" spans="1:16" s="127" customFormat="1" ht="19.5" customHeight="1">
      <c r="A26" s="190" t="s">
        <v>13</v>
      </c>
      <c r="B26" s="191"/>
      <c r="C26" s="21">
        <v>49.64</v>
      </c>
      <c r="D26" s="132">
        <v>36850</v>
      </c>
      <c r="E26" s="21">
        <v>49.47</v>
      </c>
      <c r="F26" s="132">
        <v>36480</v>
      </c>
      <c r="G26" s="134">
        <v>0</v>
      </c>
      <c r="H26" s="133">
        <v>0</v>
      </c>
      <c r="I26" s="21">
        <v>0.17</v>
      </c>
      <c r="J26" s="132">
        <v>370</v>
      </c>
      <c r="K26" s="134">
        <v>0</v>
      </c>
      <c r="L26" s="133">
        <v>0</v>
      </c>
      <c r="M26" s="134">
        <v>0</v>
      </c>
      <c r="N26" s="133">
        <v>0</v>
      </c>
      <c r="O26" s="134">
        <v>0</v>
      </c>
      <c r="P26" s="135">
        <v>0</v>
      </c>
    </row>
    <row r="27" spans="1:16" s="139" customFormat="1" ht="19.5" customHeight="1">
      <c r="A27" s="192" t="s">
        <v>14</v>
      </c>
      <c r="B27" s="193"/>
      <c r="C27" s="136">
        <f>SUM(C29:C37)</f>
        <v>9.09</v>
      </c>
      <c r="D27" s="137">
        <f>SUM(D29:D37)</f>
        <v>14871</v>
      </c>
      <c r="E27" s="136">
        <f aca="true" t="shared" si="2" ref="E27:P27">SUM(E29:E37)</f>
        <v>8.549999999999999</v>
      </c>
      <c r="F27" s="137">
        <f t="shared" si="2"/>
        <v>13680</v>
      </c>
      <c r="G27" s="136">
        <f t="shared" si="2"/>
        <v>0</v>
      </c>
      <c r="H27" s="137">
        <f t="shared" si="2"/>
        <v>0</v>
      </c>
      <c r="I27" s="136">
        <f t="shared" si="2"/>
        <v>0.54</v>
      </c>
      <c r="J27" s="137">
        <f t="shared" si="2"/>
        <v>1191</v>
      </c>
      <c r="K27" s="136">
        <f t="shared" si="2"/>
        <v>0</v>
      </c>
      <c r="L27" s="137">
        <f t="shared" si="2"/>
        <v>0</v>
      </c>
      <c r="M27" s="137">
        <f t="shared" si="2"/>
        <v>0</v>
      </c>
      <c r="N27" s="137">
        <f t="shared" si="2"/>
        <v>0</v>
      </c>
      <c r="O27" s="137">
        <f t="shared" si="2"/>
        <v>0</v>
      </c>
      <c r="P27" s="138">
        <f t="shared" si="2"/>
        <v>0</v>
      </c>
    </row>
    <row r="28" spans="1:16" s="127" customFormat="1" ht="19.5" customHeight="1">
      <c r="A28" s="44"/>
      <c r="B28" s="45"/>
      <c r="C28" s="140"/>
      <c r="D28" s="141"/>
      <c r="E28" s="140"/>
      <c r="F28" s="141"/>
      <c r="G28" s="140"/>
      <c r="H28" s="141"/>
      <c r="I28" s="21"/>
      <c r="J28" s="141"/>
      <c r="K28" s="21"/>
      <c r="L28" s="141"/>
      <c r="M28" s="21"/>
      <c r="N28" s="141"/>
      <c r="O28" s="140"/>
      <c r="P28" s="142"/>
    </row>
    <row r="29" spans="1:16" s="127" customFormat="1" ht="19.5" customHeight="1">
      <c r="A29" s="44"/>
      <c r="B29" s="143" t="s">
        <v>15</v>
      </c>
      <c r="C29" s="134">
        <f aca="true" t="shared" si="3" ref="C29:D37">E29+G29+I29+K29+M29+O29</f>
        <v>4.53</v>
      </c>
      <c r="D29" s="133">
        <f t="shared" si="3"/>
        <v>7248</v>
      </c>
      <c r="E29" s="134">
        <v>4.53</v>
      </c>
      <c r="F29" s="133">
        <v>7248</v>
      </c>
      <c r="G29" s="134">
        <v>0</v>
      </c>
      <c r="H29" s="133">
        <v>0</v>
      </c>
      <c r="I29" s="134">
        <v>0</v>
      </c>
      <c r="J29" s="133">
        <v>0</v>
      </c>
      <c r="K29" s="134">
        <v>0</v>
      </c>
      <c r="L29" s="133">
        <v>0</v>
      </c>
      <c r="M29" s="134">
        <v>0</v>
      </c>
      <c r="N29" s="133">
        <v>0</v>
      </c>
      <c r="O29" s="134">
        <v>0</v>
      </c>
      <c r="P29" s="135">
        <v>0</v>
      </c>
    </row>
    <row r="30" spans="1:16" s="127" customFormat="1" ht="19.5" customHeight="1">
      <c r="A30" s="44"/>
      <c r="B30" s="143" t="s">
        <v>16</v>
      </c>
      <c r="C30" s="134">
        <f t="shared" si="3"/>
        <v>0</v>
      </c>
      <c r="D30" s="133">
        <f t="shared" si="3"/>
        <v>0</v>
      </c>
      <c r="E30" s="134">
        <v>0</v>
      </c>
      <c r="F30" s="133">
        <v>0</v>
      </c>
      <c r="G30" s="134">
        <v>0</v>
      </c>
      <c r="H30" s="133">
        <v>0</v>
      </c>
      <c r="I30" s="134">
        <v>0</v>
      </c>
      <c r="J30" s="133">
        <v>0</v>
      </c>
      <c r="K30" s="134">
        <v>0</v>
      </c>
      <c r="L30" s="133">
        <v>0</v>
      </c>
      <c r="M30" s="134">
        <v>0</v>
      </c>
      <c r="N30" s="133">
        <v>0</v>
      </c>
      <c r="O30" s="134">
        <v>0</v>
      </c>
      <c r="P30" s="135">
        <v>0</v>
      </c>
    </row>
    <row r="31" spans="1:16" s="127" customFormat="1" ht="19.5" customHeight="1">
      <c r="A31" s="44"/>
      <c r="B31" s="143" t="s">
        <v>17</v>
      </c>
      <c r="C31" s="134">
        <f>E31+G31+I31+K31+M31+O31</f>
        <v>0.04</v>
      </c>
      <c r="D31" s="133">
        <f>F31+H31+J31+L31+N31+P31</f>
        <v>64</v>
      </c>
      <c r="E31" s="134">
        <v>0.04</v>
      </c>
      <c r="F31" s="133">
        <v>64</v>
      </c>
      <c r="G31" s="134">
        <v>0</v>
      </c>
      <c r="H31" s="133">
        <v>0</v>
      </c>
      <c r="I31" s="134">
        <v>0</v>
      </c>
      <c r="J31" s="133">
        <v>0</v>
      </c>
      <c r="K31" s="134">
        <v>0</v>
      </c>
      <c r="L31" s="133">
        <v>0</v>
      </c>
      <c r="M31" s="134">
        <v>0</v>
      </c>
      <c r="N31" s="133">
        <v>0</v>
      </c>
      <c r="O31" s="134">
        <v>0</v>
      </c>
      <c r="P31" s="135">
        <v>0</v>
      </c>
    </row>
    <row r="32" spans="1:16" s="127" customFormat="1" ht="19.5" customHeight="1">
      <c r="A32" s="44"/>
      <c r="B32" s="143" t="s">
        <v>18</v>
      </c>
      <c r="C32" s="134">
        <f>E32+G32+I32+K32+M32+O32</f>
        <v>0.6</v>
      </c>
      <c r="D32" s="133">
        <f>F32+H32+J32+L32+N32+P32</f>
        <v>960</v>
      </c>
      <c r="E32" s="134">
        <v>0.6</v>
      </c>
      <c r="F32" s="133">
        <v>960</v>
      </c>
      <c r="G32" s="134">
        <v>0</v>
      </c>
      <c r="H32" s="133">
        <v>0</v>
      </c>
      <c r="I32" s="134">
        <v>0</v>
      </c>
      <c r="J32" s="133">
        <v>0</v>
      </c>
      <c r="K32" s="134">
        <v>0</v>
      </c>
      <c r="L32" s="133">
        <v>0</v>
      </c>
      <c r="M32" s="134">
        <v>0</v>
      </c>
      <c r="N32" s="133">
        <v>0</v>
      </c>
      <c r="O32" s="134">
        <v>0</v>
      </c>
      <c r="P32" s="135">
        <v>0</v>
      </c>
    </row>
    <row r="33" spans="1:16" s="127" customFormat="1" ht="19.5" customHeight="1">
      <c r="A33" s="44"/>
      <c r="B33" s="143" t="s">
        <v>19</v>
      </c>
      <c r="C33" s="134">
        <f t="shared" si="3"/>
        <v>0.44</v>
      </c>
      <c r="D33" s="133">
        <f t="shared" si="3"/>
        <v>704</v>
      </c>
      <c r="E33" s="134">
        <v>0.44</v>
      </c>
      <c r="F33" s="133">
        <v>704</v>
      </c>
      <c r="G33" s="134">
        <v>0</v>
      </c>
      <c r="H33" s="133">
        <v>0</v>
      </c>
      <c r="I33" s="134">
        <v>0</v>
      </c>
      <c r="J33" s="133">
        <v>0</v>
      </c>
      <c r="K33" s="134">
        <v>0</v>
      </c>
      <c r="L33" s="133">
        <v>0</v>
      </c>
      <c r="M33" s="134">
        <v>0</v>
      </c>
      <c r="N33" s="133">
        <v>0</v>
      </c>
      <c r="O33" s="134">
        <v>0</v>
      </c>
      <c r="P33" s="135">
        <v>0</v>
      </c>
    </row>
    <row r="34" spans="1:16" s="127" customFormat="1" ht="19.5" customHeight="1">
      <c r="A34" s="44"/>
      <c r="B34" s="143" t="s">
        <v>20</v>
      </c>
      <c r="C34" s="134">
        <f t="shared" si="3"/>
        <v>2.3299999999999996</v>
      </c>
      <c r="D34" s="133">
        <f t="shared" si="3"/>
        <v>3740</v>
      </c>
      <c r="E34" s="134">
        <v>2.32</v>
      </c>
      <c r="F34" s="133">
        <v>3712</v>
      </c>
      <c r="G34" s="134">
        <v>0</v>
      </c>
      <c r="H34" s="133">
        <v>0</v>
      </c>
      <c r="I34" s="134">
        <v>0.01</v>
      </c>
      <c r="J34" s="133">
        <v>28</v>
      </c>
      <c r="K34" s="134">
        <v>0</v>
      </c>
      <c r="L34" s="133">
        <v>0</v>
      </c>
      <c r="M34" s="134">
        <v>0</v>
      </c>
      <c r="N34" s="133">
        <v>0</v>
      </c>
      <c r="O34" s="134">
        <v>0</v>
      </c>
      <c r="P34" s="135">
        <v>0</v>
      </c>
    </row>
    <row r="35" spans="1:16" s="127" customFormat="1" ht="19.5" customHeight="1">
      <c r="A35" s="44"/>
      <c r="B35" s="143" t="s">
        <v>21</v>
      </c>
      <c r="C35" s="134">
        <f t="shared" si="3"/>
        <v>0.41</v>
      </c>
      <c r="D35" s="133">
        <f t="shared" si="3"/>
        <v>896</v>
      </c>
      <c r="E35" s="134">
        <v>0</v>
      </c>
      <c r="F35" s="133">
        <v>0</v>
      </c>
      <c r="G35" s="134">
        <v>0</v>
      </c>
      <c r="H35" s="133">
        <v>0</v>
      </c>
      <c r="I35" s="134">
        <v>0.41</v>
      </c>
      <c r="J35" s="133">
        <v>896</v>
      </c>
      <c r="K35" s="134">
        <v>0</v>
      </c>
      <c r="L35" s="133">
        <v>0</v>
      </c>
      <c r="M35" s="134">
        <v>0</v>
      </c>
      <c r="N35" s="133">
        <v>0</v>
      </c>
      <c r="O35" s="134">
        <v>0</v>
      </c>
      <c r="P35" s="135">
        <v>0</v>
      </c>
    </row>
    <row r="36" spans="1:16" s="127" customFormat="1" ht="19.5" customHeight="1">
      <c r="A36" s="44"/>
      <c r="B36" s="143" t="s">
        <v>22</v>
      </c>
      <c r="C36" s="134">
        <f t="shared" si="3"/>
        <v>0</v>
      </c>
      <c r="D36" s="133">
        <f t="shared" si="3"/>
        <v>0</v>
      </c>
      <c r="E36" s="53">
        <v>0</v>
      </c>
      <c r="F36" s="133">
        <v>0</v>
      </c>
      <c r="G36" s="134">
        <v>0</v>
      </c>
      <c r="H36" s="133">
        <v>0</v>
      </c>
      <c r="I36" s="134">
        <v>0</v>
      </c>
      <c r="J36" s="133">
        <v>0</v>
      </c>
      <c r="K36" s="134">
        <v>0</v>
      </c>
      <c r="L36" s="133">
        <v>0</v>
      </c>
      <c r="M36" s="134">
        <v>0</v>
      </c>
      <c r="N36" s="133">
        <v>0</v>
      </c>
      <c r="O36" s="134">
        <v>0</v>
      </c>
      <c r="P36" s="135">
        <v>0</v>
      </c>
    </row>
    <row r="37" spans="1:16" s="127" customFormat="1" ht="19.5" customHeight="1" thickBot="1">
      <c r="A37" s="144"/>
      <c r="B37" s="145" t="s">
        <v>23</v>
      </c>
      <c r="C37" s="146">
        <f t="shared" si="3"/>
        <v>0.74</v>
      </c>
      <c r="D37" s="147">
        <f t="shared" si="3"/>
        <v>1259</v>
      </c>
      <c r="E37" s="146">
        <v>0.62</v>
      </c>
      <c r="F37" s="147">
        <v>992</v>
      </c>
      <c r="G37" s="146">
        <v>0</v>
      </c>
      <c r="H37" s="147">
        <v>0</v>
      </c>
      <c r="I37" s="146">
        <v>0.12</v>
      </c>
      <c r="J37" s="147">
        <v>267</v>
      </c>
      <c r="K37" s="146">
        <v>0</v>
      </c>
      <c r="L37" s="147">
        <v>0</v>
      </c>
      <c r="M37" s="146">
        <v>0</v>
      </c>
      <c r="N37" s="147">
        <v>0</v>
      </c>
      <c r="O37" s="146">
        <v>0</v>
      </c>
      <c r="P37" s="148">
        <v>0</v>
      </c>
    </row>
    <row r="38" spans="2:16" s="127" customFormat="1" ht="12" customHeight="1"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</row>
    <row r="39" spans="1:3" s="127" customFormat="1" ht="12" customHeight="1">
      <c r="A39" s="126" t="s">
        <v>39</v>
      </c>
      <c r="C39" s="127" t="s">
        <v>50</v>
      </c>
    </row>
    <row r="40" spans="1:3" s="127" customFormat="1" ht="12" customHeight="1">
      <c r="A40" s="126"/>
      <c r="C40" s="127" t="s">
        <v>51</v>
      </c>
    </row>
    <row r="41" s="85" customFormat="1" ht="30" customHeight="1"/>
    <row r="42" spans="1:3" s="151" customFormat="1" ht="14.25">
      <c r="A42" s="3" t="s">
        <v>52</v>
      </c>
      <c r="B42" s="3"/>
      <c r="C42" s="3"/>
    </row>
    <row r="43" s="8" customFormat="1" ht="12" customHeight="1" thickBot="1">
      <c r="W43" s="152" t="s">
        <v>2</v>
      </c>
    </row>
    <row r="44" spans="1:25" s="14" customFormat="1" ht="15" customHeight="1">
      <c r="A44" s="194" t="s">
        <v>3</v>
      </c>
      <c r="B44" s="195"/>
      <c r="C44" s="201" t="s">
        <v>29</v>
      </c>
      <c r="D44" s="201"/>
      <c r="E44" s="201"/>
      <c r="F44" s="201" t="s">
        <v>53</v>
      </c>
      <c r="G44" s="201"/>
      <c r="H44" s="201"/>
      <c r="I44" s="201" t="s">
        <v>54</v>
      </c>
      <c r="J44" s="201"/>
      <c r="K44" s="201"/>
      <c r="L44" s="153"/>
      <c r="M44" s="201" t="s">
        <v>55</v>
      </c>
      <c r="N44" s="201"/>
      <c r="O44" s="201"/>
      <c r="P44" s="201" t="s">
        <v>56</v>
      </c>
      <c r="Q44" s="201"/>
      <c r="R44" s="201"/>
      <c r="S44" s="201" t="s">
        <v>57</v>
      </c>
      <c r="T44" s="201"/>
      <c r="U44" s="201"/>
      <c r="V44" s="201" t="s">
        <v>58</v>
      </c>
      <c r="W44" s="201"/>
      <c r="X44" s="202"/>
      <c r="Y44" s="154"/>
    </row>
    <row r="45" spans="1:25" s="14" customFormat="1" ht="15" customHeight="1">
      <c r="A45" s="196"/>
      <c r="B45" s="197"/>
      <c r="C45" s="130" t="s">
        <v>59</v>
      </c>
      <c r="D45" s="130" t="s">
        <v>28</v>
      </c>
      <c r="E45" s="130" t="s">
        <v>60</v>
      </c>
      <c r="F45" s="130" t="s">
        <v>59</v>
      </c>
      <c r="G45" s="130" t="s">
        <v>28</v>
      </c>
      <c r="H45" s="130" t="s">
        <v>60</v>
      </c>
      <c r="I45" s="130" t="s">
        <v>59</v>
      </c>
      <c r="J45" s="130" t="s">
        <v>28</v>
      </c>
      <c r="K45" s="130" t="s">
        <v>60</v>
      </c>
      <c r="L45" s="153"/>
      <c r="M45" s="130" t="s">
        <v>59</v>
      </c>
      <c r="N45" s="130" t="s">
        <v>28</v>
      </c>
      <c r="O45" s="130" t="s">
        <v>60</v>
      </c>
      <c r="P45" s="130" t="s">
        <v>59</v>
      </c>
      <c r="Q45" s="130" t="s">
        <v>28</v>
      </c>
      <c r="R45" s="130" t="s">
        <v>60</v>
      </c>
      <c r="S45" s="130" t="s">
        <v>59</v>
      </c>
      <c r="T45" s="130" t="s">
        <v>28</v>
      </c>
      <c r="U45" s="130" t="s">
        <v>60</v>
      </c>
      <c r="V45" s="130" t="s">
        <v>59</v>
      </c>
      <c r="W45" s="130" t="s">
        <v>28</v>
      </c>
      <c r="X45" s="131" t="s">
        <v>60</v>
      </c>
      <c r="Y45" s="154"/>
    </row>
    <row r="46" spans="1:25" s="8" customFormat="1" ht="19.5" customHeight="1">
      <c r="A46" s="190" t="s">
        <v>61</v>
      </c>
      <c r="B46" s="191"/>
      <c r="C46" s="141">
        <v>40</v>
      </c>
      <c r="D46" s="21">
        <v>6.82</v>
      </c>
      <c r="E46" s="132">
        <v>8412</v>
      </c>
      <c r="F46" s="132">
        <v>15</v>
      </c>
      <c r="G46" s="140">
        <v>4.3</v>
      </c>
      <c r="H46" s="132">
        <v>2579</v>
      </c>
      <c r="I46" s="132">
        <v>6</v>
      </c>
      <c r="J46" s="140">
        <v>0.03</v>
      </c>
      <c r="K46" s="132">
        <v>12</v>
      </c>
      <c r="L46" s="155"/>
      <c r="M46" s="132">
        <v>1</v>
      </c>
      <c r="N46" s="140">
        <v>0.75</v>
      </c>
      <c r="O46" s="132">
        <v>2325</v>
      </c>
      <c r="P46" s="132">
        <v>2</v>
      </c>
      <c r="Q46" s="46">
        <v>0</v>
      </c>
      <c r="R46" s="156">
        <v>0</v>
      </c>
      <c r="S46" s="132">
        <v>9</v>
      </c>
      <c r="T46" s="140">
        <v>1.61</v>
      </c>
      <c r="U46" s="132">
        <v>3113</v>
      </c>
      <c r="V46" s="132">
        <v>7</v>
      </c>
      <c r="W46" s="140">
        <v>0.13</v>
      </c>
      <c r="X46" s="157">
        <v>383</v>
      </c>
      <c r="Y46" s="127"/>
    </row>
    <row r="47" spans="1:25" s="8" customFormat="1" ht="19.5" customHeight="1">
      <c r="A47" s="190" t="s">
        <v>13</v>
      </c>
      <c r="B47" s="191"/>
      <c r="C47" s="141">
        <v>50</v>
      </c>
      <c r="D47" s="21">
        <v>29.25</v>
      </c>
      <c r="E47" s="132">
        <v>14166</v>
      </c>
      <c r="F47" s="132">
        <v>6</v>
      </c>
      <c r="G47" s="140">
        <v>0.83</v>
      </c>
      <c r="H47" s="132">
        <v>143</v>
      </c>
      <c r="I47" s="132">
        <v>1</v>
      </c>
      <c r="J47" s="140">
        <v>0.6</v>
      </c>
      <c r="K47" s="29">
        <v>0</v>
      </c>
      <c r="L47" s="158"/>
      <c r="M47" s="133">
        <v>0</v>
      </c>
      <c r="N47" s="53">
        <v>0</v>
      </c>
      <c r="O47" s="133">
        <v>0</v>
      </c>
      <c r="P47" s="133">
        <v>0</v>
      </c>
      <c r="Q47" s="53">
        <v>0</v>
      </c>
      <c r="R47" s="159">
        <v>0</v>
      </c>
      <c r="S47" s="132">
        <v>29</v>
      </c>
      <c r="T47" s="140">
        <v>24.02</v>
      </c>
      <c r="U47" s="132">
        <v>8332</v>
      </c>
      <c r="V47" s="132">
        <v>14</v>
      </c>
      <c r="W47" s="140">
        <v>3.8</v>
      </c>
      <c r="X47" s="157">
        <v>5691</v>
      </c>
      <c r="Y47" s="127"/>
    </row>
    <row r="48" spans="1:25" s="43" customFormat="1" ht="19.5" customHeight="1">
      <c r="A48" s="192" t="s">
        <v>14</v>
      </c>
      <c r="B48" s="193"/>
      <c r="C48" s="160">
        <f>SUM(C50:C58)</f>
        <v>20</v>
      </c>
      <c r="D48" s="161">
        <f aca="true" t="shared" si="4" ref="D48:J48">SUM(D50:D58)</f>
        <v>2.1899999999999995</v>
      </c>
      <c r="E48" s="160">
        <f>SUM(E50:E58)</f>
        <v>1581</v>
      </c>
      <c r="F48" s="160">
        <f>SUM(F50:F58)</f>
        <v>0</v>
      </c>
      <c r="G48" s="161">
        <f t="shared" si="4"/>
        <v>0</v>
      </c>
      <c r="H48" s="160">
        <f t="shared" si="4"/>
        <v>0</v>
      </c>
      <c r="I48" s="160">
        <f>SUM(I50:I58)</f>
        <v>4</v>
      </c>
      <c r="J48" s="161">
        <f t="shared" si="4"/>
        <v>1.1</v>
      </c>
      <c r="K48" s="160">
        <f>SUM(K50:K58)</f>
        <v>4</v>
      </c>
      <c r="L48" s="162"/>
      <c r="M48" s="160">
        <f>SUM(M50:M58)</f>
        <v>0</v>
      </c>
      <c r="N48" s="161">
        <f>SUM(N50:N58)</f>
        <v>0</v>
      </c>
      <c r="O48" s="163">
        <v>0</v>
      </c>
      <c r="P48" s="160">
        <f>SUM(P50:P58)</f>
        <v>1</v>
      </c>
      <c r="Q48" s="164">
        <v>0</v>
      </c>
      <c r="R48" s="165">
        <v>0</v>
      </c>
      <c r="S48" s="160">
        <f aca="true" t="shared" si="5" ref="S48:X48">SUM(S50:S58)</f>
        <v>6</v>
      </c>
      <c r="T48" s="161">
        <f>SUM(T50:T58)</f>
        <v>0.46</v>
      </c>
      <c r="U48" s="160">
        <f t="shared" si="5"/>
        <v>620</v>
      </c>
      <c r="V48" s="160">
        <f t="shared" si="5"/>
        <v>9</v>
      </c>
      <c r="W48" s="166">
        <f t="shared" si="5"/>
        <v>0.63</v>
      </c>
      <c r="X48" s="167">
        <f t="shared" si="5"/>
        <v>957</v>
      </c>
      <c r="Y48" s="139"/>
    </row>
    <row r="49" spans="1:25" s="8" customFormat="1" ht="19.5" customHeight="1">
      <c r="A49" s="44"/>
      <c r="B49" s="45"/>
      <c r="C49" s="141"/>
      <c r="D49" s="140"/>
      <c r="E49" s="141"/>
      <c r="F49" s="141"/>
      <c r="G49" s="140"/>
      <c r="H49" s="141"/>
      <c r="I49" s="141"/>
      <c r="J49" s="140"/>
      <c r="K49" s="141"/>
      <c r="L49" s="168"/>
      <c r="M49" s="141"/>
      <c r="N49" s="140"/>
      <c r="O49" s="141"/>
      <c r="P49" s="141"/>
      <c r="Q49" s="140"/>
      <c r="R49" s="141"/>
      <c r="S49" s="141"/>
      <c r="T49" s="140"/>
      <c r="U49" s="141"/>
      <c r="V49" s="141"/>
      <c r="W49" s="140"/>
      <c r="X49" s="169"/>
      <c r="Y49" s="127"/>
    </row>
    <row r="50" spans="1:25" s="8" customFormat="1" ht="19.5" customHeight="1">
      <c r="A50" s="44"/>
      <c r="B50" s="143" t="s">
        <v>15</v>
      </c>
      <c r="C50" s="159">
        <f>F50+I50+M50+P50+S50+V50</f>
        <v>1</v>
      </c>
      <c r="D50" s="53">
        <f aca="true" t="shared" si="6" ref="C50:E58">G50+J50+N50+Q50+T50+W50</f>
        <v>1.05</v>
      </c>
      <c r="E50" s="159">
        <f t="shared" si="6"/>
        <v>0</v>
      </c>
      <c r="F50" s="133">
        <v>0</v>
      </c>
      <c r="G50" s="53">
        <v>0</v>
      </c>
      <c r="H50" s="159">
        <v>0</v>
      </c>
      <c r="I50" s="133">
        <v>1</v>
      </c>
      <c r="J50" s="53">
        <v>1.05</v>
      </c>
      <c r="K50" s="29">
        <v>0</v>
      </c>
      <c r="L50" s="170"/>
      <c r="M50" s="133">
        <v>0</v>
      </c>
      <c r="N50" s="53">
        <v>0</v>
      </c>
      <c r="O50" s="159">
        <v>0</v>
      </c>
      <c r="P50" s="133">
        <v>0</v>
      </c>
      <c r="Q50" s="53">
        <v>0</v>
      </c>
      <c r="R50" s="159">
        <v>0</v>
      </c>
      <c r="S50" s="133">
        <v>0</v>
      </c>
      <c r="T50" s="53">
        <v>0</v>
      </c>
      <c r="U50" s="133">
        <v>0</v>
      </c>
      <c r="V50" s="133">
        <v>0</v>
      </c>
      <c r="W50" s="133">
        <v>0</v>
      </c>
      <c r="X50" s="171">
        <v>0</v>
      </c>
      <c r="Y50" s="127"/>
    </row>
    <row r="51" spans="1:25" s="8" customFormat="1" ht="19.5" customHeight="1">
      <c r="A51" s="44"/>
      <c r="B51" s="143" t="s">
        <v>16</v>
      </c>
      <c r="C51" s="159">
        <f t="shared" si="6"/>
        <v>0</v>
      </c>
      <c r="D51" s="160">
        <f t="shared" si="6"/>
        <v>0</v>
      </c>
      <c r="E51" s="159">
        <f t="shared" si="6"/>
        <v>0</v>
      </c>
      <c r="F51" s="133">
        <v>0</v>
      </c>
      <c r="G51" s="53">
        <v>0</v>
      </c>
      <c r="H51" s="159">
        <v>0</v>
      </c>
      <c r="I51" s="133">
        <v>0</v>
      </c>
      <c r="J51" s="53">
        <v>0</v>
      </c>
      <c r="K51" s="159">
        <v>0</v>
      </c>
      <c r="L51" s="170"/>
      <c r="M51" s="133">
        <v>0</v>
      </c>
      <c r="N51" s="53">
        <v>0</v>
      </c>
      <c r="O51" s="159">
        <v>0</v>
      </c>
      <c r="P51" s="133">
        <v>0</v>
      </c>
      <c r="Q51" s="53">
        <v>0</v>
      </c>
      <c r="R51" s="159">
        <v>0</v>
      </c>
      <c r="S51" s="133">
        <v>0</v>
      </c>
      <c r="T51" s="53">
        <v>0</v>
      </c>
      <c r="U51" s="159">
        <v>0</v>
      </c>
      <c r="V51" s="133">
        <v>0</v>
      </c>
      <c r="W51" s="53">
        <v>0</v>
      </c>
      <c r="X51" s="171">
        <v>0</v>
      </c>
      <c r="Y51" s="127"/>
    </row>
    <row r="52" spans="1:25" s="8" customFormat="1" ht="19.5" customHeight="1">
      <c r="A52" s="44"/>
      <c r="B52" s="143" t="s">
        <v>17</v>
      </c>
      <c r="C52" s="159">
        <f t="shared" si="6"/>
        <v>4</v>
      </c>
      <c r="D52" s="53">
        <f t="shared" si="6"/>
        <v>0.5</v>
      </c>
      <c r="E52" s="159">
        <f t="shared" si="6"/>
        <v>1001</v>
      </c>
      <c r="F52" s="133">
        <v>0</v>
      </c>
      <c r="G52" s="53">
        <v>0</v>
      </c>
      <c r="H52" s="159">
        <v>0</v>
      </c>
      <c r="I52" s="133">
        <v>0</v>
      </c>
      <c r="J52" s="53">
        <v>0</v>
      </c>
      <c r="K52" s="159">
        <v>0</v>
      </c>
      <c r="L52" s="170"/>
      <c r="M52" s="133">
        <v>0</v>
      </c>
      <c r="N52" s="53">
        <v>0</v>
      </c>
      <c r="O52" s="159">
        <v>0</v>
      </c>
      <c r="P52" s="133">
        <v>0</v>
      </c>
      <c r="Q52" s="53">
        <v>0</v>
      </c>
      <c r="R52" s="159">
        <v>0</v>
      </c>
      <c r="S52" s="132">
        <v>1</v>
      </c>
      <c r="T52" s="140">
        <v>0.22</v>
      </c>
      <c r="U52" s="159">
        <v>620</v>
      </c>
      <c r="V52" s="133">
        <v>3</v>
      </c>
      <c r="W52" s="53">
        <v>0.28</v>
      </c>
      <c r="X52" s="171">
        <v>381</v>
      </c>
      <c r="Y52" s="127"/>
    </row>
    <row r="53" spans="1:25" s="8" customFormat="1" ht="19.5" customHeight="1">
      <c r="A53" s="44"/>
      <c r="B53" s="143" t="s">
        <v>18</v>
      </c>
      <c r="C53" s="159">
        <f aca="true" t="shared" si="7" ref="C53:E54">F53+I53+M53+P53+S53+V53</f>
        <v>2</v>
      </c>
      <c r="D53" s="53">
        <f t="shared" si="7"/>
        <v>0.06</v>
      </c>
      <c r="E53" s="159">
        <f t="shared" si="7"/>
        <v>286</v>
      </c>
      <c r="F53" s="133">
        <v>0</v>
      </c>
      <c r="G53" s="53">
        <v>0</v>
      </c>
      <c r="H53" s="159">
        <v>0</v>
      </c>
      <c r="I53" s="133">
        <v>0</v>
      </c>
      <c r="J53" s="53">
        <v>0</v>
      </c>
      <c r="K53" s="159">
        <v>0</v>
      </c>
      <c r="L53" s="170"/>
      <c r="M53" s="133">
        <v>0</v>
      </c>
      <c r="N53" s="53">
        <v>0</v>
      </c>
      <c r="O53" s="159">
        <v>0</v>
      </c>
      <c r="P53" s="133">
        <v>1</v>
      </c>
      <c r="Q53" s="172">
        <v>0</v>
      </c>
      <c r="R53" s="173">
        <v>0</v>
      </c>
      <c r="S53" s="132">
        <v>0</v>
      </c>
      <c r="T53" s="140">
        <v>0</v>
      </c>
      <c r="U53" s="159">
        <v>0</v>
      </c>
      <c r="V53" s="133">
        <v>1</v>
      </c>
      <c r="W53" s="53">
        <v>0.06</v>
      </c>
      <c r="X53" s="171">
        <v>286</v>
      </c>
      <c r="Y53" s="127"/>
    </row>
    <row r="54" spans="1:25" s="8" customFormat="1" ht="19.5" customHeight="1">
      <c r="A54" s="44"/>
      <c r="B54" s="143" t="s">
        <v>19</v>
      </c>
      <c r="C54" s="159">
        <f t="shared" si="7"/>
        <v>5</v>
      </c>
      <c r="D54" s="53">
        <f t="shared" si="7"/>
        <v>0.39</v>
      </c>
      <c r="E54" s="159">
        <f t="shared" si="7"/>
        <v>4</v>
      </c>
      <c r="F54" s="133">
        <v>0</v>
      </c>
      <c r="G54" s="53">
        <v>0</v>
      </c>
      <c r="H54" s="159">
        <v>0</v>
      </c>
      <c r="I54" s="133">
        <v>1</v>
      </c>
      <c r="J54" s="53">
        <v>0.05</v>
      </c>
      <c r="K54" s="159">
        <v>4</v>
      </c>
      <c r="L54" s="170"/>
      <c r="M54" s="133">
        <v>0</v>
      </c>
      <c r="N54" s="53">
        <v>0</v>
      </c>
      <c r="O54" s="159">
        <v>0</v>
      </c>
      <c r="P54" s="133">
        <v>0</v>
      </c>
      <c r="Q54" s="53">
        <v>0</v>
      </c>
      <c r="R54" s="159">
        <v>0</v>
      </c>
      <c r="S54" s="133">
        <v>3</v>
      </c>
      <c r="T54" s="53">
        <v>0.18</v>
      </c>
      <c r="U54" s="173">
        <v>0</v>
      </c>
      <c r="V54" s="174">
        <v>1</v>
      </c>
      <c r="W54" s="53">
        <v>0.16</v>
      </c>
      <c r="X54" s="57">
        <v>0</v>
      </c>
      <c r="Y54" s="127"/>
    </row>
    <row r="55" spans="1:25" s="8" customFormat="1" ht="19.5" customHeight="1">
      <c r="A55" s="44"/>
      <c r="B55" s="143" t="s">
        <v>20</v>
      </c>
      <c r="C55" s="159">
        <f t="shared" si="6"/>
        <v>1</v>
      </c>
      <c r="D55" s="53">
        <f t="shared" si="6"/>
        <v>0.05</v>
      </c>
      <c r="E55" s="175">
        <f>H55+K55+O55+R55+U55+X55</f>
        <v>0</v>
      </c>
      <c r="F55" s="133">
        <v>0</v>
      </c>
      <c r="G55" s="53">
        <v>0</v>
      </c>
      <c r="H55" s="159">
        <v>0</v>
      </c>
      <c r="I55" s="133">
        <v>0</v>
      </c>
      <c r="J55" s="53">
        <v>0</v>
      </c>
      <c r="K55" s="159">
        <v>0</v>
      </c>
      <c r="L55" s="170"/>
      <c r="M55" s="133">
        <v>0</v>
      </c>
      <c r="N55" s="53">
        <v>0</v>
      </c>
      <c r="O55" s="159">
        <v>0</v>
      </c>
      <c r="P55" s="133">
        <v>0</v>
      </c>
      <c r="Q55" s="53">
        <v>0</v>
      </c>
      <c r="R55" s="159">
        <v>0</v>
      </c>
      <c r="S55" s="133">
        <v>1</v>
      </c>
      <c r="T55" s="53">
        <v>0.05</v>
      </c>
      <c r="U55" s="173">
        <v>0</v>
      </c>
      <c r="V55" s="133">
        <v>0</v>
      </c>
      <c r="W55" s="53">
        <v>0</v>
      </c>
      <c r="X55" s="171">
        <v>0</v>
      </c>
      <c r="Y55" s="127"/>
    </row>
    <row r="56" spans="1:25" s="8" customFormat="1" ht="19.5" customHeight="1">
      <c r="A56" s="44"/>
      <c r="B56" s="143" t="s">
        <v>21</v>
      </c>
      <c r="C56" s="159">
        <f t="shared" si="6"/>
        <v>3</v>
      </c>
      <c r="D56" s="53">
        <f t="shared" si="6"/>
        <v>0.09</v>
      </c>
      <c r="E56" s="159">
        <f t="shared" si="6"/>
        <v>290</v>
      </c>
      <c r="F56" s="133">
        <v>0</v>
      </c>
      <c r="G56" s="53">
        <v>0</v>
      </c>
      <c r="H56" s="159">
        <v>0</v>
      </c>
      <c r="I56" s="133">
        <v>0</v>
      </c>
      <c r="J56" s="53">
        <v>0</v>
      </c>
      <c r="K56" s="159">
        <v>0</v>
      </c>
      <c r="L56" s="170"/>
      <c r="M56" s="133">
        <v>0</v>
      </c>
      <c r="N56" s="53">
        <v>0</v>
      </c>
      <c r="O56" s="159">
        <v>0</v>
      </c>
      <c r="P56" s="133">
        <v>0</v>
      </c>
      <c r="Q56" s="53">
        <v>0</v>
      </c>
      <c r="R56" s="159">
        <v>0</v>
      </c>
      <c r="S56" s="133">
        <v>0</v>
      </c>
      <c r="T56" s="53">
        <v>0</v>
      </c>
      <c r="U56" s="159">
        <v>0</v>
      </c>
      <c r="V56" s="133">
        <v>3</v>
      </c>
      <c r="W56" s="53">
        <v>0.09</v>
      </c>
      <c r="X56" s="171">
        <v>290</v>
      </c>
      <c r="Y56" s="127"/>
    </row>
    <row r="57" spans="1:25" s="8" customFormat="1" ht="19.5" customHeight="1">
      <c r="A57" s="44"/>
      <c r="B57" s="143" t="s">
        <v>22</v>
      </c>
      <c r="C57" s="159">
        <f t="shared" si="6"/>
        <v>3</v>
      </c>
      <c r="D57" s="53">
        <f t="shared" si="6"/>
        <v>0.04</v>
      </c>
      <c r="E57" s="176">
        <f t="shared" si="6"/>
        <v>0</v>
      </c>
      <c r="F57" s="133">
        <v>0</v>
      </c>
      <c r="G57" s="53">
        <v>0</v>
      </c>
      <c r="H57" s="159">
        <v>0</v>
      </c>
      <c r="I57" s="133">
        <v>2</v>
      </c>
      <c r="J57" s="172">
        <v>0</v>
      </c>
      <c r="K57" s="173">
        <v>0</v>
      </c>
      <c r="L57" s="170"/>
      <c r="M57" s="133">
        <v>0</v>
      </c>
      <c r="N57" s="53">
        <v>0</v>
      </c>
      <c r="O57" s="159">
        <v>0</v>
      </c>
      <c r="P57" s="133">
        <v>0</v>
      </c>
      <c r="Q57" s="53">
        <v>0</v>
      </c>
      <c r="R57" s="159">
        <v>0</v>
      </c>
      <c r="S57" s="133">
        <v>0</v>
      </c>
      <c r="T57" s="53">
        <v>0</v>
      </c>
      <c r="U57" s="159">
        <v>0</v>
      </c>
      <c r="V57" s="133">
        <v>1</v>
      </c>
      <c r="W57" s="53">
        <v>0.04</v>
      </c>
      <c r="X57" s="57">
        <v>0</v>
      </c>
      <c r="Y57" s="127"/>
    </row>
    <row r="58" spans="1:25" s="8" customFormat="1" ht="19.5" customHeight="1" thickBot="1">
      <c r="A58" s="144"/>
      <c r="B58" s="145" t="s">
        <v>23</v>
      </c>
      <c r="C58" s="177">
        <f t="shared" si="6"/>
        <v>1</v>
      </c>
      <c r="D58" s="65">
        <f t="shared" si="6"/>
        <v>0.01</v>
      </c>
      <c r="E58" s="178">
        <f t="shared" si="6"/>
        <v>0</v>
      </c>
      <c r="F58" s="147">
        <v>0</v>
      </c>
      <c r="G58" s="65">
        <v>0</v>
      </c>
      <c r="H58" s="177">
        <v>0</v>
      </c>
      <c r="I58" s="147">
        <v>0</v>
      </c>
      <c r="J58" s="65">
        <v>0</v>
      </c>
      <c r="K58" s="177">
        <v>0</v>
      </c>
      <c r="L58" s="179"/>
      <c r="M58" s="147">
        <v>0</v>
      </c>
      <c r="N58" s="65">
        <v>0</v>
      </c>
      <c r="O58" s="147">
        <v>0</v>
      </c>
      <c r="P58" s="147">
        <v>0</v>
      </c>
      <c r="Q58" s="65">
        <v>0</v>
      </c>
      <c r="R58" s="177">
        <v>0</v>
      </c>
      <c r="S58" s="180">
        <v>1</v>
      </c>
      <c r="T58" s="181">
        <v>0.01</v>
      </c>
      <c r="U58" s="182">
        <v>0</v>
      </c>
      <c r="V58" s="147">
        <v>0</v>
      </c>
      <c r="W58" s="65">
        <v>0</v>
      </c>
      <c r="X58" s="148">
        <v>0</v>
      </c>
      <c r="Y58" s="127"/>
    </row>
    <row r="59" spans="1:25" s="8" customFormat="1" ht="12" customHeight="1">
      <c r="A59" s="127"/>
      <c r="B59" s="183"/>
      <c r="C59" s="184"/>
      <c r="D59" s="185"/>
      <c r="E59" s="184"/>
      <c r="F59" s="184"/>
      <c r="G59" s="186"/>
      <c r="H59" s="184"/>
      <c r="I59" s="184"/>
      <c r="J59" s="185"/>
      <c r="K59" s="184"/>
      <c r="L59" s="184"/>
      <c r="M59" s="184"/>
      <c r="N59" s="184"/>
      <c r="O59" s="184"/>
      <c r="P59" s="184"/>
      <c r="Q59" s="184"/>
      <c r="R59" s="184"/>
      <c r="S59" s="185"/>
      <c r="T59" s="184"/>
      <c r="U59" s="184"/>
      <c r="V59" s="185"/>
      <c r="W59" s="184"/>
      <c r="X59" s="127"/>
      <c r="Y59" s="127"/>
    </row>
    <row r="60" spans="1:25" s="8" customFormat="1" ht="12" customHeight="1">
      <c r="A60" s="126" t="s">
        <v>62</v>
      </c>
      <c r="B60" s="126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</row>
    <row r="61" spans="1:25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</sheetData>
  <mergeCells count="39">
    <mergeCell ref="A3:B5"/>
    <mergeCell ref="C3:D3"/>
    <mergeCell ref="E3:F3"/>
    <mergeCell ref="G3:J3"/>
    <mergeCell ref="K3:P3"/>
    <mergeCell ref="C4:C5"/>
    <mergeCell ref="D4:D5"/>
    <mergeCell ref="E4:E5"/>
    <mergeCell ref="F4:F5"/>
    <mergeCell ref="G4:H4"/>
    <mergeCell ref="I4:J4"/>
    <mergeCell ref="K4:L4"/>
    <mergeCell ref="M4:N4"/>
    <mergeCell ref="O4:P4"/>
    <mergeCell ref="A6:B6"/>
    <mergeCell ref="A7:B7"/>
    <mergeCell ref="A8:B8"/>
    <mergeCell ref="A23:B24"/>
    <mergeCell ref="K23:L23"/>
    <mergeCell ref="M23:N23"/>
    <mergeCell ref="O23:P23"/>
    <mergeCell ref="A25:B25"/>
    <mergeCell ref="C23:D23"/>
    <mergeCell ref="E23:F23"/>
    <mergeCell ref="G23:H23"/>
    <mergeCell ref="I23:J23"/>
    <mergeCell ref="A26:B26"/>
    <mergeCell ref="A27:B27"/>
    <mergeCell ref="A44:B45"/>
    <mergeCell ref="C44:E44"/>
    <mergeCell ref="A48:B48"/>
    <mergeCell ref="S44:U44"/>
    <mergeCell ref="V44:X44"/>
    <mergeCell ref="A46:B46"/>
    <mergeCell ref="A47:B47"/>
    <mergeCell ref="F44:H44"/>
    <mergeCell ref="I44:K44"/>
    <mergeCell ref="M44:O44"/>
    <mergeCell ref="P44:R44"/>
  </mergeCells>
  <printOptions/>
  <pageMargins left="0.75" right="0.75" top="1" bottom="1" header="0.512" footer="0.512"/>
  <pageSetup horizontalDpi="600" verticalDpi="600" orientation="portrait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2007-01-16T04:55:19Z</cp:lastPrinted>
  <dcterms:created xsi:type="dcterms:W3CDTF">2007-01-16T02:21:51Z</dcterms:created>
  <dcterms:modified xsi:type="dcterms:W3CDTF">2007-01-18T02:56:54Z</dcterms:modified>
  <cp:category/>
  <cp:version/>
  <cp:contentType/>
  <cp:contentStatus/>
</cp:coreProperties>
</file>