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3-1木材需給実績" sheetId="1" r:id="rId1"/>
  </sheets>
  <definedNames>
    <definedName name="_xlnm.Print_Area" localSheetId="0">'3-1木材需給実績'!$B$1:$U$22</definedName>
  </definedNames>
  <calcPr fullCalcOnLoad="1"/>
</workbook>
</file>

<file path=xl/sharedStrings.xml><?xml version="1.0" encoding="utf-8"?>
<sst xmlns="http://schemas.openxmlformats.org/spreadsheetml/2006/main" count="38" uniqueCount="36">
  <si>
    <t>第１表　木材需給実績（素材換算）</t>
  </si>
  <si>
    <t>製　材　用</t>
  </si>
  <si>
    <t>チップ用</t>
  </si>
  <si>
    <t>パルプ用</t>
  </si>
  <si>
    <t>足場板</t>
  </si>
  <si>
    <t>合板用</t>
  </si>
  <si>
    <t>家　 具</t>
  </si>
  <si>
    <t>その他用</t>
  </si>
  <si>
    <t>移 出 量</t>
  </si>
  <si>
    <t>計</t>
  </si>
  <si>
    <t>民  有  林</t>
  </si>
  <si>
    <t>国  有  林</t>
  </si>
  <si>
    <t>杭丸太</t>
  </si>
  <si>
    <t>建具用</t>
  </si>
  <si>
    <t>こ原木用</t>
  </si>
  <si>
    <t>…</t>
  </si>
  <si>
    <r>
      <t>（単位：ｍ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）</t>
    </r>
  </si>
  <si>
    <t>供　　　　　　　給　　　　　　　量</t>
  </si>
  <si>
    <t>需　　　　　　　                     要        　　　     　        　　　量</t>
  </si>
  <si>
    <t>区　　分</t>
  </si>
  <si>
    <t>総   数</t>
  </si>
  <si>
    <t>県　　　　内　　　　材</t>
  </si>
  <si>
    <t>移 入 量</t>
  </si>
  <si>
    <t>椎茸・なめ</t>
  </si>
  <si>
    <t>床   板</t>
  </si>
  <si>
    <t>平成７年次</t>
  </si>
  <si>
    <t>平成１２年次</t>
  </si>
  <si>
    <t>平成１３年次</t>
  </si>
  <si>
    <t>国産材計</t>
  </si>
  <si>
    <t>針葉樹</t>
  </si>
  <si>
    <t>広葉樹</t>
  </si>
  <si>
    <t>外材計</t>
  </si>
  <si>
    <t>丸太</t>
  </si>
  <si>
    <t>半製品</t>
  </si>
  <si>
    <t>製品</t>
  </si>
  <si>
    <t>〔資料〕　林業振興課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</si>
</sst>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\-#,##0;&quot;-&quot;"/>
    <numFmt numFmtId="179" formatCode="#,##0;\-#,##0;&quot;…&quot;"/>
    <numFmt numFmtId="180" formatCode="#,##0.0;\-#,##0.0;&quot;-&quot;"/>
    <numFmt numFmtId="181" formatCode="#,##0.0_);[Red]\(#,##0.0\)"/>
    <numFmt numFmtId="182" formatCode="#,##0.0_ "/>
  </numFmts>
  <fonts count="1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b/>
      <sz val="9"/>
      <name val="ＭＳ ＰＲ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8" fontId="10" fillId="0" borderId="3" xfId="17" applyNumberFormat="1" applyFont="1" applyBorder="1" applyAlignment="1">
      <alignment horizontal="right" vertical="center"/>
    </xf>
    <xf numFmtId="178" fontId="10" fillId="0" borderId="3" xfId="17" applyNumberFormat="1" applyFont="1" applyBorder="1" applyAlignment="1">
      <alignment vertical="center"/>
    </xf>
    <xf numFmtId="178" fontId="10" fillId="0" borderId="4" xfId="17" applyNumberFormat="1" applyFont="1" applyBorder="1" applyAlignment="1">
      <alignment vertical="center"/>
    </xf>
    <xf numFmtId="179" fontId="10" fillId="0" borderId="3" xfId="0" applyNumberFormat="1" applyFont="1" applyBorder="1" applyAlignment="1">
      <alignment horizontal="right" vertical="center"/>
    </xf>
    <xf numFmtId="178" fontId="10" fillId="0" borderId="5" xfId="17" applyNumberFormat="1" applyFont="1" applyBorder="1" applyAlignment="1">
      <alignment vertical="center"/>
    </xf>
    <xf numFmtId="0" fontId="10" fillId="3" borderId="6" xfId="0" applyFont="1" applyFill="1" applyBorder="1" applyAlignment="1">
      <alignment horizontal="distributed" vertical="center"/>
    </xf>
    <xf numFmtId="0" fontId="10" fillId="3" borderId="7" xfId="0" applyFont="1" applyFill="1" applyBorder="1" applyAlignment="1">
      <alignment horizontal="distributed" vertical="center"/>
    </xf>
    <xf numFmtId="178" fontId="12" fillId="0" borderId="3" xfId="17" applyNumberFormat="1" applyFont="1" applyBorder="1" applyAlignment="1">
      <alignment vertical="center"/>
    </xf>
    <xf numFmtId="178" fontId="12" fillId="0" borderId="4" xfId="17" applyNumberFormat="1" applyFont="1" applyBorder="1" applyAlignment="1">
      <alignment vertical="center"/>
    </xf>
    <xf numFmtId="179" fontId="12" fillId="0" borderId="3" xfId="0" applyNumberFormat="1" applyFont="1" applyBorder="1" applyAlignment="1">
      <alignment horizontal="right" vertical="center"/>
    </xf>
    <xf numFmtId="178" fontId="12" fillId="0" borderId="5" xfId="17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8" fontId="12" fillId="0" borderId="1" xfId="17" applyNumberFormat="1" applyFont="1" applyBorder="1" applyAlignment="1">
      <alignment vertical="center"/>
    </xf>
    <xf numFmtId="178" fontId="12" fillId="0" borderId="8" xfId="17" applyNumberFormat="1" applyFont="1" applyBorder="1" applyAlignment="1">
      <alignment vertical="center"/>
    </xf>
    <xf numFmtId="179" fontId="12" fillId="0" borderId="1" xfId="0" applyNumberFormat="1" applyFont="1" applyBorder="1" applyAlignment="1">
      <alignment horizontal="right" vertical="center"/>
    </xf>
    <xf numFmtId="178" fontId="12" fillId="0" borderId="9" xfId="17" applyNumberFormat="1" applyFont="1" applyBorder="1" applyAlignment="1">
      <alignment vertical="center"/>
    </xf>
    <xf numFmtId="178" fontId="10" fillId="0" borderId="3" xfId="17" applyNumberFormat="1" applyFont="1" applyBorder="1" applyAlignment="1" quotePrefix="1">
      <alignment horizontal="right" vertical="center"/>
    </xf>
    <xf numFmtId="178" fontId="12" fillId="0" borderId="1" xfId="17" applyNumberFormat="1" applyFont="1" applyBorder="1" applyAlignment="1" quotePrefix="1">
      <alignment horizontal="right" vertical="center"/>
    </xf>
    <xf numFmtId="178" fontId="12" fillId="0" borderId="9" xfId="17" applyNumberFormat="1" applyFont="1" applyBorder="1" applyAlignment="1" quotePrefix="1">
      <alignment horizontal="right" vertical="center"/>
    </xf>
    <xf numFmtId="178" fontId="10" fillId="0" borderId="5" xfId="17" applyNumberFormat="1" applyFont="1" applyBorder="1" applyAlignment="1" quotePrefix="1">
      <alignment horizontal="right" vertical="center"/>
    </xf>
    <xf numFmtId="0" fontId="10" fillId="3" borderId="10" xfId="0" applyFont="1" applyFill="1" applyBorder="1" applyAlignment="1">
      <alignment horizontal="distributed" vertical="center"/>
    </xf>
    <xf numFmtId="0" fontId="10" fillId="3" borderId="11" xfId="0" applyFont="1" applyFill="1" applyBorder="1" applyAlignment="1">
      <alignment horizontal="distributed" vertical="center"/>
    </xf>
    <xf numFmtId="178" fontId="10" fillId="0" borderId="12" xfId="17" applyNumberFormat="1" applyFont="1" applyBorder="1" applyAlignment="1">
      <alignment vertical="center"/>
    </xf>
    <xf numFmtId="178" fontId="10" fillId="0" borderId="12" xfId="17" applyNumberFormat="1" applyFont="1" applyBorder="1" applyAlignment="1" quotePrefix="1">
      <alignment horizontal="right" vertical="center"/>
    </xf>
    <xf numFmtId="178" fontId="10" fillId="0" borderId="13" xfId="17" applyNumberFormat="1" applyFont="1" applyBorder="1" applyAlignment="1">
      <alignment vertical="center"/>
    </xf>
    <xf numFmtId="179" fontId="10" fillId="0" borderId="12" xfId="0" applyNumberFormat="1" applyFont="1" applyBorder="1" applyAlignment="1">
      <alignment horizontal="right" vertical="center"/>
    </xf>
    <xf numFmtId="178" fontId="10" fillId="0" borderId="14" xfId="17" applyNumberFormat="1" applyFont="1" applyBorder="1" applyAlignment="1" quotePrefix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38" fontId="10" fillId="0" borderId="0" xfId="17" applyFont="1" applyBorder="1" applyAlignment="1">
      <alignment vertical="center"/>
    </xf>
    <xf numFmtId="38" fontId="10" fillId="0" borderId="0" xfId="17" applyFont="1" applyBorder="1" applyAlignment="1" quotePrefix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3" borderId="17" xfId="0" applyFont="1" applyFill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distributed" vertical="center"/>
    </xf>
    <xf numFmtId="0" fontId="12" fillId="3" borderId="7" xfId="0" applyFont="1" applyFill="1" applyBorder="1" applyAlignment="1">
      <alignment horizontal="distributed" vertical="center"/>
    </xf>
    <xf numFmtId="0" fontId="10" fillId="3" borderId="17" xfId="0" applyFont="1" applyFill="1" applyBorder="1" applyAlignment="1">
      <alignment horizontal="distributed" vertical="center"/>
    </xf>
    <xf numFmtId="0" fontId="10" fillId="3" borderId="18" xfId="0" applyFont="1" applyFill="1" applyBorder="1" applyAlignment="1">
      <alignment horizontal="distributed" vertical="center"/>
    </xf>
    <xf numFmtId="0" fontId="10" fillId="3" borderId="6" xfId="0" applyFont="1" applyFill="1" applyBorder="1" applyAlignment="1">
      <alignment horizontal="distributed" vertical="center"/>
    </xf>
    <xf numFmtId="0" fontId="10" fillId="3" borderId="7" xfId="0" applyFont="1" applyFill="1" applyBorder="1" applyAlignment="1">
      <alignment horizontal="distributed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/>
    </xf>
    <xf numFmtId="0" fontId="10" fillId="4" borderId="3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"/>
  <sheetViews>
    <sheetView tabSelected="1" zoomScaleSheetLayoutView="100" workbookViewId="0" topLeftCell="A1">
      <selection activeCell="M22" sqref="M22"/>
    </sheetView>
  </sheetViews>
  <sheetFormatPr defaultColWidth="9.00390625" defaultRowHeight="13.5"/>
  <cols>
    <col min="1" max="1" width="2.625" style="4" customWidth="1"/>
    <col min="2" max="2" width="3.625" style="4" customWidth="1"/>
    <col min="3" max="3" width="8.625" style="4" customWidth="1"/>
    <col min="4" max="21" width="9.625" style="4" customWidth="1"/>
    <col min="22" max="16384" width="9.00390625" style="4" customWidth="1"/>
  </cols>
  <sheetData>
    <row r="1" spans="2:6" s="3" customFormat="1" ht="14.25" customHeight="1">
      <c r="B1" s="1" t="s">
        <v>0</v>
      </c>
      <c r="C1" s="2"/>
      <c r="D1" s="2"/>
      <c r="E1" s="2"/>
      <c r="F1" s="2"/>
    </row>
    <row r="2" ht="15" thickBot="1">
      <c r="R2" s="5" t="s">
        <v>16</v>
      </c>
    </row>
    <row r="3" spans="2:18" ht="12.75" customHeight="1">
      <c r="B3" s="64"/>
      <c r="C3" s="65"/>
      <c r="D3" s="58" t="s">
        <v>17</v>
      </c>
      <c r="E3" s="59"/>
      <c r="F3" s="59"/>
      <c r="G3" s="59"/>
      <c r="H3" s="60"/>
      <c r="I3" s="49" t="s">
        <v>18</v>
      </c>
      <c r="J3" s="50"/>
      <c r="K3" s="50"/>
      <c r="L3" s="50"/>
      <c r="M3" s="50"/>
      <c r="N3" s="50"/>
      <c r="O3" s="50"/>
      <c r="P3" s="50"/>
      <c r="Q3" s="50"/>
      <c r="R3" s="51"/>
    </row>
    <row r="4" spans="2:18" ht="12.75" customHeight="1">
      <c r="B4" s="66" t="s">
        <v>19</v>
      </c>
      <c r="C4" s="67"/>
      <c r="D4" s="45" t="s">
        <v>20</v>
      </c>
      <c r="E4" s="61" t="s">
        <v>21</v>
      </c>
      <c r="F4" s="62"/>
      <c r="G4" s="63"/>
      <c r="H4" s="45" t="s">
        <v>22</v>
      </c>
      <c r="I4" s="45" t="s">
        <v>20</v>
      </c>
      <c r="J4" s="45" t="s">
        <v>1</v>
      </c>
      <c r="K4" s="45" t="s">
        <v>2</v>
      </c>
      <c r="L4" s="45" t="s">
        <v>3</v>
      </c>
      <c r="M4" s="6" t="s">
        <v>4</v>
      </c>
      <c r="N4" s="6" t="s">
        <v>5</v>
      </c>
      <c r="O4" s="6" t="s">
        <v>6</v>
      </c>
      <c r="P4" s="6" t="s">
        <v>23</v>
      </c>
      <c r="Q4" s="45" t="s">
        <v>7</v>
      </c>
      <c r="R4" s="43" t="s">
        <v>8</v>
      </c>
    </row>
    <row r="5" spans="2:18" ht="12.75" customHeight="1">
      <c r="B5" s="68"/>
      <c r="C5" s="69"/>
      <c r="D5" s="46"/>
      <c r="E5" s="7" t="s">
        <v>9</v>
      </c>
      <c r="F5" s="7" t="s">
        <v>10</v>
      </c>
      <c r="G5" s="7" t="s">
        <v>11</v>
      </c>
      <c r="H5" s="46"/>
      <c r="I5" s="46"/>
      <c r="J5" s="46"/>
      <c r="K5" s="46"/>
      <c r="L5" s="46"/>
      <c r="M5" s="7" t="s">
        <v>12</v>
      </c>
      <c r="N5" s="7" t="s">
        <v>24</v>
      </c>
      <c r="O5" s="7" t="s">
        <v>13</v>
      </c>
      <c r="P5" s="7" t="s">
        <v>14</v>
      </c>
      <c r="Q5" s="46"/>
      <c r="R5" s="44"/>
    </row>
    <row r="6" spans="2:18" ht="12.75" customHeight="1">
      <c r="B6" s="54" t="s">
        <v>25</v>
      </c>
      <c r="C6" s="55"/>
      <c r="D6" s="8">
        <f>E6+H6</f>
        <v>1150420</v>
      </c>
      <c r="E6" s="9">
        <f aca="true" t="shared" si="0" ref="E6:E11">F6+G6</f>
        <v>292326</v>
      </c>
      <c r="F6" s="9">
        <v>219204</v>
      </c>
      <c r="G6" s="9">
        <v>73122</v>
      </c>
      <c r="H6" s="9">
        <v>858094</v>
      </c>
      <c r="I6" s="10">
        <f>SUM(J6:K6)+SUM(M6:R6)</f>
        <v>1150420</v>
      </c>
      <c r="J6" s="9">
        <v>974387</v>
      </c>
      <c r="K6" s="9">
        <v>21000</v>
      </c>
      <c r="L6" s="11" t="s">
        <v>15</v>
      </c>
      <c r="M6" s="9">
        <v>3268</v>
      </c>
      <c r="N6" s="9">
        <v>14441</v>
      </c>
      <c r="O6" s="9">
        <v>9000</v>
      </c>
      <c r="P6" s="9">
        <v>59550</v>
      </c>
      <c r="Q6" s="9">
        <v>4187</v>
      </c>
      <c r="R6" s="12">
        <v>64587</v>
      </c>
    </row>
    <row r="7" spans="2:18" ht="12.75" customHeight="1">
      <c r="B7" s="56" t="s">
        <v>26</v>
      </c>
      <c r="C7" s="57"/>
      <c r="D7" s="8">
        <f>E7+H7</f>
        <v>933755</v>
      </c>
      <c r="E7" s="9">
        <f t="shared" si="0"/>
        <v>194546</v>
      </c>
      <c r="F7" s="9">
        <v>148099</v>
      </c>
      <c r="G7" s="9">
        <v>46447</v>
      </c>
      <c r="H7" s="9">
        <v>739209</v>
      </c>
      <c r="I7" s="10">
        <f>SUM(J7:K7)+SUM(M7:R7)</f>
        <v>933755</v>
      </c>
      <c r="J7" s="9">
        <v>824163</v>
      </c>
      <c r="K7" s="9">
        <v>14000</v>
      </c>
      <c r="L7" s="11" t="s">
        <v>15</v>
      </c>
      <c r="M7" s="9">
        <v>677</v>
      </c>
      <c r="N7" s="9">
        <v>20081</v>
      </c>
      <c r="O7" s="9">
        <v>4000</v>
      </c>
      <c r="P7" s="9">
        <v>34946</v>
      </c>
      <c r="Q7" s="9">
        <v>3179</v>
      </c>
      <c r="R7" s="12">
        <v>32709</v>
      </c>
    </row>
    <row r="8" spans="2:18" s="19" customFormat="1" ht="12.75" customHeight="1">
      <c r="B8" s="52" t="s">
        <v>27</v>
      </c>
      <c r="C8" s="53"/>
      <c r="D8" s="15">
        <f>E8+H8</f>
        <v>876317</v>
      </c>
      <c r="E8" s="15">
        <f t="shared" si="0"/>
        <v>190269</v>
      </c>
      <c r="F8" s="15">
        <f>F9</f>
        <v>135588</v>
      </c>
      <c r="G8" s="15">
        <f>G9</f>
        <v>54681</v>
      </c>
      <c r="H8" s="15">
        <f>H9+H12</f>
        <v>686048</v>
      </c>
      <c r="I8" s="16">
        <f>SUM(J8:R8)</f>
        <v>876317</v>
      </c>
      <c r="J8" s="15">
        <f>J9+J12</f>
        <v>762983</v>
      </c>
      <c r="K8" s="15">
        <f>K9</f>
        <v>14000</v>
      </c>
      <c r="L8" s="17">
        <f>L9+L12</f>
        <v>0</v>
      </c>
      <c r="M8" s="15">
        <f>M9</f>
        <v>5084</v>
      </c>
      <c r="N8" s="15">
        <f>N9+N12</f>
        <v>12144</v>
      </c>
      <c r="O8" s="15">
        <f>O9+O12</f>
        <v>3000</v>
      </c>
      <c r="P8" s="15">
        <f>P9</f>
        <v>30758</v>
      </c>
      <c r="Q8" s="15">
        <f>Q9</f>
        <v>3390</v>
      </c>
      <c r="R8" s="18">
        <f>R9</f>
        <v>44958</v>
      </c>
    </row>
    <row r="9" spans="2:18" s="19" customFormat="1" ht="12.75" customHeight="1">
      <c r="B9" s="47" t="s">
        <v>28</v>
      </c>
      <c r="C9" s="48"/>
      <c r="D9" s="20">
        <f>E9+H9</f>
        <v>230234</v>
      </c>
      <c r="E9" s="20">
        <f t="shared" si="0"/>
        <v>190269</v>
      </c>
      <c r="F9" s="20">
        <f>F10+F11</f>
        <v>135588</v>
      </c>
      <c r="G9" s="20">
        <f aca="true" t="shared" si="1" ref="G9:R9">G10+G11</f>
        <v>54681</v>
      </c>
      <c r="H9" s="20">
        <f t="shared" si="1"/>
        <v>39965</v>
      </c>
      <c r="I9" s="21">
        <f>SUM(J9:K9)+SUM(M9:R9)</f>
        <v>230234</v>
      </c>
      <c r="J9" s="20">
        <f t="shared" si="1"/>
        <v>128400</v>
      </c>
      <c r="K9" s="20">
        <f t="shared" si="1"/>
        <v>14000</v>
      </c>
      <c r="L9" s="22">
        <f>L10+L11</f>
        <v>0</v>
      </c>
      <c r="M9" s="20">
        <f>M10</f>
        <v>5084</v>
      </c>
      <c r="N9" s="20">
        <f>N10+N11</f>
        <v>2644</v>
      </c>
      <c r="O9" s="20">
        <f t="shared" si="1"/>
        <v>1000</v>
      </c>
      <c r="P9" s="20">
        <f>P11</f>
        <v>30758</v>
      </c>
      <c r="Q9" s="20">
        <f t="shared" si="1"/>
        <v>3390</v>
      </c>
      <c r="R9" s="23">
        <f t="shared" si="1"/>
        <v>44958</v>
      </c>
    </row>
    <row r="10" spans="2:18" ht="12.75" customHeight="1">
      <c r="B10" s="13"/>
      <c r="C10" s="14" t="s">
        <v>29</v>
      </c>
      <c r="D10" s="9">
        <v>175779</v>
      </c>
      <c r="E10" s="9">
        <f t="shared" si="0"/>
        <v>157422</v>
      </c>
      <c r="F10" s="9">
        <v>106886</v>
      </c>
      <c r="G10" s="9">
        <v>50536</v>
      </c>
      <c r="H10" s="9">
        <f>D10-E10</f>
        <v>18357</v>
      </c>
      <c r="I10" s="10">
        <f aca="true" t="shared" si="2" ref="I10:I15">SUM(J10:K10)+SUM(M10:R10)</f>
        <v>175779</v>
      </c>
      <c r="J10" s="9">
        <v>122249</v>
      </c>
      <c r="K10" s="9">
        <v>4000</v>
      </c>
      <c r="L10" s="11">
        <v>0</v>
      </c>
      <c r="M10" s="9">
        <v>5084</v>
      </c>
      <c r="N10" s="24">
        <v>0</v>
      </c>
      <c r="O10" s="9">
        <v>151</v>
      </c>
      <c r="P10" s="24">
        <v>0</v>
      </c>
      <c r="Q10" s="9">
        <v>3354</v>
      </c>
      <c r="R10" s="12">
        <v>40941</v>
      </c>
    </row>
    <row r="11" spans="2:18" ht="12.75" customHeight="1">
      <c r="B11" s="13"/>
      <c r="C11" s="14" t="s">
        <v>30</v>
      </c>
      <c r="D11" s="9">
        <v>54455</v>
      </c>
      <c r="E11" s="9">
        <f t="shared" si="0"/>
        <v>32847</v>
      </c>
      <c r="F11" s="9">
        <v>28702</v>
      </c>
      <c r="G11" s="9">
        <v>4145</v>
      </c>
      <c r="H11" s="9">
        <f>D11-E11</f>
        <v>21608</v>
      </c>
      <c r="I11" s="10">
        <f t="shared" si="2"/>
        <v>54455</v>
      </c>
      <c r="J11" s="9">
        <v>6151</v>
      </c>
      <c r="K11" s="9">
        <v>10000</v>
      </c>
      <c r="L11" s="11">
        <v>0</v>
      </c>
      <c r="M11" s="24">
        <v>0</v>
      </c>
      <c r="N11" s="9">
        <v>2644</v>
      </c>
      <c r="O11" s="9">
        <v>849</v>
      </c>
      <c r="P11" s="9">
        <v>30758</v>
      </c>
      <c r="Q11" s="9">
        <v>36</v>
      </c>
      <c r="R11" s="12">
        <v>4017</v>
      </c>
    </row>
    <row r="12" spans="2:18" s="19" customFormat="1" ht="12.75" customHeight="1">
      <c r="B12" s="47" t="s">
        <v>31</v>
      </c>
      <c r="C12" s="48"/>
      <c r="D12" s="20">
        <f>H12</f>
        <v>646083</v>
      </c>
      <c r="E12" s="25">
        <f>SUM(E13:E15)</f>
        <v>0</v>
      </c>
      <c r="F12" s="25">
        <f>SUM(F13:F15)</f>
        <v>0</v>
      </c>
      <c r="G12" s="25">
        <f>SUM(G13:G15)</f>
        <v>0</v>
      </c>
      <c r="H12" s="20">
        <f>SUM(H13:H15)</f>
        <v>646083</v>
      </c>
      <c r="I12" s="21">
        <f t="shared" si="2"/>
        <v>646083</v>
      </c>
      <c r="J12" s="20">
        <f aca="true" t="shared" si="3" ref="J12:R12">SUM(J13:J15)</f>
        <v>634583</v>
      </c>
      <c r="K12" s="25">
        <f t="shared" si="3"/>
        <v>0</v>
      </c>
      <c r="L12" s="22">
        <f t="shared" si="3"/>
        <v>0</v>
      </c>
      <c r="M12" s="25">
        <f t="shared" si="3"/>
        <v>0</v>
      </c>
      <c r="N12" s="20">
        <f t="shared" si="3"/>
        <v>9500</v>
      </c>
      <c r="O12" s="20">
        <f t="shared" si="3"/>
        <v>2000</v>
      </c>
      <c r="P12" s="25">
        <f t="shared" si="3"/>
        <v>0</v>
      </c>
      <c r="Q12" s="25">
        <f t="shared" si="3"/>
        <v>0</v>
      </c>
      <c r="R12" s="26">
        <f t="shared" si="3"/>
        <v>0</v>
      </c>
    </row>
    <row r="13" spans="2:18" ht="12.75" customHeight="1">
      <c r="B13" s="13"/>
      <c r="C13" s="14" t="s">
        <v>32</v>
      </c>
      <c r="D13" s="9">
        <f>H13</f>
        <v>93000</v>
      </c>
      <c r="E13" s="24">
        <v>0</v>
      </c>
      <c r="F13" s="24">
        <v>0</v>
      </c>
      <c r="G13" s="24">
        <v>0</v>
      </c>
      <c r="H13" s="9">
        <v>93000</v>
      </c>
      <c r="I13" s="10">
        <f t="shared" si="2"/>
        <v>93000</v>
      </c>
      <c r="J13" s="9">
        <v>82000</v>
      </c>
      <c r="K13" s="24">
        <v>0</v>
      </c>
      <c r="L13" s="11">
        <v>0</v>
      </c>
      <c r="M13" s="24">
        <v>0</v>
      </c>
      <c r="N13" s="9">
        <v>9000</v>
      </c>
      <c r="O13" s="9">
        <v>2000</v>
      </c>
      <c r="P13" s="24">
        <v>0</v>
      </c>
      <c r="Q13" s="24">
        <v>0</v>
      </c>
      <c r="R13" s="27">
        <v>0</v>
      </c>
    </row>
    <row r="14" spans="2:18" ht="12.75" customHeight="1">
      <c r="B14" s="13"/>
      <c r="C14" s="14" t="s">
        <v>33</v>
      </c>
      <c r="D14" s="9">
        <f>H14</f>
        <v>15719</v>
      </c>
      <c r="E14" s="24">
        <v>0</v>
      </c>
      <c r="F14" s="24">
        <v>0</v>
      </c>
      <c r="G14" s="24">
        <v>0</v>
      </c>
      <c r="H14" s="9">
        <v>15719</v>
      </c>
      <c r="I14" s="10">
        <f t="shared" si="2"/>
        <v>15719</v>
      </c>
      <c r="J14" s="9">
        <v>15219</v>
      </c>
      <c r="K14" s="24">
        <v>0</v>
      </c>
      <c r="L14" s="11">
        <v>0</v>
      </c>
      <c r="M14" s="24">
        <v>0</v>
      </c>
      <c r="N14" s="9">
        <v>500</v>
      </c>
      <c r="O14" s="24">
        <v>0</v>
      </c>
      <c r="P14" s="24">
        <v>0</v>
      </c>
      <c r="Q14" s="24">
        <v>0</v>
      </c>
      <c r="R14" s="27">
        <v>0</v>
      </c>
    </row>
    <row r="15" spans="2:18" ht="12.75" customHeight="1" thickBot="1">
      <c r="B15" s="28"/>
      <c r="C15" s="29" t="s">
        <v>34</v>
      </c>
      <c r="D15" s="30">
        <f>H15</f>
        <v>537364</v>
      </c>
      <c r="E15" s="31">
        <v>0</v>
      </c>
      <c r="F15" s="31">
        <v>0</v>
      </c>
      <c r="G15" s="31">
        <v>0</v>
      </c>
      <c r="H15" s="30">
        <v>537364</v>
      </c>
      <c r="I15" s="32">
        <f t="shared" si="2"/>
        <v>537364</v>
      </c>
      <c r="J15" s="30">
        <v>537364</v>
      </c>
      <c r="K15" s="31">
        <v>0</v>
      </c>
      <c r="L15" s="33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4">
        <v>0</v>
      </c>
    </row>
    <row r="16" spans="2:18" ht="12.75" customHeight="1">
      <c r="B16" s="35"/>
      <c r="C16" s="36"/>
      <c r="D16" s="37"/>
      <c r="E16" s="38"/>
      <c r="F16" s="38"/>
      <c r="G16" s="38"/>
      <c r="H16" s="37"/>
      <c r="I16" s="37"/>
      <c r="J16" s="37"/>
      <c r="K16" s="38"/>
      <c r="L16" s="39"/>
      <c r="M16" s="38"/>
      <c r="N16" s="38"/>
      <c r="O16" s="38"/>
      <c r="P16" s="38"/>
      <c r="Q16" s="38"/>
      <c r="R16" s="38"/>
    </row>
    <row r="17" ht="12.75" customHeight="1">
      <c r="B17" s="40" t="s">
        <v>35</v>
      </c>
    </row>
    <row r="20" spans="2:22" ht="12" customHeight="1">
      <c r="B20" s="40"/>
      <c r="C20" s="40"/>
      <c r="O20" s="41"/>
      <c r="P20" s="41"/>
      <c r="Q20" s="41"/>
      <c r="R20" s="41"/>
      <c r="S20" s="41"/>
      <c r="T20" s="42"/>
      <c r="U20" s="42"/>
      <c r="V20" s="42"/>
    </row>
    <row r="21" spans="2:22" ht="12" customHeight="1">
      <c r="B21" s="40"/>
      <c r="C21" s="40"/>
      <c r="O21" s="41"/>
      <c r="P21" s="41"/>
      <c r="Q21" s="41"/>
      <c r="R21" s="41"/>
      <c r="S21" s="41"/>
      <c r="T21" s="42"/>
      <c r="U21" s="42"/>
      <c r="V21" s="42"/>
    </row>
    <row r="22" spans="2:3" ht="12" customHeight="1">
      <c r="B22" s="40"/>
      <c r="C22" s="40"/>
    </row>
  </sheetData>
  <mergeCells count="17">
    <mergeCell ref="I3:R3"/>
    <mergeCell ref="B8:C8"/>
    <mergeCell ref="B6:C6"/>
    <mergeCell ref="B7:C7"/>
    <mergeCell ref="D3:H3"/>
    <mergeCell ref="E4:G4"/>
    <mergeCell ref="B4:C4"/>
    <mergeCell ref="J4:J5"/>
    <mergeCell ref="L4:L5"/>
    <mergeCell ref="Q4:Q5"/>
    <mergeCell ref="R4:R5"/>
    <mergeCell ref="K4:K5"/>
    <mergeCell ref="I4:I5"/>
    <mergeCell ref="B12:C12"/>
    <mergeCell ref="B9:C9"/>
    <mergeCell ref="D4:D5"/>
    <mergeCell ref="H4:H5"/>
  </mergeCells>
  <printOptions horizontalCentered="1"/>
  <pageMargins left="0.1968503937007874" right="0.1968503937007874" top="0.7874015748031497" bottom="0.5905511811023623" header="0" footer="0"/>
  <pageSetup horizontalDpi="300" verticalDpi="300" orientation="landscape" paperSize="9" scale="7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2007-09-11T04:58:44Z</dcterms:created>
  <dcterms:modified xsi:type="dcterms:W3CDTF">2007-09-12T02:49:23Z</dcterms:modified>
  <cp:category/>
  <cp:version/>
  <cp:contentType/>
  <cp:contentStatus/>
</cp:coreProperties>
</file>