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15330" windowHeight="4530" activeTab="0"/>
  </bookViews>
  <sheets>
    <sheet name="1-2土地利用" sheetId="1" r:id="rId1"/>
  </sheets>
  <externalReferences>
    <externalReference r:id="rId4"/>
  </externalReferences>
  <definedNames>
    <definedName name="_xlnm.Print_Area" localSheetId="0">'1-2土地利用'!$B$1:$L$97</definedName>
    <definedName name="_xlnm.Print_Titles" localSheetId="0">'1-2土地利用'!$2:$5</definedName>
  </definedNames>
  <calcPr fullCalcOnLoad="1"/>
</workbook>
</file>

<file path=xl/sharedStrings.xml><?xml version="1.0" encoding="utf-8"?>
<sst xmlns="http://schemas.openxmlformats.org/spreadsheetml/2006/main" count="104" uniqueCount="99">
  <si>
    <t>市町村別</t>
  </si>
  <si>
    <t>　総　数</t>
  </si>
  <si>
    <t>　　　林              野</t>
  </si>
  <si>
    <t xml:space="preserve">      耕                      地</t>
  </si>
  <si>
    <t>　その他</t>
  </si>
  <si>
    <t>林 野 率</t>
  </si>
  <si>
    <t>国 有 林</t>
  </si>
  <si>
    <t>民 有 林</t>
  </si>
  <si>
    <t>田</t>
  </si>
  <si>
    <t>畑</t>
  </si>
  <si>
    <t>樹園地</t>
  </si>
  <si>
    <t>平成２年度</t>
  </si>
  <si>
    <t>　</t>
  </si>
  <si>
    <t xml:space="preserve"> </t>
  </si>
  <si>
    <t>前橋市</t>
  </si>
  <si>
    <t>渋川市</t>
  </si>
  <si>
    <t>北橘村</t>
  </si>
  <si>
    <t>赤城村</t>
  </si>
  <si>
    <t>富士見村</t>
  </si>
  <si>
    <t>子持村</t>
  </si>
  <si>
    <t>小野上村</t>
  </si>
  <si>
    <t>伊香保町</t>
  </si>
  <si>
    <t>榛東村</t>
  </si>
  <si>
    <t>吉岡町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</si>
  <si>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</si>
  <si>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</si>
  <si>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</si>
  <si>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</si>
  <si>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</si>
  <si>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</si>
  <si>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</si>
  <si>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</si>
  <si>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</si>
  <si>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藤岡市</t>
  </si>
  <si>
    <t>新町</t>
  </si>
  <si>
    <t>鬼石町</t>
  </si>
  <si>
    <t>吉井町</t>
  </si>
  <si>
    <t>万場町</t>
  </si>
  <si>
    <t>中里村</t>
  </si>
  <si>
    <t>上野村</t>
  </si>
  <si>
    <t>富岡市</t>
  </si>
  <si>
    <t>妙義町</t>
  </si>
  <si>
    <t>下仁田町</t>
  </si>
  <si>
    <t>南牧村</t>
  </si>
  <si>
    <t>甘楽町</t>
  </si>
  <si>
    <t>高崎市</t>
  </si>
  <si>
    <t>安中市</t>
  </si>
  <si>
    <t>榛名町</t>
  </si>
  <si>
    <t>倉渕村</t>
  </si>
  <si>
    <t>箕郷町</t>
  </si>
  <si>
    <t>群馬町</t>
  </si>
  <si>
    <t>松井田町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</si>
  <si>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</si>
  <si>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</si>
  <si>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</si>
  <si>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</si>
  <si>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</si>
  <si>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</si>
  <si>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</si>
  <si>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</si>
  <si>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桐生市</t>
  </si>
  <si>
    <t>伊勢崎市</t>
  </si>
  <si>
    <t>太田市</t>
  </si>
  <si>
    <t>館林市</t>
  </si>
  <si>
    <t>大胡町</t>
  </si>
  <si>
    <t>宮城村</t>
  </si>
  <si>
    <t>粕川村</t>
  </si>
  <si>
    <t>新里村</t>
  </si>
  <si>
    <t>黒保根村</t>
  </si>
  <si>
    <t>（勢）東村</t>
  </si>
  <si>
    <t>赤堀町</t>
  </si>
  <si>
    <t>（佐）東村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</si>
  <si>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</si>
  <si>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</si>
  <si>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</si>
  <si>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</si>
  <si>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</si>
  <si>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</si>
  <si>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</si>
  <si>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</si>
  <si>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明和村</t>
  </si>
  <si>
    <t>千代田町</t>
  </si>
  <si>
    <t>大泉町</t>
  </si>
  <si>
    <t>邑楽町</t>
  </si>
  <si>
    <t>（単位：ha）</t>
  </si>
  <si>
    <t>平成７年度</t>
  </si>
  <si>
    <t>第２表　土地利用</t>
  </si>
  <si>
    <t>利根上流　　　　森林計画区</t>
  </si>
  <si>
    <t>吾妻森林計画区</t>
  </si>
  <si>
    <t>中之条行政森林部</t>
  </si>
  <si>
    <t>沼田行政森林部</t>
  </si>
  <si>
    <t>利根下流　　　　森林計画区</t>
  </si>
  <si>
    <t>渋川行政森林部</t>
  </si>
  <si>
    <t>桐生行政森林部</t>
  </si>
  <si>
    <t>西毛森林計画区</t>
  </si>
  <si>
    <t>高崎行政森林部</t>
  </si>
  <si>
    <t>藤岡行政森林部</t>
  </si>
  <si>
    <t>富岡行政森林部</t>
  </si>
  <si>
    <t>平成１２年度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</si>
</sst>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thin">
        <color indexed="8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hair">
        <color indexed="8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35">
    <xf numFmtId="3" fontId="0" fillId="0" borderId="0" xfId="0" applyNumberFormat="1" applyFont="1" applyAlignment="1">
      <alignment/>
    </xf>
    <xf numFmtId="3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Font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2" xfId="0" applyFont="1" applyFill="1" applyBorder="1" applyAlignment="1">
      <alignment vertical="center"/>
    </xf>
    <xf numFmtId="3" fontId="5" fillId="2" borderId="3" xfId="0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3" fontId="5" fillId="2" borderId="6" xfId="0" applyFont="1" applyFill="1" applyBorder="1" applyAlignment="1">
      <alignment vertical="center"/>
    </xf>
    <xf numFmtId="3" fontId="5" fillId="2" borderId="7" xfId="0" applyFont="1" applyFill="1" applyBorder="1" applyAlignment="1">
      <alignment horizontal="center" vertical="center"/>
    </xf>
    <xf numFmtId="3" fontId="5" fillId="2" borderId="8" xfId="0" applyFont="1" applyFill="1" applyBorder="1" applyAlignment="1">
      <alignment horizontal="center" vertical="center"/>
    </xf>
    <xf numFmtId="3" fontId="5" fillId="0" borderId="9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9" fontId="5" fillId="0" borderId="11" xfId="0" applyNumberFormat="1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9" fontId="5" fillId="0" borderId="15" xfId="0" applyNumberFormat="1" applyFont="1" applyBorder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0" xfId="0" applyFont="1" applyFill="1" applyBorder="1" applyAlignment="1">
      <alignment vertical="center"/>
    </xf>
    <xf numFmtId="3" fontId="5" fillId="2" borderId="20" xfId="0" applyNumberFormat="1" applyFont="1" applyFill="1" applyBorder="1" applyAlignment="1">
      <alignment vertical="center"/>
    </xf>
    <xf numFmtId="3" fontId="5" fillId="3" borderId="21" xfId="0" applyFont="1" applyFill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3" borderId="23" xfId="0" applyFont="1" applyFill="1" applyBorder="1" applyAlignment="1">
      <alignment vertical="center"/>
    </xf>
    <xf numFmtId="3" fontId="5" fillId="0" borderId="24" xfId="0" applyFont="1" applyBorder="1" applyAlignment="1">
      <alignment vertical="center"/>
    </xf>
    <xf numFmtId="3" fontId="5" fillId="3" borderId="23" xfId="0" applyNumberFormat="1" applyFont="1" applyFill="1" applyBorder="1" applyAlignment="1">
      <alignment vertical="center"/>
    </xf>
    <xf numFmtId="3" fontId="5" fillId="3" borderId="25" xfId="0" applyNumberFormat="1" applyFont="1" applyFill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9" fontId="5" fillId="0" borderId="28" xfId="0" applyNumberFormat="1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5" fillId="0" borderId="29" xfId="0" applyFont="1" applyBorder="1" applyAlignment="1">
      <alignment vertical="center"/>
    </xf>
    <xf numFmtId="3" fontId="5" fillId="0" borderId="30" xfId="0" applyFont="1" applyBorder="1" applyAlignment="1">
      <alignment vertical="center"/>
    </xf>
    <xf numFmtId="3" fontId="5" fillId="3" borderId="31" xfId="0" applyNumberFormat="1" applyFont="1" applyFill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9" fontId="5" fillId="0" borderId="34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32" xfId="0" applyFont="1" applyBorder="1" applyAlignment="1">
      <alignment vertical="center"/>
    </xf>
    <xf numFmtId="3" fontId="5" fillId="0" borderId="33" xfId="0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3" fontId="5" fillId="0" borderId="35" xfId="0" applyFont="1" applyBorder="1" applyAlignment="1">
      <alignment vertical="center"/>
    </xf>
    <xf numFmtId="3" fontId="5" fillId="0" borderId="36" xfId="0" applyFont="1" applyBorder="1" applyAlignment="1">
      <alignment vertical="center"/>
    </xf>
    <xf numFmtId="3" fontId="5" fillId="0" borderId="37" xfId="0" applyNumberFormat="1" applyFont="1" applyBorder="1" applyAlignment="1">
      <alignment/>
    </xf>
    <xf numFmtId="3" fontId="5" fillId="0" borderId="38" xfId="0" applyFont="1" applyBorder="1" applyAlignment="1">
      <alignment vertical="center"/>
    </xf>
    <xf numFmtId="3" fontId="5" fillId="0" borderId="39" xfId="0" applyFont="1" applyBorder="1" applyAlignment="1">
      <alignment vertical="center"/>
    </xf>
    <xf numFmtId="3" fontId="5" fillId="3" borderId="40" xfId="0" applyNumberFormat="1" applyFont="1" applyFill="1" applyBorder="1" applyAlignment="1">
      <alignment vertical="center"/>
    </xf>
    <xf numFmtId="3" fontId="5" fillId="0" borderId="41" xfId="0" applyFont="1" applyBorder="1" applyAlignment="1">
      <alignment vertical="center"/>
    </xf>
    <xf numFmtId="3" fontId="5" fillId="0" borderId="42" xfId="0" applyFont="1" applyBorder="1" applyAlignment="1">
      <alignment vertical="center"/>
    </xf>
    <xf numFmtId="9" fontId="5" fillId="0" borderId="43" xfId="0" applyNumberFormat="1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0" borderId="44" xfId="0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5" fillId="3" borderId="46" xfId="0" applyFont="1" applyFill="1" applyBorder="1" applyAlignment="1">
      <alignment vertical="center"/>
    </xf>
    <xf numFmtId="3" fontId="5" fillId="0" borderId="47" xfId="0" applyFont="1" applyBorder="1" applyAlignment="1">
      <alignment vertical="center"/>
    </xf>
    <xf numFmtId="3" fontId="5" fillId="0" borderId="48" xfId="0" applyFont="1" applyBorder="1" applyAlignment="1">
      <alignment vertical="center"/>
    </xf>
    <xf numFmtId="9" fontId="5" fillId="0" borderId="49" xfId="0" applyNumberFormat="1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50" xfId="0" applyFont="1" applyFill="1" applyBorder="1" applyAlignment="1">
      <alignment vertical="center"/>
    </xf>
    <xf numFmtId="3" fontId="5" fillId="3" borderId="52" xfId="0" applyNumberFormat="1" applyFont="1" applyFill="1" applyBorder="1" applyAlignment="1">
      <alignment vertical="center" wrapText="1"/>
    </xf>
    <xf numFmtId="3" fontId="5" fillId="0" borderId="16" xfId="0" applyFont="1" applyFill="1" applyBorder="1" applyAlignment="1">
      <alignment vertical="center"/>
    </xf>
    <xf numFmtId="3" fontId="5" fillId="0" borderId="44" xfId="0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3" fontId="5" fillId="0" borderId="29" xfId="0" applyFont="1" applyFill="1" applyBorder="1" applyAlignment="1">
      <alignment vertical="center"/>
    </xf>
    <xf numFmtId="3" fontId="5" fillId="0" borderId="35" xfId="0" applyFont="1" applyFill="1" applyBorder="1" applyAlignment="1">
      <alignment vertical="center"/>
    </xf>
    <xf numFmtId="3" fontId="5" fillId="0" borderId="39" xfId="0" applyFont="1" applyFill="1" applyBorder="1" applyAlignment="1">
      <alignment vertical="center"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29" xfId="0" applyNumberFormat="1" applyFont="1" applyBorder="1" applyAlignment="1">
      <alignment/>
    </xf>
    <xf numFmtId="3" fontId="5" fillId="3" borderId="53" xfId="0" applyNumberFormat="1" applyFont="1" applyFill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54" xfId="0" applyFont="1" applyBorder="1" applyAlignment="1">
      <alignment vertical="center"/>
    </xf>
    <xf numFmtId="9" fontId="5" fillId="0" borderId="55" xfId="0" applyNumberFormat="1" applyFont="1" applyBorder="1" applyAlignment="1">
      <alignment vertical="center"/>
    </xf>
    <xf numFmtId="3" fontId="5" fillId="0" borderId="55" xfId="0" applyFont="1" applyBorder="1" applyAlignment="1">
      <alignment vertical="center"/>
    </xf>
    <xf numFmtId="3" fontId="5" fillId="0" borderId="56" xfId="0" applyFont="1" applyFill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9" fontId="5" fillId="0" borderId="3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18" xfId="0" applyFont="1" applyBorder="1" applyAlignment="1">
      <alignment/>
    </xf>
    <xf numFmtId="3" fontId="5" fillId="0" borderId="57" xfId="0" applyNumberFormat="1" applyFont="1" applyBorder="1" applyAlignment="1">
      <alignment/>
    </xf>
    <xf numFmtId="9" fontId="5" fillId="0" borderId="58" xfId="0" applyNumberFormat="1" applyFont="1" applyBorder="1" applyAlignment="1">
      <alignment/>
    </xf>
    <xf numFmtId="3" fontId="5" fillId="0" borderId="58" xfId="0" applyNumberFormat="1" applyFont="1" applyBorder="1" applyAlignment="1">
      <alignment/>
    </xf>
    <xf numFmtId="3" fontId="5" fillId="0" borderId="59" xfId="0" applyNumberFormat="1" applyFont="1" applyFill="1" applyBorder="1" applyAlignment="1">
      <alignment/>
    </xf>
    <xf numFmtId="3" fontId="5" fillId="0" borderId="5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3" borderId="52" xfId="0" applyNumberFormat="1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5" fillId="3" borderId="60" xfId="0" applyNumberFormat="1" applyFont="1" applyFill="1" applyBorder="1" applyAlignment="1">
      <alignment vertical="center"/>
    </xf>
    <xf numFmtId="3" fontId="5" fillId="0" borderId="61" xfId="0" applyFont="1" applyBorder="1" applyAlignment="1">
      <alignment vertical="center"/>
    </xf>
    <xf numFmtId="3" fontId="5" fillId="0" borderId="62" xfId="0" applyFont="1" applyBorder="1" applyAlignment="1">
      <alignment vertical="center"/>
    </xf>
    <xf numFmtId="9" fontId="5" fillId="0" borderId="63" xfId="0" applyNumberFormat="1" applyFont="1" applyBorder="1" applyAlignment="1">
      <alignment vertical="center"/>
    </xf>
    <xf numFmtId="3" fontId="5" fillId="0" borderId="63" xfId="0" applyFont="1" applyBorder="1" applyAlignment="1">
      <alignment vertical="center"/>
    </xf>
    <xf numFmtId="3" fontId="5" fillId="0" borderId="64" xfId="0" applyFont="1" applyFill="1" applyBorder="1" applyAlignment="1">
      <alignment vertical="center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3" borderId="66" xfId="0" applyFont="1" applyFill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68" xfId="0" applyFont="1" applyBorder="1" applyAlignment="1">
      <alignment vertical="center"/>
    </xf>
    <xf numFmtId="9" fontId="5" fillId="0" borderId="69" xfId="0" applyNumberFormat="1" applyFont="1" applyBorder="1" applyAlignment="1">
      <alignment vertical="center"/>
    </xf>
    <xf numFmtId="3" fontId="5" fillId="0" borderId="69" xfId="0" applyFont="1" applyBorder="1" applyAlignment="1">
      <alignment vertical="center"/>
    </xf>
    <xf numFmtId="3" fontId="5" fillId="0" borderId="70" xfId="0" applyFont="1" applyFill="1" applyBorder="1" applyAlignment="1">
      <alignment vertical="center"/>
    </xf>
    <xf numFmtId="3" fontId="5" fillId="0" borderId="7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61" xfId="0" applyNumberFormat="1" applyFont="1" applyBorder="1" applyAlignment="1">
      <alignment vertical="center"/>
    </xf>
    <xf numFmtId="3" fontId="5" fillId="0" borderId="62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3" fontId="5" fillId="0" borderId="64" xfId="0" applyNumberFormat="1" applyFont="1" applyFill="1" applyBorder="1" applyAlignment="1">
      <alignment vertical="center"/>
    </xf>
    <xf numFmtId="3" fontId="5" fillId="0" borderId="64" xfId="0" applyNumberFormat="1" applyFont="1" applyBorder="1" applyAlignment="1">
      <alignment vertical="center"/>
    </xf>
    <xf numFmtId="3" fontId="5" fillId="0" borderId="65" xfId="0" applyNumberFormat="1" applyFont="1" applyBorder="1" applyAlignment="1">
      <alignment vertical="center"/>
    </xf>
    <xf numFmtId="3" fontId="5" fillId="3" borderId="72" xfId="0" applyNumberFormat="1" applyFont="1" applyFill="1" applyBorder="1" applyAlignment="1">
      <alignment vertical="center"/>
    </xf>
    <xf numFmtId="3" fontId="5" fillId="3" borderId="73" xfId="0" applyNumberFormat="1" applyFont="1" applyFill="1" applyBorder="1" applyAlignment="1">
      <alignment/>
    </xf>
    <xf numFmtId="3" fontId="5" fillId="3" borderId="52" xfId="0" applyNumberFormat="1" applyFont="1" applyFill="1" applyBorder="1" applyAlignment="1">
      <alignment vertical="center"/>
    </xf>
    <xf numFmtId="3" fontId="5" fillId="3" borderId="53" xfId="0" applyFont="1" applyFill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-3&#26862;&#26519;&#12398;&#27010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-1保有面積(12)"/>
      <sheetName val="1-3-2保有蓄積(12)"/>
      <sheetName val="1-3-3林種面積(12)"/>
      <sheetName val="1-3-4林種蓄積(12)"/>
      <sheetName val="1-3-5民種別齢別資源(12)"/>
      <sheetName val="1-3-6民有林の人工林齢級別面積 (12)"/>
      <sheetName val="1-3-7民有林の人工林齢級別蓄積(12)"/>
    </sheetNames>
    <sheetDataSet>
      <sheetData sheetId="0">
        <row r="14">
          <cell r="C14">
            <v>4685</v>
          </cell>
        </row>
        <row r="15">
          <cell r="C15">
            <v>325</v>
          </cell>
        </row>
        <row r="16">
          <cell r="C16">
            <v>21019</v>
          </cell>
        </row>
        <row r="17">
          <cell r="C17">
            <v>9416</v>
          </cell>
        </row>
        <row r="18">
          <cell r="C18">
            <v>4411</v>
          </cell>
        </row>
        <row r="19">
          <cell r="C19">
            <v>1491</v>
          </cell>
        </row>
        <row r="20">
          <cell r="C20">
            <v>43493</v>
          </cell>
        </row>
        <row r="21">
          <cell r="C21">
            <v>12035</v>
          </cell>
        </row>
        <row r="22">
          <cell r="C22">
            <v>1146</v>
          </cell>
        </row>
        <row r="26">
          <cell r="C26">
            <v>13332</v>
          </cell>
        </row>
        <row r="27">
          <cell r="C27">
            <v>803</v>
          </cell>
        </row>
        <row r="28">
          <cell r="C28">
            <v>6780</v>
          </cell>
        </row>
        <row r="29">
          <cell r="C29">
            <v>2393</v>
          </cell>
        </row>
        <row r="30">
          <cell r="C30">
            <v>14564</v>
          </cell>
        </row>
        <row r="31">
          <cell r="C31">
            <v>3545</v>
          </cell>
        </row>
        <row r="32">
          <cell r="C32">
            <v>16910</v>
          </cell>
        </row>
        <row r="33">
          <cell r="C33">
            <v>158</v>
          </cell>
        </row>
        <row r="37">
          <cell r="C37">
            <v>0</v>
          </cell>
        </row>
        <row r="38">
          <cell r="C38">
            <v>15</v>
          </cell>
        </row>
        <row r="39">
          <cell r="C39">
            <v>0</v>
          </cell>
        </row>
        <row r="40">
          <cell r="C40">
            <v>1171</v>
          </cell>
        </row>
        <row r="41">
          <cell r="C41">
            <v>476</v>
          </cell>
        </row>
        <row r="42">
          <cell r="C42">
            <v>0</v>
          </cell>
        </row>
        <row r="43">
          <cell r="C43">
            <v>349</v>
          </cell>
        </row>
        <row r="44">
          <cell r="C44">
            <v>170</v>
          </cell>
        </row>
        <row r="45">
          <cell r="C45">
            <v>598</v>
          </cell>
        </row>
        <row r="46">
          <cell r="C46">
            <v>770</v>
          </cell>
        </row>
        <row r="47">
          <cell r="C47">
            <v>102</v>
          </cell>
        </row>
        <row r="48">
          <cell r="C48">
            <v>525</v>
          </cell>
        </row>
        <row r="49">
          <cell r="C49">
            <v>0</v>
          </cell>
        </row>
        <row r="52">
          <cell r="C52">
            <v>1281</v>
          </cell>
        </row>
        <row r="53">
          <cell r="C53">
            <v>0</v>
          </cell>
        </row>
        <row r="54">
          <cell r="C54">
            <v>3</v>
          </cell>
        </row>
        <row r="55">
          <cell r="C55">
            <v>0</v>
          </cell>
        </row>
        <row r="56">
          <cell r="C56">
            <v>45</v>
          </cell>
        </row>
        <row r="57">
          <cell r="C57">
            <v>4972</v>
          </cell>
        </row>
        <row r="58">
          <cell r="C58">
            <v>1221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1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6">
          <cell r="C76">
            <v>207</v>
          </cell>
        </row>
        <row r="77">
          <cell r="C77">
            <v>268</v>
          </cell>
        </row>
        <row r="78">
          <cell r="C78">
            <v>100</v>
          </cell>
        </row>
        <row r="79">
          <cell r="C79">
            <v>3286</v>
          </cell>
        </row>
        <row r="80">
          <cell r="C80">
            <v>339</v>
          </cell>
        </row>
        <row r="81">
          <cell r="C81">
            <v>0</v>
          </cell>
        </row>
        <row r="82">
          <cell r="C82">
            <v>7158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228</v>
          </cell>
        </row>
        <row r="88">
          <cell r="C88">
            <v>56</v>
          </cell>
        </row>
        <row r="89">
          <cell r="C89">
            <v>724</v>
          </cell>
        </row>
        <row r="90">
          <cell r="C90">
            <v>1227</v>
          </cell>
        </row>
        <row r="91">
          <cell r="C91">
            <v>7469</v>
          </cell>
        </row>
        <row r="94">
          <cell r="C94">
            <v>395</v>
          </cell>
        </row>
        <row r="95">
          <cell r="C95">
            <v>211</v>
          </cell>
        </row>
        <row r="96">
          <cell r="C96">
            <v>3639</v>
          </cell>
        </row>
        <row r="97">
          <cell r="C97">
            <v>3735</v>
          </cell>
        </row>
        <row r="98">
          <cell r="C98">
            <v>609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7"/>
  <sheetViews>
    <sheetView tabSelected="1" showOutlineSymbols="0" zoomScaleSheetLayoutView="75" workbookViewId="0" topLeftCell="A1">
      <selection activeCell="K97" sqref="K97"/>
    </sheetView>
  </sheetViews>
  <sheetFormatPr defaultColWidth="9.00390625" defaultRowHeight="14.25"/>
  <cols>
    <col min="1" max="1" width="2.625" style="3" customWidth="1"/>
    <col min="2" max="2" width="14.625" style="3" customWidth="1"/>
    <col min="3" max="12" width="8.625" style="3" customWidth="1"/>
    <col min="13" max="16384" width="10.75390625" style="3" customWidth="1"/>
  </cols>
  <sheetData>
    <row r="1" spans="2:12" ht="15" customHeight="1">
      <c r="B1" s="5" t="s">
        <v>86</v>
      </c>
      <c r="C1" s="2"/>
      <c r="D1" s="2"/>
      <c r="E1" s="2"/>
      <c r="F1" s="2"/>
      <c r="G1" s="2"/>
      <c r="H1" s="2"/>
      <c r="I1" s="2"/>
      <c r="J1" s="2"/>
      <c r="L1" s="2"/>
    </row>
    <row r="2" spans="2:12" ht="15" customHeight="1" thickBot="1">
      <c r="B2" s="1"/>
      <c r="C2" s="2"/>
      <c r="D2" s="2"/>
      <c r="E2" s="2"/>
      <c r="F2" s="2"/>
      <c r="G2" s="2"/>
      <c r="H2" s="2"/>
      <c r="I2" s="2"/>
      <c r="J2" s="2"/>
      <c r="K2" s="2" t="s">
        <v>84</v>
      </c>
      <c r="L2" s="2"/>
    </row>
    <row r="3" spans="2:13" ht="12" customHeight="1">
      <c r="B3" s="133"/>
      <c r="C3" s="26"/>
      <c r="D3" s="25"/>
      <c r="E3" s="25"/>
      <c r="F3" s="25"/>
      <c r="G3" s="25"/>
      <c r="H3" s="25"/>
      <c r="I3" s="25"/>
      <c r="J3" s="25"/>
      <c r="K3" s="25"/>
      <c r="L3" s="27"/>
      <c r="M3" s="4"/>
    </row>
    <row r="4" spans="2:13" ht="12" customHeight="1">
      <c r="B4" s="134" t="s">
        <v>0</v>
      </c>
      <c r="C4" s="7" t="s">
        <v>1</v>
      </c>
      <c r="D4" s="8" t="s">
        <v>2</v>
      </c>
      <c r="E4" s="9"/>
      <c r="F4" s="9"/>
      <c r="G4" s="9"/>
      <c r="H4" s="7" t="s">
        <v>3</v>
      </c>
      <c r="I4" s="6"/>
      <c r="J4" s="6"/>
      <c r="K4" s="9"/>
      <c r="L4" s="28" t="s">
        <v>4</v>
      </c>
      <c r="M4" s="4"/>
    </row>
    <row r="5" spans="2:13" ht="12" customHeight="1">
      <c r="B5" s="84"/>
      <c r="C5" s="10"/>
      <c r="D5" s="11" t="s">
        <v>1</v>
      </c>
      <c r="E5" s="12" t="s">
        <v>5</v>
      </c>
      <c r="F5" s="12" t="s">
        <v>6</v>
      </c>
      <c r="G5" s="13" t="s">
        <v>7</v>
      </c>
      <c r="H5" s="11" t="s">
        <v>1</v>
      </c>
      <c r="I5" s="12" t="s">
        <v>8</v>
      </c>
      <c r="J5" s="12" t="s">
        <v>9</v>
      </c>
      <c r="K5" s="13" t="s">
        <v>10</v>
      </c>
      <c r="L5" s="29"/>
      <c r="M5" s="4"/>
    </row>
    <row r="6" spans="2:13" ht="12" customHeight="1">
      <c r="B6" s="30" t="s">
        <v>11</v>
      </c>
      <c r="C6" s="14">
        <v>635561</v>
      </c>
      <c r="D6" s="15">
        <f>F6+G6</f>
        <v>426077</v>
      </c>
      <c r="E6" s="16">
        <f>D6/C6</f>
        <v>0.6703951312305192</v>
      </c>
      <c r="F6" s="17">
        <v>198201</v>
      </c>
      <c r="G6" s="18">
        <v>227876</v>
      </c>
      <c r="H6" s="15">
        <f>SUM(I6:K6)</f>
        <v>71999</v>
      </c>
      <c r="I6" s="17">
        <v>29126</v>
      </c>
      <c r="J6" s="17">
        <v>31029</v>
      </c>
      <c r="K6" s="18">
        <v>11844</v>
      </c>
      <c r="L6" s="31">
        <f>C6-D6-H6</f>
        <v>137485</v>
      </c>
      <c r="M6" s="4"/>
    </row>
    <row r="7" spans="2:13" ht="12" customHeight="1">
      <c r="B7" s="32" t="s">
        <v>85</v>
      </c>
      <c r="C7" s="19">
        <v>636318</v>
      </c>
      <c r="D7" s="20">
        <f>F7+G7</f>
        <v>425209</v>
      </c>
      <c r="E7" s="21">
        <f>D7/C7</f>
        <v>0.6682334933162349</v>
      </c>
      <c r="F7" s="22">
        <v>197901</v>
      </c>
      <c r="G7" s="23">
        <v>227308</v>
      </c>
      <c r="H7" s="20">
        <f>SUM(I7:K7)</f>
        <v>72005</v>
      </c>
      <c r="I7" s="22">
        <v>29126</v>
      </c>
      <c r="J7" s="22">
        <v>31033</v>
      </c>
      <c r="K7" s="23">
        <v>11846</v>
      </c>
      <c r="L7" s="33">
        <f>C7-D7-H7</f>
        <v>139104</v>
      </c>
      <c r="M7" s="4"/>
    </row>
    <row r="8" spans="2:13" ht="12" customHeight="1">
      <c r="B8" s="32" t="s">
        <v>98</v>
      </c>
      <c r="C8" s="19">
        <f>C34+C11+C82+C91+C73+C23+C49</f>
        <v>636316</v>
      </c>
      <c r="D8" s="20">
        <f>F8+G8</f>
        <v>424075</v>
      </c>
      <c r="E8" s="21">
        <f>D8/C8</f>
        <v>0.6664534602304515</v>
      </c>
      <c r="F8" s="22">
        <v>197458</v>
      </c>
      <c r="G8" s="74">
        <f>G34+G11+G82+G91+G73+G23+G49</f>
        <v>226617</v>
      </c>
      <c r="H8" s="20">
        <f>H34+H11+H82+H91+H73+H23+H49</f>
        <v>65115</v>
      </c>
      <c r="I8" s="22">
        <f>I34+I11+I82+I91+I73+I23+I49</f>
        <v>26465</v>
      </c>
      <c r="J8" s="22">
        <f>J34+J11+J82+J91+J73+J23+J49</f>
        <v>31743</v>
      </c>
      <c r="K8" s="23">
        <f>K34+K11+K82+K91+K73+K23+K49</f>
        <v>6907</v>
      </c>
      <c r="L8" s="33">
        <f>C8-D8-H8</f>
        <v>147126</v>
      </c>
      <c r="M8" s="4"/>
    </row>
    <row r="9" spans="2:12" ht="12" customHeight="1" thickBot="1">
      <c r="B9" s="132"/>
      <c r="D9" s="80"/>
      <c r="E9" s="81"/>
      <c r="F9" s="81"/>
      <c r="G9" s="82"/>
      <c r="H9" s="80"/>
      <c r="I9" s="81"/>
      <c r="J9" s="81"/>
      <c r="K9" s="83"/>
      <c r="L9" s="54"/>
    </row>
    <row r="10" spans="2:13" ht="12" customHeight="1">
      <c r="B10" s="73" t="s">
        <v>87</v>
      </c>
      <c r="C10" s="106">
        <f>C11</f>
        <v>176575</v>
      </c>
      <c r="D10" s="100">
        <f>D11</f>
        <v>151759</v>
      </c>
      <c r="E10" s="101">
        <f>D10/C10</f>
        <v>0.8594591533342772</v>
      </c>
      <c r="F10" s="102">
        <f aca="true" t="shared" si="0" ref="F10:L10">F11</f>
        <v>98021</v>
      </c>
      <c r="G10" s="103">
        <f t="shared" si="0"/>
        <v>53738</v>
      </c>
      <c r="H10" s="100">
        <f t="shared" si="0"/>
        <v>7235</v>
      </c>
      <c r="I10" s="102">
        <f t="shared" si="0"/>
        <v>1595</v>
      </c>
      <c r="J10" s="102">
        <f t="shared" si="0"/>
        <v>4812</v>
      </c>
      <c r="K10" s="104">
        <f t="shared" si="0"/>
        <v>828</v>
      </c>
      <c r="L10" s="105">
        <f t="shared" si="0"/>
        <v>17581</v>
      </c>
      <c r="M10" s="4"/>
    </row>
    <row r="11" spans="2:13" ht="12" customHeight="1">
      <c r="B11" s="64" t="s">
        <v>90</v>
      </c>
      <c r="C11" s="65">
        <f>SUM(C12:C20)</f>
        <v>176575</v>
      </c>
      <c r="D11" s="66">
        <f>SUM(D12:D20)</f>
        <v>151759</v>
      </c>
      <c r="E11" s="67">
        <f aca="true" t="shared" si="1" ref="E11:E20">D11/C11</f>
        <v>0.8594591533342772</v>
      </c>
      <c r="F11" s="68">
        <f>SUM(F12:F20)</f>
        <v>98021</v>
      </c>
      <c r="G11" s="72">
        <f aca="true" t="shared" si="2" ref="G11:L11">SUM(G12:G20)</f>
        <v>53738</v>
      </c>
      <c r="H11" s="66">
        <f t="shared" si="2"/>
        <v>7235</v>
      </c>
      <c r="I11" s="68">
        <f t="shared" si="2"/>
        <v>1595</v>
      </c>
      <c r="J11" s="68">
        <f t="shared" si="2"/>
        <v>4812</v>
      </c>
      <c r="K11" s="69">
        <f t="shared" si="2"/>
        <v>828</v>
      </c>
      <c r="L11" s="70">
        <f t="shared" si="2"/>
        <v>17581</v>
      </c>
      <c r="M11" s="4"/>
    </row>
    <row r="12" spans="2:13" ht="12" customHeight="1">
      <c r="B12" s="57" t="s">
        <v>24</v>
      </c>
      <c r="C12" s="58">
        <v>13631</v>
      </c>
      <c r="D12" s="59">
        <f>F12+G12</f>
        <v>8501</v>
      </c>
      <c r="E12" s="60">
        <f t="shared" si="1"/>
        <v>0.6236519697747781</v>
      </c>
      <c r="F12" s="61">
        <f>'[1]1-3-1保有面積(12)'!C14</f>
        <v>4685</v>
      </c>
      <c r="G12" s="75">
        <v>3816</v>
      </c>
      <c r="H12" s="59">
        <f>SUM(I12:K12)</f>
        <v>1499</v>
      </c>
      <c r="I12" s="61">
        <v>513</v>
      </c>
      <c r="J12" s="61">
        <v>716</v>
      </c>
      <c r="K12" s="62">
        <v>270</v>
      </c>
      <c r="L12" s="63">
        <f>C12-D12-H12</f>
        <v>3631</v>
      </c>
      <c r="M12" s="4"/>
    </row>
    <row r="13" spans="2:13" ht="12" customHeight="1">
      <c r="B13" s="34" t="s">
        <v>25</v>
      </c>
      <c r="C13" s="19">
        <v>2816</v>
      </c>
      <c r="D13" s="20">
        <f aca="true" t="shared" si="3" ref="D13:D20">F13+G13</f>
        <v>1594</v>
      </c>
      <c r="E13" s="21">
        <f t="shared" si="1"/>
        <v>0.5660511363636364</v>
      </c>
      <c r="F13" s="61">
        <f>'[1]1-3-1保有面積(12)'!C15</f>
        <v>325</v>
      </c>
      <c r="G13" s="74">
        <v>1269</v>
      </c>
      <c r="H13" s="20">
        <f aca="true" t="shared" si="4" ref="H13:H20">SUM(I13:K13)</f>
        <v>373</v>
      </c>
      <c r="I13" s="22">
        <v>115</v>
      </c>
      <c r="J13" s="22">
        <v>230</v>
      </c>
      <c r="K13" s="23">
        <v>28</v>
      </c>
      <c r="L13" s="33">
        <f aca="true" t="shared" si="5" ref="L13:L20">C13-D13-H13</f>
        <v>849</v>
      </c>
      <c r="M13" s="4"/>
    </row>
    <row r="14" spans="2:13" ht="12" customHeight="1">
      <c r="B14" s="34" t="s">
        <v>26</v>
      </c>
      <c r="C14" s="19">
        <v>27890</v>
      </c>
      <c r="D14" s="20">
        <f>F14+G14</f>
        <v>25399</v>
      </c>
      <c r="E14" s="21">
        <f t="shared" si="1"/>
        <v>0.9106848332735747</v>
      </c>
      <c r="F14" s="61">
        <f>'[1]1-3-1保有面積(12)'!C16</f>
        <v>21019</v>
      </c>
      <c r="G14" s="74">
        <v>4380</v>
      </c>
      <c r="H14" s="20">
        <f t="shared" si="4"/>
        <v>775</v>
      </c>
      <c r="I14" s="22">
        <v>61</v>
      </c>
      <c r="J14" s="22">
        <v>680</v>
      </c>
      <c r="K14" s="23">
        <v>34</v>
      </c>
      <c r="L14" s="33">
        <f t="shared" si="5"/>
        <v>1716</v>
      </c>
      <c r="M14" s="4"/>
    </row>
    <row r="15" spans="2:13" ht="12" customHeight="1">
      <c r="B15" s="34" t="s">
        <v>27</v>
      </c>
      <c r="C15" s="19">
        <v>39201</v>
      </c>
      <c r="D15" s="20">
        <f t="shared" si="3"/>
        <v>36014</v>
      </c>
      <c r="E15" s="21">
        <f t="shared" si="1"/>
        <v>0.9187010535445524</v>
      </c>
      <c r="F15" s="61">
        <f>'[1]1-3-1保有面積(12)'!C17</f>
        <v>9416</v>
      </c>
      <c r="G15" s="74">
        <v>26598</v>
      </c>
      <c r="H15" s="20">
        <f t="shared" si="4"/>
        <v>458</v>
      </c>
      <c r="I15" s="22">
        <v>98</v>
      </c>
      <c r="J15" s="22">
        <v>350</v>
      </c>
      <c r="K15" s="23">
        <v>10</v>
      </c>
      <c r="L15" s="33">
        <f t="shared" si="5"/>
        <v>2729</v>
      </c>
      <c r="M15" s="4"/>
    </row>
    <row r="16" spans="2:13" ht="12" customHeight="1">
      <c r="B16" s="34" t="s">
        <v>28</v>
      </c>
      <c r="C16" s="19">
        <v>8529</v>
      </c>
      <c r="D16" s="20">
        <f t="shared" si="3"/>
        <v>7385</v>
      </c>
      <c r="E16" s="21">
        <f t="shared" si="1"/>
        <v>0.8658693867979833</v>
      </c>
      <c r="F16" s="61">
        <f>'[1]1-3-1保有面積(12)'!C18</f>
        <v>4411</v>
      </c>
      <c r="G16" s="74">
        <v>2974</v>
      </c>
      <c r="H16" s="20">
        <f t="shared" si="4"/>
        <v>556</v>
      </c>
      <c r="I16" s="22">
        <v>180</v>
      </c>
      <c r="J16" s="22">
        <v>326</v>
      </c>
      <c r="K16" s="23">
        <v>50</v>
      </c>
      <c r="L16" s="33">
        <f t="shared" si="5"/>
        <v>588</v>
      </c>
      <c r="M16" s="4"/>
    </row>
    <row r="17" spans="2:13" ht="12" customHeight="1">
      <c r="B17" s="34" t="s">
        <v>29</v>
      </c>
      <c r="C17" s="19">
        <v>7076</v>
      </c>
      <c r="D17" s="20">
        <f t="shared" si="3"/>
        <v>4819</v>
      </c>
      <c r="E17" s="21">
        <f t="shared" si="1"/>
        <v>0.6810344827586207</v>
      </c>
      <c r="F17" s="61">
        <f>'[1]1-3-1保有面積(12)'!C19</f>
        <v>1491</v>
      </c>
      <c r="G17" s="74">
        <v>3328</v>
      </c>
      <c r="H17" s="20">
        <f t="shared" si="4"/>
        <v>698</v>
      </c>
      <c r="I17" s="22">
        <v>282</v>
      </c>
      <c r="J17" s="22">
        <v>207</v>
      </c>
      <c r="K17" s="23">
        <v>209</v>
      </c>
      <c r="L17" s="33">
        <f t="shared" si="5"/>
        <v>1559</v>
      </c>
      <c r="M17" s="4"/>
    </row>
    <row r="18" spans="2:13" ht="12" customHeight="1">
      <c r="B18" s="34" t="s">
        <v>30</v>
      </c>
      <c r="C18" s="19">
        <v>52772</v>
      </c>
      <c r="D18" s="20">
        <f t="shared" si="3"/>
        <v>49898</v>
      </c>
      <c r="E18" s="21">
        <f t="shared" si="1"/>
        <v>0.9455393011445463</v>
      </c>
      <c r="F18" s="61">
        <f>'[1]1-3-1保有面積(12)'!C20</f>
        <v>43493</v>
      </c>
      <c r="G18" s="74">
        <v>6405</v>
      </c>
      <c r="H18" s="20">
        <f t="shared" si="4"/>
        <v>84</v>
      </c>
      <c r="I18" s="22">
        <v>51</v>
      </c>
      <c r="J18" s="22">
        <v>27</v>
      </c>
      <c r="K18" s="23">
        <v>6</v>
      </c>
      <c r="L18" s="33">
        <f t="shared" si="5"/>
        <v>2790</v>
      </c>
      <c r="M18" s="4"/>
    </row>
    <row r="19" spans="2:13" ht="12" customHeight="1">
      <c r="B19" s="34" t="s">
        <v>31</v>
      </c>
      <c r="C19" s="19">
        <v>18243</v>
      </c>
      <c r="D19" s="20">
        <f t="shared" si="3"/>
        <v>15548</v>
      </c>
      <c r="E19" s="21">
        <f t="shared" si="1"/>
        <v>0.852272104368799</v>
      </c>
      <c r="F19" s="61">
        <f>'[1]1-3-1保有面積(12)'!C21</f>
        <v>12035</v>
      </c>
      <c r="G19" s="74">
        <v>3513</v>
      </c>
      <c r="H19" s="20">
        <f t="shared" si="4"/>
        <v>638</v>
      </c>
      <c r="I19" s="22">
        <v>231</v>
      </c>
      <c r="J19" s="22">
        <v>236</v>
      </c>
      <c r="K19" s="23">
        <v>171</v>
      </c>
      <c r="L19" s="33">
        <f t="shared" si="5"/>
        <v>2057</v>
      </c>
      <c r="M19" s="4"/>
    </row>
    <row r="20" spans="2:13" ht="12" customHeight="1">
      <c r="B20" s="34" t="s">
        <v>32</v>
      </c>
      <c r="C20" s="19">
        <v>6417</v>
      </c>
      <c r="D20" s="20">
        <f t="shared" si="3"/>
        <v>2601</v>
      </c>
      <c r="E20" s="21">
        <f t="shared" si="1"/>
        <v>0.4053295932678822</v>
      </c>
      <c r="F20" s="61">
        <f>'[1]1-3-1保有面積(12)'!C22</f>
        <v>1146</v>
      </c>
      <c r="G20" s="74">
        <v>1455</v>
      </c>
      <c r="H20" s="20">
        <f t="shared" si="4"/>
        <v>2154</v>
      </c>
      <c r="I20" s="22">
        <v>64</v>
      </c>
      <c r="J20" s="22">
        <v>2040</v>
      </c>
      <c r="K20" s="23">
        <v>50</v>
      </c>
      <c r="L20" s="33">
        <f t="shared" si="5"/>
        <v>1662</v>
      </c>
      <c r="M20" s="4"/>
    </row>
    <row r="21" spans="2:13" ht="12" customHeight="1" thickBot="1">
      <c r="B21" s="84"/>
      <c r="C21" s="85"/>
      <c r="D21" s="86"/>
      <c r="E21" s="87"/>
      <c r="F21" s="88"/>
      <c r="G21" s="89"/>
      <c r="H21" s="86"/>
      <c r="I21" s="88"/>
      <c r="J21" s="88"/>
      <c r="K21" s="90"/>
      <c r="L21" s="91"/>
      <c r="M21" s="4"/>
    </row>
    <row r="22" spans="2:13" ht="12" customHeight="1">
      <c r="B22" s="107" t="s">
        <v>88</v>
      </c>
      <c r="C22" s="106">
        <f>C23</f>
        <v>127827</v>
      </c>
      <c r="D22" s="100">
        <f>D23</f>
        <v>102559</v>
      </c>
      <c r="E22" s="101">
        <f>D22/C22</f>
        <v>0.8023265820210128</v>
      </c>
      <c r="F22" s="102">
        <f aca="true" t="shared" si="6" ref="F22:L22">F23</f>
        <v>58485</v>
      </c>
      <c r="G22" s="103">
        <f t="shared" si="6"/>
        <v>44074</v>
      </c>
      <c r="H22" s="100">
        <f t="shared" si="6"/>
        <v>7178</v>
      </c>
      <c r="I22" s="102">
        <f t="shared" si="6"/>
        <v>990</v>
      </c>
      <c r="J22" s="102">
        <f t="shared" si="6"/>
        <v>5936</v>
      </c>
      <c r="K22" s="104">
        <f t="shared" si="6"/>
        <v>252</v>
      </c>
      <c r="L22" s="105">
        <f t="shared" si="6"/>
        <v>18090</v>
      </c>
      <c r="M22" s="4"/>
    </row>
    <row r="23" spans="2:13" ht="12" customHeight="1">
      <c r="B23" s="64" t="s">
        <v>89</v>
      </c>
      <c r="C23" s="65">
        <f>SUM(C24:C31)</f>
        <v>127827</v>
      </c>
      <c r="D23" s="66">
        <f>SUM(D24:D31)</f>
        <v>102559</v>
      </c>
      <c r="E23" s="67">
        <f aca="true" t="shared" si="7" ref="E23:E31">D23/C23</f>
        <v>0.8023265820210128</v>
      </c>
      <c r="F23" s="68">
        <f>SUM(F24:F31)</f>
        <v>58485</v>
      </c>
      <c r="G23" s="72">
        <f aca="true" t="shared" si="8" ref="G23:L23">SUM(G24:G31)</f>
        <v>44074</v>
      </c>
      <c r="H23" s="66">
        <f t="shared" si="8"/>
        <v>7178</v>
      </c>
      <c r="I23" s="68">
        <f t="shared" si="8"/>
        <v>990</v>
      </c>
      <c r="J23" s="68">
        <f t="shared" si="8"/>
        <v>5936</v>
      </c>
      <c r="K23" s="69">
        <f t="shared" si="8"/>
        <v>252</v>
      </c>
      <c r="L23" s="70">
        <f t="shared" si="8"/>
        <v>18090</v>
      </c>
      <c r="M23" s="4"/>
    </row>
    <row r="24" spans="2:13" ht="12" customHeight="1">
      <c r="B24" s="57" t="s">
        <v>52</v>
      </c>
      <c r="C24" s="58">
        <v>23647</v>
      </c>
      <c r="D24" s="59">
        <f aca="true" t="shared" si="9" ref="D24:D31">F24+G24</f>
        <v>19508</v>
      </c>
      <c r="E24" s="60">
        <f t="shared" si="7"/>
        <v>0.8249672262866325</v>
      </c>
      <c r="F24" s="61">
        <f>'[1]1-3-1保有面積(12)'!C26</f>
        <v>13332</v>
      </c>
      <c r="G24" s="75">
        <v>6176</v>
      </c>
      <c r="H24" s="59">
        <f aca="true" t="shared" si="10" ref="H24:H31">SUM(I24:K24)</f>
        <v>935</v>
      </c>
      <c r="I24" s="61">
        <v>356</v>
      </c>
      <c r="J24" s="61">
        <v>489</v>
      </c>
      <c r="K24" s="62">
        <v>90</v>
      </c>
      <c r="L24" s="63">
        <f aca="true" t="shared" si="11" ref="L24:L31">C24-D24-H24</f>
        <v>3204</v>
      </c>
      <c r="M24" s="4"/>
    </row>
    <row r="25" spans="2:13" ht="12" customHeight="1">
      <c r="B25" s="34" t="s">
        <v>53</v>
      </c>
      <c r="C25" s="19">
        <v>3345</v>
      </c>
      <c r="D25" s="20">
        <f t="shared" si="9"/>
        <v>2457</v>
      </c>
      <c r="E25" s="21">
        <f t="shared" si="7"/>
        <v>0.7345291479820628</v>
      </c>
      <c r="F25" s="22">
        <f>'[1]1-3-1保有面積(12)'!C27</f>
        <v>803</v>
      </c>
      <c r="G25" s="74">
        <v>1654</v>
      </c>
      <c r="H25" s="20">
        <f t="shared" si="10"/>
        <v>212</v>
      </c>
      <c r="I25" s="22">
        <v>89</v>
      </c>
      <c r="J25" s="22">
        <v>108</v>
      </c>
      <c r="K25" s="23">
        <v>15</v>
      </c>
      <c r="L25" s="33">
        <f t="shared" si="11"/>
        <v>676</v>
      </c>
      <c r="M25" s="4"/>
    </row>
    <row r="26" spans="2:13" ht="12" customHeight="1">
      <c r="B26" s="34" t="s">
        <v>54</v>
      </c>
      <c r="C26" s="19">
        <v>22020</v>
      </c>
      <c r="D26" s="20">
        <f t="shared" si="9"/>
        <v>17279</v>
      </c>
      <c r="E26" s="21">
        <f t="shared" si="7"/>
        <v>0.7846957311534968</v>
      </c>
      <c r="F26" s="22">
        <f>'[1]1-3-1保有面積(12)'!C28</f>
        <v>6780</v>
      </c>
      <c r="G26" s="74">
        <v>10499</v>
      </c>
      <c r="H26" s="20">
        <f t="shared" si="10"/>
        <v>1349</v>
      </c>
      <c r="I26" s="22">
        <v>282</v>
      </c>
      <c r="J26" s="22">
        <v>988</v>
      </c>
      <c r="K26" s="23">
        <v>79</v>
      </c>
      <c r="L26" s="33">
        <f t="shared" si="11"/>
        <v>3392</v>
      </c>
      <c r="M26" s="4"/>
    </row>
    <row r="27" spans="2:13" ht="12" customHeight="1">
      <c r="B27" s="34" t="s">
        <v>55</v>
      </c>
      <c r="C27" s="19">
        <v>13393</v>
      </c>
      <c r="D27" s="20">
        <f t="shared" si="9"/>
        <v>9687</v>
      </c>
      <c r="E27" s="21">
        <f t="shared" si="7"/>
        <v>0.7232882849249608</v>
      </c>
      <c r="F27" s="22">
        <f>'[1]1-3-1保有面積(12)'!C29</f>
        <v>2393</v>
      </c>
      <c r="G27" s="74">
        <v>7294</v>
      </c>
      <c r="H27" s="20">
        <f t="shared" si="10"/>
        <v>852</v>
      </c>
      <c r="I27" s="22">
        <v>34</v>
      </c>
      <c r="J27" s="22">
        <v>794</v>
      </c>
      <c r="K27" s="23">
        <v>24</v>
      </c>
      <c r="L27" s="33">
        <f t="shared" si="11"/>
        <v>2854</v>
      </c>
      <c r="M27" s="4"/>
    </row>
    <row r="28" spans="2:13" ht="12" customHeight="1">
      <c r="B28" s="34" t="s">
        <v>56</v>
      </c>
      <c r="C28" s="19">
        <v>33751</v>
      </c>
      <c r="D28" s="20">
        <f t="shared" si="9"/>
        <v>25986</v>
      </c>
      <c r="E28" s="21">
        <f t="shared" si="7"/>
        <v>0.7699327427335486</v>
      </c>
      <c r="F28" s="22">
        <f>'[1]1-3-1保有面積(12)'!C30</f>
        <v>14564</v>
      </c>
      <c r="G28" s="74">
        <v>11422</v>
      </c>
      <c r="H28" s="20">
        <f t="shared" si="10"/>
        <v>3267</v>
      </c>
      <c r="I28" s="22">
        <v>82</v>
      </c>
      <c r="J28" s="22">
        <v>3154</v>
      </c>
      <c r="K28" s="23">
        <v>31</v>
      </c>
      <c r="L28" s="33">
        <f t="shared" si="11"/>
        <v>4498</v>
      </c>
      <c r="M28" s="4"/>
    </row>
    <row r="29" spans="2:13" ht="12" customHeight="1">
      <c r="B29" s="34" t="s">
        <v>57</v>
      </c>
      <c r="C29" s="19">
        <v>4992</v>
      </c>
      <c r="D29" s="20">
        <f t="shared" si="9"/>
        <v>3923</v>
      </c>
      <c r="E29" s="21">
        <f t="shared" si="7"/>
        <v>0.7858573717948718</v>
      </c>
      <c r="F29" s="22">
        <f>'[1]1-3-1保有面積(12)'!C31</f>
        <v>3545</v>
      </c>
      <c r="G29" s="74">
        <v>378</v>
      </c>
      <c r="H29" s="20">
        <f t="shared" si="10"/>
        <v>27</v>
      </c>
      <c r="I29" s="22" t="s">
        <v>12</v>
      </c>
      <c r="J29" s="22">
        <v>27</v>
      </c>
      <c r="K29" s="23" t="s">
        <v>12</v>
      </c>
      <c r="L29" s="33">
        <f t="shared" si="11"/>
        <v>1042</v>
      </c>
      <c r="M29" s="4"/>
    </row>
    <row r="30" spans="2:13" ht="12" customHeight="1">
      <c r="B30" s="34" t="s">
        <v>58</v>
      </c>
      <c r="C30" s="19">
        <v>20263</v>
      </c>
      <c r="D30" s="20">
        <f t="shared" si="9"/>
        <v>18787</v>
      </c>
      <c r="E30" s="21">
        <f t="shared" si="7"/>
        <v>0.9271578739574594</v>
      </c>
      <c r="F30" s="22">
        <f>'[1]1-3-1保有面積(12)'!C32</f>
        <v>16910</v>
      </c>
      <c r="G30" s="74">
        <v>1877</v>
      </c>
      <c r="H30" s="20">
        <f t="shared" si="10"/>
        <v>111</v>
      </c>
      <c r="I30" s="22">
        <v>5</v>
      </c>
      <c r="J30" s="22">
        <v>105</v>
      </c>
      <c r="K30" s="23">
        <v>1</v>
      </c>
      <c r="L30" s="33">
        <f t="shared" si="11"/>
        <v>1365</v>
      </c>
      <c r="M30" s="4"/>
    </row>
    <row r="31" spans="2:13" ht="12" customHeight="1">
      <c r="B31" s="34" t="s">
        <v>59</v>
      </c>
      <c r="C31" s="19">
        <v>6416</v>
      </c>
      <c r="D31" s="20">
        <f t="shared" si="9"/>
        <v>4932</v>
      </c>
      <c r="E31" s="21">
        <f t="shared" si="7"/>
        <v>0.7687032418952618</v>
      </c>
      <c r="F31" s="22">
        <f>'[1]1-3-1保有面積(12)'!C33</f>
        <v>158</v>
      </c>
      <c r="G31" s="74">
        <v>4774</v>
      </c>
      <c r="H31" s="20">
        <f t="shared" si="10"/>
        <v>425</v>
      </c>
      <c r="I31" s="22">
        <v>142</v>
      </c>
      <c r="J31" s="22">
        <v>271</v>
      </c>
      <c r="K31" s="23">
        <v>12</v>
      </c>
      <c r="L31" s="33">
        <f t="shared" si="11"/>
        <v>1059</v>
      </c>
      <c r="M31" s="4"/>
    </row>
    <row r="32" spans="2:13" ht="12" customHeight="1" thickBot="1">
      <c r="B32" s="42"/>
      <c r="C32" s="43"/>
      <c r="D32" s="44"/>
      <c r="E32" s="45"/>
      <c r="F32" s="46"/>
      <c r="G32" s="76"/>
      <c r="H32" s="44"/>
      <c r="I32" s="46"/>
      <c r="J32" s="46"/>
      <c r="K32" s="47"/>
      <c r="L32" s="48"/>
      <c r="M32" s="4"/>
    </row>
    <row r="33" spans="2:13" ht="12" customHeight="1">
      <c r="B33" s="73" t="s">
        <v>91</v>
      </c>
      <c r="C33" s="99">
        <f>C34+C49</f>
        <v>161828</v>
      </c>
      <c r="D33" s="100">
        <f>D34+D49</f>
        <v>59731</v>
      </c>
      <c r="E33" s="101">
        <f>D33/C33</f>
        <v>0.3691017623649801</v>
      </c>
      <c r="F33" s="102">
        <f aca="true" t="shared" si="12" ref="F33:L33">F34+F49</f>
        <v>11699</v>
      </c>
      <c r="G33" s="103">
        <f t="shared" si="12"/>
        <v>48032</v>
      </c>
      <c r="H33" s="100">
        <f t="shared" si="12"/>
        <v>36036</v>
      </c>
      <c r="I33" s="102">
        <f t="shared" si="12"/>
        <v>18006</v>
      </c>
      <c r="J33" s="102">
        <f t="shared" si="12"/>
        <v>15124</v>
      </c>
      <c r="K33" s="104">
        <f t="shared" si="12"/>
        <v>2906</v>
      </c>
      <c r="L33" s="105">
        <f t="shared" si="12"/>
        <v>66062</v>
      </c>
      <c r="M33" s="4"/>
    </row>
    <row r="34" spans="2:13" ht="12" customHeight="1">
      <c r="B34" s="64" t="s">
        <v>92</v>
      </c>
      <c r="C34" s="65">
        <f>SUM(C35:C47)</f>
        <v>60050</v>
      </c>
      <c r="D34" s="66">
        <f>F34+G34</f>
        <v>21965</v>
      </c>
      <c r="E34" s="67">
        <f aca="true" t="shared" si="13" ref="E34:E47">D34/C34</f>
        <v>0.36577851790174853</v>
      </c>
      <c r="F34" s="68">
        <f>SUM(F35:F47)</f>
        <v>4176</v>
      </c>
      <c r="G34" s="72">
        <v>17789</v>
      </c>
      <c r="H34" s="66">
        <f>SUM(H35:H47)</f>
        <v>13288</v>
      </c>
      <c r="I34" s="68">
        <f>SUM(I35:I47)</f>
        <v>5112</v>
      </c>
      <c r="J34" s="68">
        <f>SUM(J35:J47)</f>
        <v>6372</v>
      </c>
      <c r="K34" s="69">
        <f>SUM(K35:K47)</f>
        <v>1804</v>
      </c>
      <c r="L34" s="70">
        <f>SUM(L35:L47)</f>
        <v>24798</v>
      </c>
      <c r="M34" s="4"/>
    </row>
    <row r="35" spans="2:13" ht="12" customHeight="1">
      <c r="B35" s="57" t="s">
        <v>14</v>
      </c>
      <c r="C35" s="58">
        <v>14734</v>
      </c>
      <c r="D35" s="59">
        <f aca="true" t="shared" si="14" ref="D35:D47">F35+G35</f>
        <v>276</v>
      </c>
      <c r="E35" s="60">
        <f t="shared" si="13"/>
        <v>0.0187321840640695</v>
      </c>
      <c r="F35" s="71">
        <f>'[1]1-3-1保有面積(12)'!C37</f>
        <v>0</v>
      </c>
      <c r="G35" s="75">
        <v>276</v>
      </c>
      <c r="H35" s="59">
        <f aca="true" t="shared" si="15" ref="H35:H47">SUM(I35:K35)</f>
        <v>4823</v>
      </c>
      <c r="I35" s="61">
        <v>2589</v>
      </c>
      <c r="J35" s="61">
        <v>1719</v>
      </c>
      <c r="K35" s="62">
        <v>515</v>
      </c>
      <c r="L35" s="63">
        <f aca="true" t="shared" si="16" ref="L35:L47">C35-D35-H35</f>
        <v>9635</v>
      </c>
      <c r="M35" s="4"/>
    </row>
    <row r="36" spans="2:13" ht="12" customHeight="1">
      <c r="B36" s="34" t="s">
        <v>15</v>
      </c>
      <c r="C36" s="19">
        <v>5159</v>
      </c>
      <c r="D36" s="20">
        <f t="shared" si="14"/>
        <v>1918</v>
      </c>
      <c r="E36" s="21">
        <f t="shared" si="13"/>
        <v>0.37177747625508817</v>
      </c>
      <c r="F36" s="24">
        <f>'[1]1-3-1保有面積(12)'!C38</f>
        <v>15</v>
      </c>
      <c r="G36" s="74">
        <v>1903</v>
      </c>
      <c r="H36" s="20">
        <f t="shared" si="15"/>
        <v>671</v>
      </c>
      <c r="I36" s="22">
        <v>211</v>
      </c>
      <c r="J36" s="22">
        <v>353</v>
      </c>
      <c r="K36" s="23">
        <v>107</v>
      </c>
      <c r="L36" s="33">
        <f t="shared" si="16"/>
        <v>2570</v>
      </c>
      <c r="M36" s="4"/>
    </row>
    <row r="37" spans="2:13" ht="12" customHeight="1">
      <c r="B37" s="34" t="s">
        <v>16</v>
      </c>
      <c r="C37" s="19">
        <v>1889</v>
      </c>
      <c r="D37" s="20">
        <f t="shared" si="14"/>
        <v>229</v>
      </c>
      <c r="E37" s="21">
        <f t="shared" si="13"/>
        <v>0.1212281630492324</v>
      </c>
      <c r="F37" s="24">
        <f>'[1]1-3-1保有面積(12)'!C39</f>
        <v>0</v>
      </c>
      <c r="G37" s="74">
        <v>229</v>
      </c>
      <c r="H37" s="20">
        <f t="shared" si="15"/>
        <v>689</v>
      </c>
      <c r="I37" s="22">
        <v>163</v>
      </c>
      <c r="J37" s="22">
        <v>406</v>
      </c>
      <c r="K37" s="23">
        <v>120</v>
      </c>
      <c r="L37" s="33">
        <f t="shared" si="16"/>
        <v>971</v>
      </c>
      <c r="M37" s="4"/>
    </row>
    <row r="38" spans="2:13" ht="12" customHeight="1">
      <c r="B38" s="34" t="s">
        <v>17</v>
      </c>
      <c r="C38" s="19">
        <v>7829</v>
      </c>
      <c r="D38" s="20">
        <f t="shared" si="14"/>
        <v>4432</v>
      </c>
      <c r="E38" s="21">
        <f t="shared" si="13"/>
        <v>0.5661003959637246</v>
      </c>
      <c r="F38" s="22">
        <f>'[1]1-3-1保有面積(12)'!C40</f>
        <v>1171</v>
      </c>
      <c r="G38" s="74">
        <v>3261</v>
      </c>
      <c r="H38" s="20">
        <f t="shared" si="15"/>
        <v>1085</v>
      </c>
      <c r="I38" s="22">
        <v>188</v>
      </c>
      <c r="J38" s="22">
        <v>714</v>
      </c>
      <c r="K38" s="23">
        <v>183</v>
      </c>
      <c r="L38" s="33">
        <f t="shared" si="16"/>
        <v>2312</v>
      </c>
      <c r="M38" s="4"/>
    </row>
    <row r="39" spans="2:13" ht="12" customHeight="1">
      <c r="B39" s="34" t="s">
        <v>18</v>
      </c>
      <c r="C39" s="19">
        <v>7042</v>
      </c>
      <c r="D39" s="20">
        <f t="shared" si="14"/>
        <v>3800</v>
      </c>
      <c r="E39" s="21">
        <f t="shared" si="13"/>
        <v>0.5396194262993468</v>
      </c>
      <c r="F39" s="22">
        <f>'[1]1-3-1保有面積(12)'!C41</f>
        <v>476</v>
      </c>
      <c r="G39" s="74">
        <v>3324</v>
      </c>
      <c r="H39" s="20">
        <f t="shared" si="15"/>
        <v>1306</v>
      </c>
      <c r="I39" s="22">
        <v>416</v>
      </c>
      <c r="J39" s="22">
        <v>754</v>
      </c>
      <c r="K39" s="23">
        <v>136</v>
      </c>
      <c r="L39" s="33">
        <f t="shared" si="16"/>
        <v>1936</v>
      </c>
      <c r="M39" s="4"/>
    </row>
    <row r="40" spans="2:13" ht="12" customHeight="1">
      <c r="B40" s="34" t="s">
        <v>64</v>
      </c>
      <c r="C40" s="19">
        <v>1976</v>
      </c>
      <c r="D40" s="20">
        <f>F40+G40</f>
        <v>169</v>
      </c>
      <c r="E40" s="21">
        <f>D40/C40</f>
        <v>0.08552631578947369</v>
      </c>
      <c r="F40" s="22">
        <f>'[1]1-3-1保有面積(12)'!C42</f>
        <v>0</v>
      </c>
      <c r="G40" s="74">
        <v>169</v>
      </c>
      <c r="H40" s="20">
        <f>SUM(I40:K40)</f>
        <v>721</v>
      </c>
      <c r="I40" s="22">
        <v>222</v>
      </c>
      <c r="J40" s="22">
        <v>370</v>
      </c>
      <c r="K40" s="23">
        <v>129</v>
      </c>
      <c r="L40" s="33">
        <f>C40-D40-H40</f>
        <v>1086</v>
      </c>
      <c r="M40" s="4"/>
    </row>
    <row r="41" spans="2:13" ht="12" customHeight="1">
      <c r="B41" s="34" t="s">
        <v>65</v>
      </c>
      <c r="C41" s="19">
        <v>4815</v>
      </c>
      <c r="D41" s="20">
        <f>F41+G41</f>
        <v>2557</v>
      </c>
      <c r="E41" s="21">
        <f>D41/C41</f>
        <v>0.531048805815161</v>
      </c>
      <c r="F41" s="22">
        <f>'[1]1-3-1保有面積(12)'!C43</f>
        <v>349</v>
      </c>
      <c r="G41" s="74">
        <v>2208</v>
      </c>
      <c r="H41" s="20">
        <f>SUM(I41:K41)</f>
        <v>1057</v>
      </c>
      <c r="I41" s="22">
        <v>440</v>
      </c>
      <c r="J41" s="22">
        <v>424</v>
      </c>
      <c r="K41" s="23">
        <v>193</v>
      </c>
      <c r="L41" s="33">
        <f>C41-D41-H41</f>
        <v>1201</v>
      </c>
      <c r="M41" s="4"/>
    </row>
    <row r="42" spans="2:13" ht="12" customHeight="1">
      <c r="B42" s="34" t="s">
        <v>66</v>
      </c>
      <c r="C42" s="19">
        <v>2597</v>
      </c>
      <c r="D42" s="20">
        <f>F42+G42</f>
        <v>670</v>
      </c>
      <c r="E42" s="21">
        <f>D42/C42</f>
        <v>0.2579899884482095</v>
      </c>
      <c r="F42" s="22">
        <f>'[1]1-3-1保有面積(12)'!C44</f>
        <v>170</v>
      </c>
      <c r="G42" s="74">
        <v>500</v>
      </c>
      <c r="H42" s="20">
        <f>SUM(I42:K42)</f>
        <v>894</v>
      </c>
      <c r="I42" s="22">
        <v>413</v>
      </c>
      <c r="J42" s="22">
        <v>341</v>
      </c>
      <c r="K42" s="23">
        <v>140</v>
      </c>
      <c r="L42" s="33">
        <f>C42-D42-H42</f>
        <v>1033</v>
      </c>
      <c r="M42" s="4"/>
    </row>
    <row r="43" spans="2:13" ht="12" customHeight="1">
      <c r="B43" s="34" t="s">
        <v>19</v>
      </c>
      <c r="C43" s="19">
        <v>4097</v>
      </c>
      <c r="D43" s="20">
        <f t="shared" si="14"/>
        <v>2210</v>
      </c>
      <c r="E43" s="21">
        <f t="shared" si="13"/>
        <v>0.5394190871369294</v>
      </c>
      <c r="F43" s="22">
        <f>'[1]1-3-1保有面積(12)'!C45</f>
        <v>598</v>
      </c>
      <c r="G43" s="74">
        <v>1612</v>
      </c>
      <c r="H43" s="20">
        <f t="shared" si="15"/>
        <v>762</v>
      </c>
      <c r="I43" s="22">
        <v>50</v>
      </c>
      <c r="J43" s="22">
        <v>689</v>
      </c>
      <c r="K43" s="23">
        <v>23</v>
      </c>
      <c r="L43" s="33">
        <f t="shared" si="16"/>
        <v>1125</v>
      </c>
      <c r="M43" s="4"/>
    </row>
    <row r="44" spans="2:13" ht="12" customHeight="1">
      <c r="B44" s="34" t="s">
        <v>20</v>
      </c>
      <c r="C44" s="19">
        <v>2836</v>
      </c>
      <c r="D44" s="20">
        <f t="shared" si="14"/>
        <v>2219</v>
      </c>
      <c r="E44" s="21">
        <f t="shared" si="13"/>
        <v>0.7824400564174894</v>
      </c>
      <c r="F44" s="22">
        <f>'[1]1-3-1保有面積(12)'!C46</f>
        <v>770</v>
      </c>
      <c r="G44" s="74">
        <v>1449</v>
      </c>
      <c r="H44" s="20">
        <f t="shared" si="15"/>
        <v>148</v>
      </c>
      <c r="I44" s="22">
        <v>35</v>
      </c>
      <c r="J44" s="22">
        <v>86</v>
      </c>
      <c r="K44" s="23">
        <v>27</v>
      </c>
      <c r="L44" s="33">
        <f t="shared" si="16"/>
        <v>469</v>
      </c>
      <c r="M44" s="4"/>
    </row>
    <row r="45" spans="2:13" ht="12" customHeight="1">
      <c r="B45" s="34" t="s">
        <v>21</v>
      </c>
      <c r="C45" s="19">
        <v>2232</v>
      </c>
      <c r="D45" s="20">
        <f t="shared" si="14"/>
        <v>1774</v>
      </c>
      <c r="E45" s="21">
        <f t="shared" si="13"/>
        <v>0.7948028673835126</v>
      </c>
      <c r="F45" s="22">
        <f>'[1]1-3-1保有面積(12)'!C47</f>
        <v>102</v>
      </c>
      <c r="G45" s="74">
        <v>1672</v>
      </c>
      <c r="H45" s="20">
        <f t="shared" si="15"/>
        <v>19</v>
      </c>
      <c r="I45" s="22">
        <v>7</v>
      </c>
      <c r="J45" s="22">
        <v>10</v>
      </c>
      <c r="K45" s="23">
        <v>2</v>
      </c>
      <c r="L45" s="33">
        <f t="shared" si="16"/>
        <v>439</v>
      </c>
      <c r="M45" s="4"/>
    </row>
    <row r="46" spans="2:13" ht="12" customHeight="1">
      <c r="B46" s="34" t="s">
        <v>22</v>
      </c>
      <c r="C46" s="19">
        <v>2794</v>
      </c>
      <c r="D46" s="20">
        <f t="shared" si="14"/>
        <v>1336</v>
      </c>
      <c r="E46" s="21">
        <f t="shared" si="13"/>
        <v>0.47816750178954903</v>
      </c>
      <c r="F46" s="24">
        <f>'[1]1-3-1保有面積(12)'!C48</f>
        <v>525</v>
      </c>
      <c r="G46" s="74">
        <v>811</v>
      </c>
      <c r="H46" s="20">
        <f t="shared" si="15"/>
        <v>571</v>
      </c>
      <c r="I46" s="22">
        <v>174</v>
      </c>
      <c r="J46" s="22">
        <v>265</v>
      </c>
      <c r="K46" s="23">
        <v>132</v>
      </c>
      <c r="L46" s="33">
        <f t="shared" si="16"/>
        <v>887</v>
      </c>
      <c r="M46" s="4"/>
    </row>
    <row r="47" spans="2:13" ht="12" customHeight="1">
      <c r="B47" s="34" t="s">
        <v>23</v>
      </c>
      <c r="C47" s="19">
        <v>2050</v>
      </c>
      <c r="D47" s="20">
        <f t="shared" si="14"/>
        <v>374</v>
      </c>
      <c r="E47" s="21">
        <f t="shared" si="13"/>
        <v>0.1824390243902439</v>
      </c>
      <c r="F47" s="24">
        <f>'[1]1-3-1保有面積(12)'!C49</f>
        <v>0</v>
      </c>
      <c r="G47" s="74">
        <v>374</v>
      </c>
      <c r="H47" s="20">
        <f t="shared" si="15"/>
        <v>542</v>
      </c>
      <c r="I47" s="22">
        <v>204</v>
      </c>
      <c r="J47" s="22">
        <v>241</v>
      </c>
      <c r="K47" s="23">
        <v>97</v>
      </c>
      <c r="L47" s="33">
        <f t="shared" si="16"/>
        <v>1134</v>
      </c>
      <c r="M47" s="4"/>
    </row>
    <row r="48" spans="2:13" ht="12" customHeight="1">
      <c r="B48" s="42"/>
      <c r="C48" s="43"/>
      <c r="D48" s="44"/>
      <c r="E48" s="45"/>
      <c r="F48" s="46"/>
      <c r="G48" s="76"/>
      <c r="H48" s="44"/>
      <c r="I48" s="46"/>
      <c r="J48" s="46"/>
      <c r="K48" s="47"/>
      <c r="L48" s="48"/>
      <c r="M48" s="4"/>
    </row>
    <row r="49" spans="2:13" ht="12" customHeight="1">
      <c r="B49" s="64" t="s">
        <v>93</v>
      </c>
      <c r="C49" s="65">
        <f>SUM(C50:C70)</f>
        <v>101778</v>
      </c>
      <c r="D49" s="66">
        <f>SUM(D50:D70)</f>
        <v>37766</v>
      </c>
      <c r="E49" s="67">
        <f aca="true" t="shared" si="17" ref="E49:E70">D49/C49</f>
        <v>0.3710625085971428</v>
      </c>
      <c r="F49" s="68">
        <f>SUM(F50:F70)</f>
        <v>7523</v>
      </c>
      <c r="G49" s="72">
        <v>30243</v>
      </c>
      <c r="H49" s="66">
        <f>SUM(H50:H70)</f>
        <v>22748</v>
      </c>
      <c r="I49" s="68">
        <f>SUM(I50:I70)</f>
        <v>12894</v>
      </c>
      <c r="J49" s="68">
        <f>SUM(J50:J70)</f>
        <v>8752</v>
      </c>
      <c r="K49" s="69">
        <f>SUM(K50:K70)</f>
        <v>1102</v>
      </c>
      <c r="L49" s="70">
        <f>SUM(L50:L70)</f>
        <v>41264</v>
      </c>
      <c r="M49" s="4"/>
    </row>
    <row r="50" spans="2:13" ht="12" customHeight="1">
      <c r="B50" s="57" t="s">
        <v>60</v>
      </c>
      <c r="C50" s="58">
        <v>13747</v>
      </c>
      <c r="D50" s="59">
        <f aca="true" t="shared" si="18" ref="D50:D70">F50+G50</f>
        <v>9775</v>
      </c>
      <c r="E50" s="60">
        <f t="shared" si="17"/>
        <v>0.7110642321961155</v>
      </c>
      <c r="F50" s="61">
        <f>'[1]1-3-1保有面積(12)'!C52</f>
        <v>1281</v>
      </c>
      <c r="G50" s="75">
        <v>8494</v>
      </c>
      <c r="H50" s="59">
        <f aca="true" t="shared" si="19" ref="H50:H70">SUM(I50:K50)</f>
        <v>308</v>
      </c>
      <c r="I50" s="61">
        <v>125</v>
      </c>
      <c r="J50" s="61">
        <v>137</v>
      </c>
      <c r="K50" s="62">
        <v>46</v>
      </c>
      <c r="L50" s="63">
        <f aca="true" t="shared" si="20" ref="L50:L70">C50-D50-H50</f>
        <v>3664</v>
      </c>
      <c r="M50" s="4"/>
    </row>
    <row r="51" spans="2:13" ht="12" customHeight="1">
      <c r="B51" s="34" t="s">
        <v>61</v>
      </c>
      <c r="C51" s="19">
        <v>6517</v>
      </c>
      <c r="D51" s="20">
        <f t="shared" si="18"/>
        <v>5</v>
      </c>
      <c r="E51" s="21">
        <f t="shared" si="17"/>
        <v>0.0007672241829062452</v>
      </c>
      <c r="F51" s="22">
        <f>'[1]1-3-1保有面積(12)'!C53</f>
        <v>0</v>
      </c>
      <c r="G51" s="74">
        <v>5</v>
      </c>
      <c r="H51" s="20">
        <f t="shared" si="19"/>
        <v>1912</v>
      </c>
      <c r="I51" s="22">
        <v>1049</v>
      </c>
      <c r="J51" s="22">
        <v>787</v>
      </c>
      <c r="K51" s="23">
        <v>76</v>
      </c>
      <c r="L51" s="33">
        <f t="shared" si="20"/>
        <v>4600</v>
      </c>
      <c r="M51" s="4"/>
    </row>
    <row r="52" spans="2:13" ht="12" customHeight="1">
      <c r="B52" s="34" t="s">
        <v>62</v>
      </c>
      <c r="C52" s="19">
        <v>9796</v>
      </c>
      <c r="D52" s="20">
        <f t="shared" si="18"/>
        <v>778</v>
      </c>
      <c r="E52" s="21">
        <f t="shared" si="17"/>
        <v>0.07942017149857085</v>
      </c>
      <c r="F52" s="22">
        <f>'[1]1-3-1保有面積(12)'!C54</f>
        <v>3</v>
      </c>
      <c r="G52" s="74">
        <v>775</v>
      </c>
      <c r="H52" s="20">
        <f t="shared" si="19"/>
        <v>2965</v>
      </c>
      <c r="I52" s="22">
        <v>2109</v>
      </c>
      <c r="J52" s="22">
        <v>646</v>
      </c>
      <c r="K52" s="23">
        <v>210</v>
      </c>
      <c r="L52" s="33">
        <f t="shared" si="20"/>
        <v>6053</v>
      </c>
      <c r="M52" s="4"/>
    </row>
    <row r="53" spans="2:13" ht="12" customHeight="1">
      <c r="B53" s="34" t="s">
        <v>63</v>
      </c>
      <c r="C53" s="19">
        <v>6098</v>
      </c>
      <c r="D53" s="20">
        <f t="shared" si="18"/>
        <v>46</v>
      </c>
      <c r="E53" s="21">
        <f t="shared" si="17"/>
        <v>0.00754345687110528</v>
      </c>
      <c r="F53" s="22">
        <f>'[1]1-3-1保有面積(12)'!C55</f>
        <v>0</v>
      </c>
      <c r="G53" s="74">
        <v>46</v>
      </c>
      <c r="H53" s="20">
        <f t="shared" si="19"/>
        <v>2312</v>
      </c>
      <c r="I53" s="22">
        <v>1892</v>
      </c>
      <c r="J53" s="22">
        <v>401</v>
      </c>
      <c r="K53" s="23">
        <v>19</v>
      </c>
      <c r="L53" s="33">
        <f t="shared" si="20"/>
        <v>3740</v>
      </c>
      <c r="M53" s="4"/>
    </row>
    <row r="54" spans="2:13" ht="12" customHeight="1">
      <c r="B54" s="34" t="s">
        <v>67</v>
      </c>
      <c r="C54" s="19">
        <v>3560</v>
      </c>
      <c r="D54" s="20">
        <f t="shared" si="18"/>
        <v>1083</v>
      </c>
      <c r="E54" s="21">
        <f t="shared" si="17"/>
        <v>0.30421348314606744</v>
      </c>
      <c r="F54" s="22">
        <f>'[1]1-3-1保有面積(12)'!C56</f>
        <v>45</v>
      </c>
      <c r="G54" s="74">
        <v>1038</v>
      </c>
      <c r="H54" s="20">
        <f t="shared" si="19"/>
        <v>893</v>
      </c>
      <c r="I54" s="22">
        <v>261</v>
      </c>
      <c r="J54" s="22">
        <v>472</v>
      </c>
      <c r="K54" s="23">
        <v>160</v>
      </c>
      <c r="L54" s="33">
        <f t="shared" si="20"/>
        <v>1584</v>
      </c>
      <c r="M54" s="4"/>
    </row>
    <row r="55" spans="2:13" ht="12" customHeight="1">
      <c r="B55" s="34" t="s">
        <v>68</v>
      </c>
      <c r="C55" s="19">
        <v>10150</v>
      </c>
      <c r="D55" s="20">
        <f t="shared" si="18"/>
        <v>9078</v>
      </c>
      <c r="E55" s="21">
        <f t="shared" si="17"/>
        <v>0.894384236453202</v>
      </c>
      <c r="F55" s="22">
        <f>'[1]1-3-1保有面積(12)'!C57</f>
        <v>4972</v>
      </c>
      <c r="G55" s="74">
        <v>4106</v>
      </c>
      <c r="H55" s="20">
        <f t="shared" si="19"/>
        <v>217</v>
      </c>
      <c r="I55" s="22">
        <v>72</v>
      </c>
      <c r="J55" s="22">
        <v>107</v>
      </c>
      <c r="K55" s="23">
        <v>38</v>
      </c>
      <c r="L55" s="33">
        <f t="shared" si="20"/>
        <v>855</v>
      </c>
      <c r="M55" s="4"/>
    </row>
    <row r="56" spans="2:13" ht="12" customHeight="1">
      <c r="B56" s="34" t="s">
        <v>69</v>
      </c>
      <c r="C56" s="19">
        <v>14157</v>
      </c>
      <c r="D56" s="20">
        <f t="shared" si="18"/>
        <v>13216</v>
      </c>
      <c r="E56" s="21">
        <f t="shared" si="17"/>
        <v>0.9335311153492971</v>
      </c>
      <c r="F56" s="22">
        <f>'[1]1-3-1保有面積(12)'!C58</f>
        <v>1221</v>
      </c>
      <c r="G56" s="74">
        <v>11995</v>
      </c>
      <c r="H56" s="20">
        <f t="shared" si="19"/>
        <v>146</v>
      </c>
      <c r="I56" s="22">
        <v>52</v>
      </c>
      <c r="J56" s="22">
        <v>46</v>
      </c>
      <c r="K56" s="23">
        <v>48</v>
      </c>
      <c r="L56" s="33">
        <f t="shared" si="20"/>
        <v>795</v>
      </c>
      <c r="M56" s="4"/>
    </row>
    <row r="57" spans="2:13" ht="12" customHeight="1">
      <c r="B57" s="34" t="s">
        <v>70</v>
      </c>
      <c r="C57" s="19">
        <v>2438</v>
      </c>
      <c r="D57" s="20">
        <f t="shared" si="18"/>
        <v>22</v>
      </c>
      <c r="E57" s="21">
        <f t="shared" si="17"/>
        <v>0.009023789991796555</v>
      </c>
      <c r="F57" s="22">
        <f>'[1]1-3-1保有面積(12)'!C59</f>
        <v>0</v>
      </c>
      <c r="G57" s="74">
        <v>22</v>
      </c>
      <c r="H57" s="20">
        <f t="shared" si="19"/>
        <v>955</v>
      </c>
      <c r="I57" s="22">
        <v>304</v>
      </c>
      <c r="J57" s="22">
        <v>599</v>
      </c>
      <c r="K57" s="23">
        <v>52</v>
      </c>
      <c r="L57" s="33">
        <f t="shared" si="20"/>
        <v>1461</v>
      </c>
      <c r="M57" s="4"/>
    </row>
    <row r="58" spans="2:13" ht="12" customHeight="1">
      <c r="B58" s="34" t="s">
        <v>71</v>
      </c>
      <c r="C58" s="19">
        <v>1852</v>
      </c>
      <c r="D58" s="20">
        <f t="shared" si="18"/>
        <v>0</v>
      </c>
      <c r="E58" s="21">
        <f t="shared" si="17"/>
        <v>0</v>
      </c>
      <c r="F58" s="22">
        <f>'[1]1-3-1保有面積(12)'!C60</f>
        <v>0</v>
      </c>
      <c r="G58" s="74"/>
      <c r="H58" s="20">
        <f t="shared" si="19"/>
        <v>864</v>
      </c>
      <c r="I58" s="22">
        <v>262</v>
      </c>
      <c r="J58" s="22">
        <v>532</v>
      </c>
      <c r="K58" s="23">
        <v>70</v>
      </c>
      <c r="L58" s="33">
        <f t="shared" si="20"/>
        <v>988</v>
      </c>
      <c r="M58" s="4"/>
    </row>
    <row r="59" spans="2:13" ht="12" customHeight="1">
      <c r="B59" s="34" t="s">
        <v>72</v>
      </c>
      <c r="C59" s="19">
        <v>3126</v>
      </c>
      <c r="D59" s="20">
        <f t="shared" si="18"/>
        <v>1</v>
      </c>
      <c r="E59" s="21">
        <f t="shared" si="17"/>
        <v>0.0003198976327575176</v>
      </c>
      <c r="F59" s="22">
        <f>'[1]1-3-1保有面積(12)'!C61</f>
        <v>0</v>
      </c>
      <c r="G59" s="74">
        <v>1</v>
      </c>
      <c r="H59" s="20">
        <f t="shared" si="19"/>
        <v>1198</v>
      </c>
      <c r="I59" s="22">
        <v>326</v>
      </c>
      <c r="J59" s="22">
        <v>869</v>
      </c>
      <c r="K59" s="23">
        <v>3</v>
      </c>
      <c r="L59" s="33">
        <f t="shared" si="20"/>
        <v>1927</v>
      </c>
      <c r="M59" s="4"/>
    </row>
    <row r="60" spans="2:13" ht="12" customHeight="1">
      <c r="B60" s="34" t="s">
        <v>73</v>
      </c>
      <c r="C60" s="19">
        <v>2586</v>
      </c>
      <c r="D60" s="20">
        <f t="shared" si="18"/>
        <v>19</v>
      </c>
      <c r="E60" s="21">
        <f t="shared" si="17"/>
        <v>0.007347254447022429</v>
      </c>
      <c r="F60" s="22">
        <f>'[1]1-3-1保有面積(12)'!C62</f>
        <v>0</v>
      </c>
      <c r="G60" s="74">
        <v>19</v>
      </c>
      <c r="H60" s="20">
        <f t="shared" si="19"/>
        <v>943</v>
      </c>
      <c r="I60" s="22">
        <v>696</v>
      </c>
      <c r="J60" s="22">
        <v>227</v>
      </c>
      <c r="K60" s="23">
        <v>20</v>
      </c>
      <c r="L60" s="33">
        <f t="shared" si="20"/>
        <v>1624</v>
      </c>
      <c r="M60" s="4"/>
    </row>
    <row r="61" spans="2:13" ht="12" customHeight="1">
      <c r="B61" s="34" t="s">
        <v>74</v>
      </c>
      <c r="C61" s="19">
        <v>1934</v>
      </c>
      <c r="D61" s="20">
        <f t="shared" si="18"/>
        <v>0</v>
      </c>
      <c r="E61" s="21">
        <f t="shared" si="17"/>
        <v>0</v>
      </c>
      <c r="F61" s="22">
        <f>'[1]1-3-1保有面積(12)'!C63</f>
        <v>0</v>
      </c>
      <c r="G61" s="74"/>
      <c r="H61" s="20">
        <f t="shared" si="19"/>
        <v>912</v>
      </c>
      <c r="I61" s="22">
        <v>133</v>
      </c>
      <c r="J61" s="22">
        <v>777</v>
      </c>
      <c r="K61" s="23">
        <v>2</v>
      </c>
      <c r="L61" s="33">
        <f t="shared" si="20"/>
        <v>1022</v>
      </c>
      <c r="M61" s="4"/>
    </row>
    <row r="62" spans="2:13" ht="12" customHeight="1">
      <c r="B62" s="34" t="s">
        <v>75</v>
      </c>
      <c r="C62" s="19">
        <v>3822</v>
      </c>
      <c r="D62" s="20">
        <f t="shared" si="18"/>
        <v>10</v>
      </c>
      <c r="E62" s="21">
        <f t="shared" si="17"/>
        <v>0.0026164311878597592</v>
      </c>
      <c r="F62" s="22">
        <f>'[1]1-3-1保有面積(12)'!C64</f>
        <v>0</v>
      </c>
      <c r="G62" s="74">
        <v>10</v>
      </c>
      <c r="H62" s="20">
        <f t="shared" si="19"/>
        <v>1694</v>
      </c>
      <c r="I62" s="22">
        <v>714</v>
      </c>
      <c r="J62" s="22">
        <v>891</v>
      </c>
      <c r="K62" s="23">
        <v>89</v>
      </c>
      <c r="L62" s="33">
        <f t="shared" si="20"/>
        <v>2118</v>
      </c>
      <c r="M62" s="4"/>
    </row>
    <row r="63" spans="2:13" ht="12" customHeight="1">
      <c r="B63" s="34" t="s">
        <v>76</v>
      </c>
      <c r="C63" s="19">
        <v>2097</v>
      </c>
      <c r="D63" s="20">
        <f t="shared" si="18"/>
        <v>132</v>
      </c>
      <c r="E63" s="21">
        <f t="shared" si="17"/>
        <v>0.06294706723891273</v>
      </c>
      <c r="F63" s="22">
        <f>'[1]1-3-1保有面積(12)'!C65</f>
        <v>0</v>
      </c>
      <c r="G63" s="74">
        <v>132</v>
      </c>
      <c r="H63" s="20">
        <f t="shared" si="19"/>
        <v>895</v>
      </c>
      <c r="I63" s="22">
        <v>93</v>
      </c>
      <c r="J63" s="22">
        <v>741</v>
      </c>
      <c r="K63" s="23">
        <v>61</v>
      </c>
      <c r="L63" s="33">
        <f t="shared" si="20"/>
        <v>1070</v>
      </c>
      <c r="M63" s="4"/>
    </row>
    <row r="64" spans="2:13" ht="12" customHeight="1">
      <c r="B64" s="34" t="s">
        <v>77</v>
      </c>
      <c r="C64" s="19">
        <v>1861</v>
      </c>
      <c r="D64" s="20">
        <f t="shared" si="18"/>
        <v>145</v>
      </c>
      <c r="E64" s="21">
        <f t="shared" si="17"/>
        <v>0.07791509940891994</v>
      </c>
      <c r="F64" s="22">
        <f>'[1]1-3-1保有面積(12)'!C66</f>
        <v>0</v>
      </c>
      <c r="G64" s="74">
        <v>145</v>
      </c>
      <c r="H64" s="20">
        <f t="shared" si="19"/>
        <v>653</v>
      </c>
      <c r="I64" s="22">
        <v>92</v>
      </c>
      <c r="J64" s="22">
        <v>490</v>
      </c>
      <c r="K64" s="23">
        <v>71</v>
      </c>
      <c r="L64" s="33">
        <f t="shared" si="20"/>
        <v>1063</v>
      </c>
      <c r="M64" s="4"/>
    </row>
    <row r="65" spans="2:13" ht="12" customHeight="1">
      <c r="B65" s="34" t="s">
        <v>78</v>
      </c>
      <c r="C65" s="19">
        <v>4805</v>
      </c>
      <c r="D65" s="20">
        <f t="shared" si="18"/>
        <v>3366</v>
      </c>
      <c r="E65" s="21">
        <f t="shared" si="17"/>
        <v>0.7005202913631634</v>
      </c>
      <c r="F65" s="22">
        <f>'[1]1-3-1保有面積(12)'!C67</f>
        <v>1</v>
      </c>
      <c r="G65" s="74">
        <v>3365</v>
      </c>
      <c r="H65" s="20">
        <f t="shared" si="19"/>
        <v>250</v>
      </c>
      <c r="I65" s="22">
        <v>62</v>
      </c>
      <c r="J65" s="22">
        <v>145</v>
      </c>
      <c r="K65" s="23">
        <v>43</v>
      </c>
      <c r="L65" s="33">
        <f t="shared" si="20"/>
        <v>1189</v>
      </c>
      <c r="M65" s="4"/>
    </row>
    <row r="66" spans="2:13" ht="12" customHeight="1">
      <c r="B66" s="34" t="s">
        <v>79</v>
      </c>
      <c r="C66" s="19">
        <v>4184</v>
      </c>
      <c r="D66" s="20">
        <f t="shared" si="18"/>
        <v>7</v>
      </c>
      <c r="E66" s="21">
        <f t="shared" si="17"/>
        <v>0.0016730401529636712</v>
      </c>
      <c r="F66" s="22">
        <f>'[1]1-3-1保有面積(12)'!C68</f>
        <v>0</v>
      </c>
      <c r="G66" s="74">
        <v>7</v>
      </c>
      <c r="H66" s="20">
        <f t="shared" si="19"/>
        <v>2166</v>
      </c>
      <c r="I66" s="22">
        <v>1865</v>
      </c>
      <c r="J66" s="22">
        <v>297</v>
      </c>
      <c r="K66" s="23">
        <v>4</v>
      </c>
      <c r="L66" s="33">
        <f t="shared" si="20"/>
        <v>2011</v>
      </c>
      <c r="M66" s="4"/>
    </row>
    <row r="67" spans="2:13" ht="12" customHeight="1">
      <c r="B67" s="34" t="s">
        <v>80</v>
      </c>
      <c r="C67" s="19">
        <v>1967</v>
      </c>
      <c r="D67" s="20">
        <f t="shared" si="18"/>
        <v>3</v>
      </c>
      <c r="E67" s="21">
        <f t="shared" si="17"/>
        <v>0.001525165226232842</v>
      </c>
      <c r="F67" s="22">
        <f>'[1]1-3-1保有面積(12)'!C69</f>
        <v>0</v>
      </c>
      <c r="G67" s="74">
        <v>3</v>
      </c>
      <c r="H67" s="20">
        <f t="shared" si="19"/>
        <v>786</v>
      </c>
      <c r="I67" s="22">
        <v>642</v>
      </c>
      <c r="J67" s="22">
        <v>111</v>
      </c>
      <c r="K67" s="23">
        <v>33</v>
      </c>
      <c r="L67" s="33">
        <f t="shared" si="20"/>
        <v>1178</v>
      </c>
      <c r="M67" s="4"/>
    </row>
    <row r="68" spans="2:13" ht="12" customHeight="1">
      <c r="B68" s="34" t="s">
        <v>81</v>
      </c>
      <c r="C68" s="19">
        <v>2176</v>
      </c>
      <c r="D68" s="20">
        <f t="shared" si="18"/>
        <v>35</v>
      </c>
      <c r="E68" s="21">
        <f t="shared" si="17"/>
        <v>0.01608455882352941</v>
      </c>
      <c r="F68" s="22">
        <f>'[1]1-3-1保有面積(12)'!C70</f>
        <v>0</v>
      </c>
      <c r="G68" s="74">
        <v>35</v>
      </c>
      <c r="H68" s="20">
        <f t="shared" si="19"/>
        <v>891</v>
      </c>
      <c r="I68" s="22">
        <v>753</v>
      </c>
      <c r="J68" s="22">
        <v>97</v>
      </c>
      <c r="K68" s="23">
        <v>41</v>
      </c>
      <c r="L68" s="33">
        <f t="shared" si="20"/>
        <v>1250</v>
      </c>
      <c r="M68" s="4"/>
    </row>
    <row r="69" spans="2:13" ht="12" customHeight="1">
      <c r="B69" s="34" t="s">
        <v>82</v>
      </c>
      <c r="C69" s="19">
        <v>1793</v>
      </c>
      <c r="D69" s="20">
        <f t="shared" si="18"/>
        <v>2</v>
      </c>
      <c r="E69" s="21">
        <f t="shared" si="17"/>
        <v>0.0011154489682097045</v>
      </c>
      <c r="F69" s="22">
        <f>'[1]1-3-1保有面積(12)'!C71</f>
        <v>0</v>
      </c>
      <c r="G69" s="74">
        <v>2</v>
      </c>
      <c r="H69" s="20">
        <f t="shared" si="19"/>
        <v>357</v>
      </c>
      <c r="I69" s="22">
        <v>267</v>
      </c>
      <c r="J69" s="22">
        <v>83</v>
      </c>
      <c r="K69" s="23">
        <v>7</v>
      </c>
      <c r="L69" s="33">
        <f t="shared" si="20"/>
        <v>1434</v>
      </c>
      <c r="M69" s="4"/>
    </row>
    <row r="70" spans="2:13" ht="12" customHeight="1">
      <c r="B70" s="34" t="s">
        <v>83</v>
      </c>
      <c r="C70" s="19">
        <v>3112</v>
      </c>
      <c r="D70" s="20">
        <f t="shared" si="18"/>
        <v>43</v>
      </c>
      <c r="E70" s="21">
        <f t="shared" si="17"/>
        <v>0.013817480719794344</v>
      </c>
      <c r="F70" s="22">
        <f>'[1]1-3-1保有面積(12)'!C72</f>
        <v>0</v>
      </c>
      <c r="G70" s="74">
        <v>43</v>
      </c>
      <c r="H70" s="20">
        <f t="shared" si="19"/>
        <v>1431</v>
      </c>
      <c r="I70" s="22">
        <v>1125</v>
      </c>
      <c r="J70" s="22">
        <v>297</v>
      </c>
      <c r="K70" s="23">
        <v>9</v>
      </c>
      <c r="L70" s="33">
        <f t="shared" si="20"/>
        <v>1638</v>
      </c>
      <c r="M70" s="4"/>
    </row>
    <row r="71" spans="2:13" ht="12" customHeight="1" thickBot="1">
      <c r="B71" s="131"/>
      <c r="C71" s="36"/>
      <c r="D71" s="37"/>
      <c r="E71" s="38"/>
      <c r="F71" s="39"/>
      <c r="G71" s="77"/>
      <c r="H71" s="37"/>
      <c r="I71" s="39"/>
      <c r="J71" s="39"/>
      <c r="K71" s="40"/>
      <c r="L71" s="41"/>
      <c r="M71" s="4"/>
    </row>
    <row r="72" spans="2:13" ht="12" customHeight="1">
      <c r="B72" s="108" t="s">
        <v>94</v>
      </c>
      <c r="C72" s="92">
        <f>C73+C82+C91</f>
        <v>170086</v>
      </c>
      <c r="D72" s="93">
        <f>D73+D82+D91</f>
        <v>110424</v>
      </c>
      <c r="E72" s="94">
        <f aca="true" t="shared" si="21" ref="E72:E80">D72/C72</f>
        <v>0.6492245099537881</v>
      </c>
      <c r="F72" s="95">
        <f aca="true" t="shared" si="22" ref="F72:L72">F73+F82+F91</f>
        <v>29651</v>
      </c>
      <c r="G72" s="96">
        <f t="shared" si="22"/>
        <v>80773</v>
      </c>
      <c r="H72" s="93">
        <f t="shared" si="22"/>
        <v>14666</v>
      </c>
      <c r="I72" s="95">
        <f t="shared" si="22"/>
        <v>5874</v>
      </c>
      <c r="J72" s="95">
        <f t="shared" si="22"/>
        <v>5871</v>
      </c>
      <c r="K72" s="97">
        <f t="shared" si="22"/>
        <v>2921</v>
      </c>
      <c r="L72" s="98">
        <f t="shared" si="22"/>
        <v>44996</v>
      </c>
      <c r="M72" s="4"/>
    </row>
    <row r="73" spans="2:13" ht="12" customHeight="1">
      <c r="B73" s="64" t="s">
        <v>95</v>
      </c>
      <c r="C73" s="65">
        <f>SUM(C74:C80)</f>
        <v>67361</v>
      </c>
      <c r="D73" s="66">
        <f>SUM(D74:D80)</f>
        <v>36371</v>
      </c>
      <c r="E73" s="67">
        <f t="shared" si="21"/>
        <v>0.5399415091818708</v>
      </c>
      <c r="F73" s="68">
        <f>SUM(F74:F80)</f>
        <v>11358</v>
      </c>
      <c r="G73" s="72">
        <v>25013</v>
      </c>
      <c r="H73" s="66">
        <f>SUM(H74:H80)</f>
        <v>8465</v>
      </c>
      <c r="I73" s="68">
        <f>SUM(I74:I80)</f>
        <v>3687</v>
      </c>
      <c r="J73" s="68">
        <f>SUM(J74:J80)</f>
        <v>2958</v>
      </c>
      <c r="K73" s="69">
        <f>SUM(K74:K80)</f>
        <v>1820</v>
      </c>
      <c r="L73" s="70">
        <f>SUM(L74:L80)</f>
        <v>22525</v>
      </c>
      <c r="M73" s="4"/>
    </row>
    <row r="74" spans="2:13" ht="12" customHeight="1">
      <c r="B74" s="57" t="s">
        <v>45</v>
      </c>
      <c r="C74" s="58">
        <v>11072</v>
      </c>
      <c r="D74" s="59">
        <f aca="true" t="shared" si="23" ref="D74:D80">F74+G74</f>
        <v>883</v>
      </c>
      <c r="E74" s="60">
        <f t="shared" si="21"/>
        <v>0.0797507225433526</v>
      </c>
      <c r="F74" s="61">
        <f>'[1]1-3-1保有面積(12)'!C76</f>
        <v>207</v>
      </c>
      <c r="G74" s="75">
        <v>676</v>
      </c>
      <c r="H74" s="59">
        <f aca="true" t="shared" si="24" ref="H74:H80">SUM(I74:K74)</f>
        <v>2424</v>
      </c>
      <c r="I74" s="61">
        <v>1674</v>
      </c>
      <c r="J74" s="61">
        <v>598</v>
      </c>
      <c r="K74" s="62">
        <v>152</v>
      </c>
      <c r="L74" s="63">
        <f aca="true" t="shared" si="25" ref="L74:L80">C74-D74-H74</f>
        <v>7765</v>
      </c>
      <c r="M74" s="4"/>
    </row>
    <row r="75" spans="2:13" ht="12" customHeight="1">
      <c r="B75" s="34" t="s">
        <v>46</v>
      </c>
      <c r="C75" s="19">
        <v>10129</v>
      </c>
      <c r="D75" s="20">
        <f t="shared" si="23"/>
        <v>3358</v>
      </c>
      <c r="E75" s="21">
        <f t="shared" si="21"/>
        <v>0.3315233488004739</v>
      </c>
      <c r="F75" s="22">
        <f>'[1]1-3-1保有面積(12)'!C77</f>
        <v>268</v>
      </c>
      <c r="G75" s="74">
        <v>3090</v>
      </c>
      <c r="H75" s="20">
        <f t="shared" si="24"/>
        <v>1860</v>
      </c>
      <c r="I75" s="22">
        <v>669</v>
      </c>
      <c r="J75" s="22">
        <v>670</v>
      </c>
      <c r="K75" s="23">
        <v>521</v>
      </c>
      <c r="L75" s="33">
        <f t="shared" si="25"/>
        <v>4911</v>
      </c>
      <c r="M75" s="4"/>
    </row>
    <row r="76" spans="2:13" ht="12" customHeight="1">
      <c r="B76" s="34" t="s">
        <v>47</v>
      </c>
      <c r="C76" s="19">
        <v>9359</v>
      </c>
      <c r="D76" s="20">
        <f t="shared" si="23"/>
        <v>5294</v>
      </c>
      <c r="E76" s="21">
        <f t="shared" si="21"/>
        <v>0.5656587242226734</v>
      </c>
      <c r="F76" s="22">
        <f>'[1]1-3-1保有面積(12)'!C78</f>
        <v>100</v>
      </c>
      <c r="G76" s="74">
        <v>5194</v>
      </c>
      <c r="H76" s="20">
        <f t="shared" si="24"/>
        <v>1252</v>
      </c>
      <c r="I76" s="22">
        <v>365</v>
      </c>
      <c r="J76" s="22">
        <v>397</v>
      </c>
      <c r="K76" s="23">
        <v>490</v>
      </c>
      <c r="L76" s="33">
        <f t="shared" si="25"/>
        <v>2813</v>
      </c>
      <c r="M76" s="4"/>
    </row>
    <row r="77" spans="2:13" ht="12" customHeight="1">
      <c r="B77" s="34" t="s">
        <v>48</v>
      </c>
      <c r="C77" s="19">
        <v>12726</v>
      </c>
      <c r="D77" s="20">
        <f t="shared" si="23"/>
        <v>10996</v>
      </c>
      <c r="E77" s="21">
        <f t="shared" si="21"/>
        <v>0.864057834354864</v>
      </c>
      <c r="F77" s="22">
        <f>'[1]1-3-1保有面積(12)'!C79</f>
        <v>3286</v>
      </c>
      <c r="G77" s="74">
        <v>7710</v>
      </c>
      <c r="H77" s="20">
        <f t="shared" si="24"/>
        <v>500</v>
      </c>
      <c r="I77" s="22">
        <v>175</v>
      </c>
      <c r="J77" s="22">
        <v>306</v>
      </c>
      <c r="K77" s="23">
        <v>19</v>
      </c>
      <c r="L77" s="33">
        <f t="shared" si="25"/>
        <v>1230</v>
      </c>
      <c r="M77" s="4"/>
    </row>
    <row r="78" spans="2:13" ht="12" customHeight="1">
      <c r="B78" s="34" t="s">
        <v>49</v>
      </c>
      <c r="C78" s="19">
        <v>4376</v>
      </c>
      <c r="D78" s="20">
        <f t="shared" si="23"/>
        <v>2247</v>
      </c>
      <c r="E78" s="21">
        <f t="shared" si="21"/>
        <v>0.5134826325411335</v>
      </c>
      <c r="F78" s="22">
        <f>'[1]1-3-1保有面積(12)'!C80</f>
        <v>339</v>
      </c>
      <c r="G78" s="74">
        <v>1908</v>
      </c>
      <c r="H78" s="20">
        <f t="shared" si="24"/>
        <v>822</v>
      </c>
      <c r="I78" s="22">
        <v>281</v>
      </c>
      <c r="J78" s="22">
        <v>234</v>
      </c>
      <c r="K78" s="23">
        <v>307</v>
      </c>
      <c r="L78" s="33">
        <f t="shared" si="25"/>
        <v>1307</v>
      </c>
      <c r="M78" s="4"/>
    </row>
    <row r="79" spans="2:13" ht="12" customHeight="1">
      <c r="B79" s="34" t="s">
        <v>50</v>
      </c>
      <c r="C79" s="19">
        <v>2194</v>
      </c>
      <c r="D79" s="20">
        <f t="shared" si="23"/>
        <v>3</v>
      </c>
      <c r="E79" s="21">
        <f t="shared" si="21"/>
        <v>0.0013673655423883319</v>
      </c>
      <c r="F79" s="22">
        <f>'[1]1-3-1保有面積(12)'!C81</f>
        <v>0</v>
      </c>
      <c r="G79" s="74">
        <v>3</v>
      </c>
      <c r="H79" s="20">
        <f t="shared" si="24"/>
        <v>736</v>
      </c>
      <c r="I79" s="22">
        <v>269</v>
      </c>
      <c r="J79" s="22">
        <v>326</v>
      </c>
      <c r="K79" s="23">
        <v>141</v>
      </c>
      <c r="L79" s="33">
        <f t="shared" si="25"/>
        <v>1455</v>
      </c>
      <c r="M79" s="4"/>
    </row>
    <row r="80" spans="2:13" ht="12" customHeight="1">
      <c r="B80" s="42" t="s">
        <v>51</v>
      </c>
      <c r="C80" s="49">
        <v>17505</v>
      </c>
      <c r="D80" s="50">
        <f t="shared" si="23"/>
        <v>13590</v>
      </c>
      <c r="E80" s="45">
        <f t="shared" si="21"/>
        <v>0.7763496143958869</v>
      </c>
      <c r="F80" s="51">
        <f>'[1]1-3-1保有面積(12)'!C82</f>
        <v>7158</v>
      </c>
      <c r="G80" s="78">
        <v>6432</v>
      </c>
      <c r="H80" s="50">
        <f t="shared" si="24"/>
        <v>871</v>
      </c>
      <c r="I80" s="51">
        <v>254</v>
      </c>
      <c r="J80" s="51">
        <v>427</v>
      </c>
      <c r="K80" s="52">
        <v>190</v>
      </c>
      <c r="L80" s="53">
        <f t="shared" si="25"/>
        <v>3044</v>
      </c>
      <c r="M80" s="4"/>
    </row>
    <row r="81" spans="2:13" ht="12" customHeight="1">
      <c r="B81" s="109"/>
      <c r="C81" s="110"/>
      <c r="D81" s="111"/>
      <c r="E81" s="112"/>
      <c r="F81" s="113"/>
      <c r="G81" s="114"/>
      <c r="H81" s="111"/>
      <c r="I81" s="113"/>
      <c r="J81" s="113"/>
      <c r="K81" s="115"/>
      <c r="L81" s="116"/>
      <c r="M81" s="4"/>
    </row>
    <row r="82" spans="2:13" ht="12" customHeight="1">
      <c r="B82" s="117" t="s">
        <v>96</v>
      </c>
      <c r="C82" s="118">
        <f>SUM(C83:C89)</f>
        <v>53873</v>
      </c>
      <c r="D82" s="119">
        <f>SUM(D83:D89)</f>
        <v>39747</v>
      </c>
      <c r="E82" s="120">
        <f aca="true" t="shared" si="26" ref="E82:E89">D82/C82</f>
        <v>0.7377907300503035</v>
      </c>
      <c r="F82" s="121">
        <f>SUM(F83:F89)</f>
        <v>9704</v>
      </c>
      <c r="G82" s="122">
        <v>30044</v>
      </c>
      <c r="H82" s="119">
        <f>SUM(H83:H89)</f>
        <v>3036</v>
      </c>
      <c r="I82" s="121">
        <f>SUM(I83:I89)</f>
        <v>1385</v>
      </c>
      <c r="J82" s="121">
        <f>SUM(J83:J89)</f>
        <v>1142</v>
      </c>
      <c r="K82" s="123">
        <f>SUM(K83:K89)</f>
        <v>509</v>
      </c>
      <c r="L82" s="124">
        <f>SUM(L83:L89)</f>
        <v>11090</v>
      </c>
      <c r="M82" s="4"/>
    </row>
    <row r="83" spans="2:13" ht="12" customHeight="1">
      <c r="B83" s="57" t="s">
        <v>33</v>
      </c>
      <c r="C83" s="58">
        <v>12764</v>
      </c>
      <c r="D83" s="59">
        <f aca="true" t="shared" si="27" ref="D83:D89">F83+G83</f>
        <v>6248</v>
      </c>
      <c r="E83" s="60">
        <f t="shared" si="26"/>
        <v>0.4895017235976183</v>
      </c>
      <c r="F83" s="61">
        <f>'[1]1-3-1保有面積(12)'!C85</f>
        <v>0</v>
      </c>
      <c r="G83" s="75">
        <v>6248</v>
      </c>
      <c r="H83" s="59">
        <f aca="true" t="shared" si="28" ref="H83:H89">SUM(I83:K83)</f>
        <v>1727</v>
      </c>
      <c r="I83" s="61">
        <v>930</v>
      </c>
      <c r="J83" s="61">
        <v>642</v>
      </c>
      <c r="K83" s="62">
        <v>155</v>
      </c>
      <c r="L83" s="63">
        <f aca="true" t="shared" si="29" ref="L83:L89">C83-D83-H83</f>
        <v>4789</v>
      </c>
      <c r="M83" s="4"/>
    </row>
    <row r="84" spans="2:13" ht="12" customHeight="1">
      <c r="B84" s="34" t="s">
        <v>34</v>
      </c>
      <c r="C84" s="19">
        <v>374</v>
      </c>
      <c r="D84" s="20">
        <f t="shared" si="27"/>
        <v>0</v>
      </c>
      <c r="E84" s="21">
        <f t="shared" si="26"/>
        <v>0</v>
      </c>
      <c r="F84" s="22">
        <f>'[1]1-3-1保有面積(12)'!C86</f>
        <v>0</v>
      </c>
      <c r="G84" s="74"/>
      <c r="H84" s="20">
        <f t="shared" si="28"/>
        <v>40</v>
      </c>
      <c r="I84" s="22">
        <v>19</v>
      </c>
      <c r="J84" s="22">
        <v>18</v>
      </c>
      <c r="K84" s="23">
        <v>3</v>
      </c>
      <c r="L84" s="33">
        <f t="shared" si="29"/>
        <v>334</v>
      </c>
      <c r="M84" s="4"/>
    </row>
    <row r="85" spans="2:13" ht="12" customHeight="1">
      <c r="B85" s="34" t="s">
        <v>35</v>
      </c>
      <c r="C85" s="19">
        <v>5245</v>
      </c>
      <c r="D85" s="20">
        <f t="shared" si="27"/>
        <v>4134</v>
      </c>
      <c r="E85" s="21">
        <f t="shared" si="26"/>
        <v>0.7881792183031459</v>
      </c>
      <c r="F85" s="22">
        <f>'[1]1-3-1保有面積(12)'!C87</f>
        <v>228</v>
      </c>
      <c r="G85" s="74">
        <v>3906</v>
      </c>
      <c r="H85" s="20">
        <f t="shared" si="28"/>
        <v>110</v>
      </c>
      <c r="I85" s="22">
        <v>20</v>
      </c>
      <c r="J85" s="22">
        <v>80</v>
      </c>
      <c r="K85" s="23">
        <v>10</v>
      </c>
      <c r="L85" s="33">
        <f t="shared" si="29"/>
        <v>1001</v>
      </c>
      <c r="M85" s="4"/>
    </row>
    <row r="86" spans="2:13" ht="12" customHeight="1">
      <c r="B86" s="34" t="s">
        <v>36</v>
      </c>
      <c r="C86" s="19">
        <v>5835</v>
      </c>
      <c r="D86" s="20">
        <f t="shared" si="27"/>
        <v>2021</v>
      </c>
      <c r="E86" s="21">
        <f t="shared" si="26"/>
        <v>0.34635818337617824</v>
      </c>
      <c r="F86" s="22">
        <f>'[1]1-3-1保有面積(12)'!C88</f>
        <v>56</v>
      </c>
      <c r="G86" s="74">
        <v>1965</v>
      </c>
      <c r="H86" s="20">
        <f t="shared" si="28"/>
        <v>998</v>
      </c>
      <c r="I86" s="22">
        <v>416</v>
      </c>
      <c r="J86" s="22">
        <v>284</v>
      </c>
      <c r="K86" s="23">
        <v>298</v>
      </c>
      <c r="L86" s="33">
        <f t="shared" si="29"/>
        <v>2816</v>
      </c>
      <c r="M86" s="4"/>
    </row>
    <row r="87" spans="2:13" ht="12" customHeight="1">
      <c r="B87" s="34" t="s">
        <v>37</v>
      </c>
      <c r="C87" s="19">
        <v>6261</v>
      </c>
      <c r="D87" s="20">
        <f t="shared" si="27"/>
        <v>5300</v>
      </c>
      <c r="E87" s="21">
        <f t="shared" si="26"/>
        <v>0.8465101421498163</v>
      </c>
      <c r="F87" s="22">
        <f>'[1]1-3-1保有面積(12)'!C89</f>
        <v>724</v>
      </c>
      <c r="G87" s="74">
        <v>4576</v>
      </c>
      <c r="H87" s="20">
        <f t="shared" si="28"/>
        <v>78</v>
      </c>
      <c r="I87" s="22" t="s">
        <v>13</v>
      </c>
      <c r="J87" s="22">
        <v>58</v>
      </c>
      <c r="K87" s="23">
        <v>20</v>
      </c>
      <c r="L87" s="33">
        <f t="shared" si="29"/>
        <v>883</v>
      </c>
      <c r="M87" s="4"/>
    </row>
    <row r="88" spans="2:13" ht="12" customHeight="1">
      <c r="B88" s="34" t="s">
        <v>38</v>
      </c>
      <c r="C88" s="19">
        <v>5208</v>
      </c>
      <c r="D88" s="20">
        <f t="shared" si="27"/>
        <v>4802</v>
      </c>
      <c r="E88" s="21">
        <f t="shared" si="26"/>
        <v>0.9220430107526881</v>
      </c>
      <c r="F88" s="22">
        <f>'[1]1-3-1保有面積(12)'!C90</f>
        <v>1227</v>
      </c>
      <c r="G88" s="74">
        <v>3575</v>
      </c>
      <c r="H88" s="20">
        <f t="shared" si="28"/>
        <v>29</v>
      </c>
      <c r="I88" s="22" t="s">
        <v>13</v>
      </c>
      <c r="J88" s="22">
        <v>15</v>
      </c>
      <c r="K88" s="23">
        <v>14</v>
      </c>
      <c r="L88" s="33">
        <f t="shared" si="29"/>
        <v>377</v>
      </c>
      <c r="M88" s="4"/>
    </row>
    <row r="89" spans="2:13" ht="12" customHeight="1">
      <c r="B89" s="42" t="s">
        <v>39</v>
      </c>
      <c r="C89" s="49">
        <v>18186</v>
      </c>
      <c r="D89" s="50">
        <f t="shared" si="27"/>
        <v>17242</v>
      </c>
      <c r="E89" s="45">
        <f t="shared" si="26"/>
        <v>0.9480919388540636</v>
      </c>
      <c r="F89" s="51">
        <f>'[1]1-3-1保有面積(12)'!C91</f>
        <v>7469</v>
      </c>
      <c r="G89" s="78">
        <v>9773</v>
      </c>
      <c r="H89" s="50">
        <f t="shared" si="28"/>
        <v>54</v>
      </c>
      <c r="I89" s="51" t="s">
        <v>12</v>
      </c>
      <c r="J89" s="51">
        <v>45</v>
      </c>
      <c r="K89" s="52">
        <v>9</v>
      </c>
      <c r="L89" s="53">
        <f t="shared" si="29"/>
        <v>890</v>
      </c>
      <c r="M89" s="4"/>
    </row>
    <row r="90" spans="2:13" ht="12" customHeight="1">
      <c r="B90" s="109"/>
      <c r="C90" s="125"/>
      <c r="D90" s="126"/>
      <c r="E90" s="112"/>
      <c r="F90" s="127"/>
      <c r="G90" s="128"/>
      <c r="H90" s="126"/>
      <c r="I90" s="127"/>
      <c r="J90" s="127"/>
      <c r="K90" s="129"/>
      <c r="L90" s="130"/>
      <c r="M90" s="4"/>
    </row>
    <row r="91" spans="2:13" ht="12" customHeight="1">
      <c r="B91" s="117" t="s">
        <v>97</v>
      </c>
      <c r="C91" s="118">
        <f>SUM(C92:C96)</f>
        <v>48852</v>
      </c>
      <c r="D91" s="119">
        <f>SUM(D92:D96)</f>
        <v>34306</v>
      </c>
      <c r="E91" s="120">
        <f aca="true" t="shared" si="30" ref="E91:E96">D91/C91</f>
        <v>0.7022435110128552</v>
      </c>
      <c r="F91" s="121">
        <f>SUM(F92:F96)</f>
        <v>8589</v>
      </c>
      <c r="G91" s="122">
        <v>25716</v>
      </c>
      <c r="H91" s="119">
        <f>SUM(H92:H96)</f>
        <v>3165</v>
      </c>
      <c r="I91" s="121">
        <f>SUM(I92:I96)</f>
        <v>802</v>
      </c>
      <c r="J91" s="121">
        <f>SUM(J92:J96)</f>
        <v>1771</v>
      </c>
      <c r="K91" s="123">
        <f>SUM(K92:K96)</f>
        <v>592</v>
      </c>
      <c r="L91" s="124">
        <f>SUM(L92:L96)</f>
        <v>11381</v>
      </c>
      <c r="M91" s="4"/>
    </row>
    <row r="92" spans="2:13" ht="12" customHeight="1">
      <c r="B92" s="57" t="s">
        <v>40</v>
      </c>
      <c r="C92" s="58">
        <v>9414</v>
      </c>
      <c r="D92" s="59">
        <f>F92+G92</f>
        <v>3216</v>
      </c>
      <c r="E92" s="60">
        <f t="shared" si="30"/>
        <v>0.34161886551943915</v>
      </c>
      <c r="F92" s="61">
        <f>'[1]1-3-1保有面積(12)'!C94</f>
        <v>395</v>
      </c>
      <c r="G92" s="75">
        <v>2821</v>
      </c>
      <c r="H92" s="59">
        <f>SUM(I92:K92)</f>
        <v>1492</v>
      </c>
      <c r="I92" s="61">
        <v>429</v>
      </c>
      <c r="J92" s="61">
        <v>811</v>
      </c>
      <c r="K92" s="62">
        <v>252</v>
      </c>
      <c r="L92" s="63">
        <f>C92-D92-H92</f>
        <v>4706</v>
      </c>
      <c r="M92" s="4"/>
    </row>
    <row r="93" spans="2:13" ht="12" customHeight="1">
      <c r="B93" s="34" t="s">
        <v>41</v>
      </c>
      <c r="C93" s="19">
        <v>2876</v>
      </c>
      <c r="D93" s="20">
        <f>F93+G93</f>
        <v>1480</v>
      </c>
      <c r="E93" s="21">
        <f t="shared" si="30"/>
        <v>0.5146036161335188</v>
      </c>
      <c r="F93" s="22">
        <f>'[1]1-3-1保有面積(12)'!C95</f>
        <v>211</v>
      </c>
      <c r="G93" s="74">
        <v>1269</v>
      </c>
      <c r="H93" s="20">
        <f>SUM(I93:K93)</f>
        <v>475</v>
      </c>
      <c r="I93" s="22">
        <v>161</v>
      </c>
      <c r="J93" s="22">
        <v>245</v>
      </c>
      <c r="K93" s="23">
        <v>69</v>
      </c>
      <c r="L93" s="33">
        <f>C93-D93-H93</f>
        <v>921</v>
      </c>
      <c r="M93" s="4"/>
    </row>
    <row r="94" spans="2:13" ht="12" customHeight="1">
      <c r="B94" s="34" t="s">
        <v>42</v>
      </c>
      <c r="C94" s="19">
        <v>18827</v>
      </c>
      <c r="D94" s="20">
        <f>F94+G94</f>
        <v>15978</v>
      </c>
      <c r="E94" s="21">
        <f t="shared" si="30"/>
        <v>0.8486747755882509</v>
      </c>
      <c r="F94" s="22">
        <f>'[1]1-3-1保有面積(12)'!C96</f>
        <v>3639</v>
      </c>
      <c r="G94" s="74">
        <v>12339</v>
      </c>
      <c r="H94" s="20">
        <f>SUM(I94:K94)</f>
        <v>369</v>
      </c>
      <c r="I94" s="22">
        <v>33</v>
      </c>
      <c r="J94" s="22">
        <v>310</v>
      </c>
      <c r="K94" s="23">
        <v>26</v>
      </c>
      <c r="L94" s="33">
        <f>C94-D94-H94</f>
        <v>2480</v>
      </c>
      <c r="M94" s="4"/>
    </row>
    <row r="95" spans="2:13" ht="12" customHeight="1">
      <c r="B95" s="34" t="s">
        <v>43</v>
      </c>
      <c r="C95" s="19">
        <v>11878</v>
      </c>
      <c r="D95" s="20">
        <f>F95+G95</f>
        <v>10593</v>
      </c>
      <c r="E95" s="21">
        <f t="shared" si="30"/>
        <v>0.8918168041757871</v>
      </c>
      <c r="F95" s="22">
        <f>'[1]1-3-1保有面積(12)'!C97</f>
        <v>3735</v>
      </c>
      <c r="G95" s="74">
        <v>6858</v>
      </c>
      <c r="H95" s="20">
        <f>SUM(I95:K95)</f>
        <v>78</v>
      </c>
      <c r="I95" s="22">
        <v>1</v>
      </c>
      <c r="J95" s="22">
        <v>67</v>
      </c>
      <c r="K95" s="23">
        <v>10</v>
      </c>
      <c r="L95" s="33">
        <f>C95-D95-H95</f>
        <v>1207</v>
      </c>
      <c r="M95" s="4"/>
    </row>
    <row r="96" spans="2:13" ht="12" customHeight="1">
      <c r="B96" s="34" t="s">
        <v>44</v>
      </c>
      <c r="C96" s="19">
        <v>5857</v>
      </c>
      <c r="D96" s="20">
        <f>F96+G96</f>
        <v>3039</v>
      </c>
      <c r="E96" s="21">
        <f t="shared" si="30"/>
        <v>0.518866313812532</v>
      </c>
      <c r="F96" s="22">
        <f>'[1]1-3-1保有面積(12)'!C98</f>
        <v>609</v>
      </c>
      <c r="G96" s="74">
        <v>2430</v>
      </c>
      <c r="H96" s="20">
        <f>SUM(I96:K96)</f>
        <v>751</v>
      </c>
      <c r="I96" s="22">
        <v>178</v>
      </c>
      <c r="J96" s="22">
        <v>338</v>
      </c>
      <c r="K96" s="23">
        <v>235</v>
      </c>
      <c r="L96" s="33">
        <f>C96-D96-H96</f>
        <v>2067</v>
      </c>
      <c r="M96" s="4"/>
    </row>
    <row r="97" spans="2:13" ht="12" customHeight="1" thickBot="1">
      <c r="B97" s="35"/>
      <c r="C97" s="55"/>
      <c r="D97" s="37"/>
      <c r="E97" s="38"/>
      <c r="F97" s="39"/>
      <c r="G97" s="79"/>
      <c r="H97" s="37"/>
      <c r="I97" s="39"/>
      <c r="J97" s="39"/>
      <c r="K97" s="56"/>
      <c r="L97" s="41"/>
      <c r="M97" s="4"/>
    </row>
  </sheetData>
  <printOptions/>
  <pageMargins left="0.5118110236220472" right="0.5118110236220472" top="0.9055118110236221" bottom="0.5118110236220472" header="0.5118110236220472" footer="0.5118110236220472"/>
  <pageSetup orientation="portrait" paperSize="9" scale="85" r:id="rId1"/>
  <rowBreaks count="1" manualBreakCount="1">
    <brk id="4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2001-03-06T07:13:25Z</cp:lastPrinted>
  <dcterms:created xsi:type="dcterms:W3CDTF">1999-11-02T01:05:38Z</dcterms:created>
  <dcterms:modified xsi:type="dcterms:W3CDTF">2008-01-09T06:32:51Z</dcterms:modified>
  <cp:category/>
  <cp:version/>
  <cp:contentType/>
  <cp:contentStatus/>
</cp:coreProperties>
</file>