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耕地面積" sheetId="1" r:id="rId1"/>
    <sheet name="耕地地域別" sheetId="2" r:id="rId2"/>
  </sheets>
  <definedNames>
    <definedName name="\A">'耕地面積'!$AP$106:$AP$106</definedName>
    <definedName name="\B">'耕地面積'!$AP$108:$AP$108</definedName>
    <definedName name="\C">'耕地面積'!$AP$110:$AP$110</definedName>
    <definedName name="\D">'耕地面積'!$AP$112:$AP$112</definedName>
    <definedName name="\E">'耕地面積'!$AP$114:$AP$114</definedName>
    <definedName name="\H">'耕地面積'!$AP$126:$AP$126</definedName>
    <definedName name="\I">'耕地面積'!$AP$132:$AP$132</definedName>
    <definedName name="\J">'耕地面積'!$AP$134:$AP$134</definedName>
    <definedName name="\K">'耕地面積'!$AP$118:$AP$118</definedName>
    <definedName name="\L">'耕地面積'!$AP$120:$AP$120</definedName>
    <definedName name="\M">'耕地面積'!$AP$140:$AP$140</definedName>
    <definedName name="\O">'耕地面積'!$AP$138:$AP$138</definedName>
    <definedName name="\P">'耕地面積'!$AP$128:$AP$128</definedName>
    <definedName name="\Q">'耕地面積'!$AP$136:$AP$136</definedName>
    <definedName name="\S">'耕地面積'!$AP$122:$AP$122</definedName>
    <definedName name="\T">'耕地面積'!$AP$124:$AP$124</definedName>
    <definedName name="_xlnm.Print_Area" localSheetId="1">'耕地地域別'!$A$1:$O$24</definedName>
    <definedName name="_xlnm.Print_Area" localSheetId="0">'耕地面積'!$A$1:$P$84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<sst xmlns="http://schemas.openxmlformats.org/spreadsheetml/2006/main" count="281" uniqueCount="203">
  <si>
    <t>事務</t>
  </si>
  <si>
    <t>市町村名</t>
  </si>
  <si>
    <t>　</t>
  </si>
  <si>
    <t>所別</t>
  </si>
  <si>
    <t>＊印平坦地</t>
  </si>
  <si>
    <t>＊  前橋市</t>
  </si>
  <si>
    <t>多</t>
  </si>
  <si>
    <t>郡</t>
  </si>
  <si>
    <t>佐</t>
  </si>
  <si>
    <t>＊  赤堀町</t>
  </si>
  <si>
    <t>波</t>
  </si>
  <si>
    <t>＊    東村</t>
  </si>
  <si>
    <t>＊    境町</t>
  </si>
  <si>
    <t>＊  玉村町</t>
  </si>
  <si>
    <t>小　　計</t>
  </si>
  <si>
    <t>＊  高崎市</t>
  </si>
  <si>
    <t xml:space="preserve">    藤岡市</t>
  </si>
  <si>
    <t>＊  富岡市</t>
  </si>
  <si>
    <t>＊  安中市</t>
  </si>
  <si>
    <t>群</t>
  </si>
  <si>
    <t xml:space="preserve">    榛名町</t>
  </si>
  <si>
    <t>馬</t>
  </si>
  <si>
    <t xml:space="preserve">    倉淵村</t>
  </si>
  <si>
    <t xml:space="preserve">    箕郷町</t>
  </si>
  <si>
    <t>＊  群馬町</t>
  </si>
  <si>
    <t>＊    新町</t>
  </si>
  <si>
    <t xml:space="preserve">    鬼石町</t>
  </si>
  <si>
    <t>野</t>
  </si>
  <si>
    <t>＊  吉井町</t>
  </si>
  <si>
    <t xml:space="preserve">    万場町</t>
  </si>
  <si>
    <t xml:space="preserve">    上野村</t>
  </si>
  <si>
    <t>甘</t>
  </si>
  <si>
    <t>楽</t>
  </si>
  <si>
    <t xml:space="preserve">  下仁田町　</t>
  </si>
  <si>
    <t xml:space="preserve">    南牧村</t>
  </si>
  <si>
    <t xml:space="preserve">    甘楽町</t>
  </si>
  <si>
    <t xml:space="preserve">  松井田町　</t>
  </si>
  <si>
    <t>北</t>
  </si>
  <si>
    <t>＊  榛東村</t>
  </si>
  <si>
    <t>＊  吉岡町</t>
  </si>
  <si>
    <t xml:space="preserve">  中之条町　</t>
  </si>
  <si>
    <t>吾</t>
  </si>
  <si>
    <t xml:space="preserve">    東村</t>
  </si>
  <si>
    <t xml:space="preserve">    吾妻町</t>
  </si>
  <si>
    <t>妻</t>
  </si>
  <si>
    <t xml:space="preserve">  長野原町　</t>
  </si>
  <si>
    <t xml:space="preserve">    嬬恋村</t>
  </si>
  <si>
    <t xml:space="preserve">    草津町</t>
  </si>
  <si>
    <t xml:space="preserve">    六合村</t>
  </si>
  <si>
    <t xml:space="preserve">  　高山村</t>
  </si>
  <si>
    <t xml:space="preserve">    白沢村</t>
  </si>
  <si>
    <t>利</t>
  </si>
  <si>
    <t xml:space="preserve">    利根村</t>
  </si>
  <si>
    <t xml:space="preserve">    片品村</t>
  </si>
  <si>
    <t>根</t>
  </si>
  <si>
    <t xml:space="preserve">    川場村</t>
  </si>
  <si>
    <t xml:space="preserve">  月夜野町　</t>
  </si>
  <si>
    <t xml:space="preserve">    水上町</t>
  </si>
  <si>
    <t xml:space="preserve">  　新治村</t>
  </si>
  <si>
    <t>＊薮塚本町　</t>
  </si>
  <si>
    <t>＊  笠懸町</t>
  </si>
  <si>
    <t xml:space="preserve">  大間々町　</t>
  </si>
  <si>
    <t>邑</t>
  </si>
  <si>
    <t>＊  板倉町</t>
  </si>
  <si>
    <t>＊　明和町</t>
  </si>
  <si>
    <t>＊千代田町　</t>
  </si>
  <si>
    <t>＊  大泉町</t>
  </si>
  <si>
    <t>＊  邑楽町</t>
  </si>
  <si>
    <t>合　　計</t>
  </si>
  <si>
    <t xml:space="preserve"> </t>
  </si>
  <si>
    <t>　事務所</t>
  </si>
  <si>
    <t>地域区分</t>
  </si>
  <si>
    <t>　区  分</t>
  </si>
  <si>
    <t>計</t>
  </si>
  <si>
    <t>平坦地</t>
  </si>
  <si>
    <t>中山間地</t>
  </si>
  <si>
    <t>\A</t>
  </si>
  <si>
    <t>/DPFCQ</t>
  </si>
  <si>
    <t>文字列変換</t>
  </si>
  <si>
    <t>\B</t>
  </si>
  <si>
    <t>/DPI:</t>
  </si>
  <si>
    <t>入力列作成</t>
  </si>
  <si>
    <t>\C</t>
  </si>
  <si>
    <t>/C</t>
  </si>
  <si>
    <t>コピー</t>
  </si>
  <si>
    <t>\D</t>
  </si>
  <si>
    <t>/WDR~</t>
  </si>
  <si>
    <t>行削除</t>
  </si>
  <si>
    <t>\E</t>
  </si>
  <si>
    <t>/RE</t>
  </si>
  <si>
    <t>消去</t>
  </si>
  <si>
    <t>\K</t>
  </si>
  <si>
    <t>/WXLA</t>
  </si>
  <si>
    <t>格子線引き</t>
  </si>
  <si>
    <t>\L</t>
  </si>
  <si>
    <t>/WXLU</t>
  </si>
  <si>
    <t>横線引き</t>
  </si>
  <si>
    <t>\S</t>
  </si>
  <si>
    <t>/WXLS</t>
  </si>
  <si>
    <t>縦線引き</t>
  </si>
  <si>
    <t>\T</t>
  </si>
  <si>
    <t>/WXC</t>
  </si>
  <si>
    <t>罫線コピー</t>
  </si>
  <si>
    <t>\H</t>
  </si>
  <si>
    <t>/WCS</t>
  </si>
  <si>
    <t>列幅変換</t>
  </si>
  <si>
    <t>\P</t>
  </si>
  <si>
    <t>/WGZY</t>
  </si>
  <si>
    <t>/PPCARA1:M80~OML0~MR240~MT0~MB0~P255~IC0~L0~{ESC}QPGPQ</t>
  </si>
  <si>
    <t>\I</t>
  </si>
  <si>
    <t>/WIR~</t>
  </si>
  <si>
    <t>行挿入</t>
  </si>
  <si>
    <t>\J</t>
  </si>
  <si>
    <t>/WIC~</t>
  </si>
  <si>
    <t>列挿入</t>
  </si>
  <si>
    <t>\Q</t>
  </si>
  <si>
    <t>{MENU}M~{DOWN}{LEFT}{LEFT}~</t>
  </si>
  <si>
    <t>左下コピー</t>
  </si>
  <si>
    <t/>
  </si>
  <si>
    <t>\O</t>
  </si>
  <si>
    <t>/RNLR</t>
  </si>
  <si>
    <t>マクロ範囲指定</t>
  </si>
  <si>
    <t>\M</t>
  </si>
  <si>
    <t>/M</t>
  </si>
  <si>
    <t>移動</t>
  </si>
  <si>
    <t xml:space="preserve">    中里村</t>
  </si>
  <si>
    <t>務</t>
  </si>
  <si>
    <t>所</t>
  </si>
  <si>
    <t>渋</t>
  </si>
  <si>
    <t>川</t>
  </si>
  <si>
    <t>勢</t>
  </si>
  <si>
    <t>崎</t>
  </si>
  <si>
    <t>小　計</t>
  </si>
  <si>
    <t>館</t>
  </si>
  <si>
    <t>林</t>
  </si>
  <si>
    <t>畑</t>
  </si>
  <si>
    <t>率</t>
  </si>
  <si>
    <t>水　田</t>
  </si>
  <si>
    <t>面　積</t>
  </si>
  <si>
    <t>　　　水　　田</t>
  </si>
  <si>
    <t>　　　　畑</t>
  </si>
  <si>
    <t>　　　　計</t>
  </si>
  <si>
    <t>　　畑地かんがい</t>
  </si>
  <si>
    <t>　　施設</t>
  </si>
  <si>
    <t>山田郡</t>
  </si>
  <si>
    <t>群馬県土地改良課</t>
  </si>
  <si>
    <t>区 画 整 理 ２０ａ 以 上 整 備 済 み</t>
  </si>
  <si>
    <t xml:space="preserve">    全   耕   地   面   積</t>
  </si>
  <si>
    <t>（単位：面積 ｈａ）</t>
  </si>
  <si>
    <t>前</t>
  </si>
  <si>
    <t>土</t>
  </si>
  <si>
    <t>改</t>
  </si>
  <si>
    <t>良</t>
  </si>
  <si>
    <t>橋</t>
  </si>
  <si>
    <t>地</t>
  </si>
  <si>
    <t>＊伊勢崎市</t>
  </si>
  <si>
    <t>＊  北橘村</t>
  </si>
  <si>
    <t>富士見村</t>
  </si>
  <si>
    <t>宮城村</t>
  </si>
  <si>
    <t>多</t>
  </si>
  <si>
    <t>郡</t>
  </si>
  <si>
    <t>＊　大胡町</t>
  </si>
  <si>
    <t>＊　粕川村</t>
  </si>
  <si>
    <t>黒保根村</t>
  </si>
  <si>
    <t>東村</t>
  </si>
  <si>
    <t>＊　新里村</t>
  </si>
  <si>
    <t>改</t>
  </si>
  <si>
    <t>事</t>
  </si>
  <si>
    <t>高</t>
  </si>
  <si>
    <t>妙義町</t>
  </si>
  <si>
    <t>※</t>
  </si>
  <si>
    <t>赤城村</t>
  </si>
  <si>
    <t>子持村</t>
  </si>
  <si>
    <t>小野上村</t>
  </si>
  <si>
    <t>伊香保町</t>
  </si>
  <si>
    <t>小計</t>
  </si>
  <si>
    <t>小計　　</t>
  </si>
  <si>
    <t>沼</t>
  </si>
  <si>
    <t>田</t>
  </si>
  <si>
    <t>　沼田市</t>
  </si>
  <si>
    <t>＊  桐生市</t>
  </si>
  <si>
    <t>＊　太田市</t>
  </si>
  <si>
    <t>＊　館林市</t>
  </si>
  <si>
    <t>＊　尾島町</t>
  </si>
  <si>
    <t>＊  新田町</t>
  </si>
  <si>
    <t>※</t>
  </si>
  <si>
    <t>新</t>
  </si>
  <si>
    <t>計</t>
  </si>
  <si>
    <t xml:space="preserve">    　  耕   地   面   積</t>
  </si>
  <si>
    <t>　　畑地かん施設</t>
  </si>
  <si>
    <t>※</t>
  </si>
  <si>
    <t>碓氷郡</t>
  </si>
  <si>
    <t>　前　　橋</t>
  </si>
  <si>
    <t>　高　　崎</t>
  </si>
  <si>
    <t>　渋　　川</t>
  </si>
  <si>
    <t>　沼　　田</t>
  </si>
  <si>
    <t>　館　　林</t>
  </si>
  <si>
    <t>　　　計</t>
  </si>
  <si>
    <t>○土地改良事務所別基盤整備率（耕地面積）（平成７年度まで）　　　　　　　（単位：面積 ｈａ）</t>
  </si>
  <si>
    <t>◎群馬県　基盤整備率（耕地面積） 市町村集計表 （平成７年度まで）</t>
  </si>
  <si>
    <t>合計</t>
  </si>
  <si>
    <t>＊　渋川市</t>
  </si>
  <si>
    <t>昭和村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</si>
</sst>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0.0E+00"/>
    <numFmt numFmtId="180" formatCode="#,##0.000"/>
    <numFmt numFmtId="181" formatCode="#,##0.0_ "/>
    <numFmt numFmtId="182" formatCode="#,##0.000_ "/>
    <numFmt numFmtId="183" formatCode="#,##0_ "/>
    <numFmt numFmtId="184" formatCode="#,##0.00_);\(#,##0.00\)"/>
    <numFmt numFmtId="185" formatCode="#,##0_ ;[Red]\-#,##0\ "/>
    <numFmt numFmtId="186" formatCode="#,##0.00_);[Red]\(#,##0.00\)"/>
    <numFmt numFmtId="187" formatCode="#,##0_);[Red]\(#,##0\)"/>
    <numFmt numFmtId="188" formatCode="0.00_);[Red]\(0.00\)"/>
    <numFmt numFmtId="189" formatCode="#,##0.00_ "/>
    <numFmt numFmtId="190" formatCode="0_);[Red]\(0\)"/>
    <numFmt numFmtId="191" formatCode="0_ "/>
    <numFmt numFmtId="192" formatCode="#,##0.0_);[Red]\(#,##0.0\)"/>
    <numFmt numFmtId="193" formatCode="0.0_);[Red]\(0.0\)"/>
    <numFmt numFmtId="194" formatCode="#,##0.0_);\(#,##0.0\)"/>
    <numFmt numFmtId="195" formatCode="#,##0_);\(#,##0\)"/>
    <numFmt numFmtId="196" formatCode="#,##0.0;[Red]#,##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168">
    <xf numFmtId="3" fontId="4" fillId="0" borderId="0" xfId="0" applyNumberFormat="1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Font="1" applyAlignment="1">
      <alignment horizontal="right"/>
    </xf>
    <xf numFmtId="3" fontId="5" fillId="0" borderId="0" xfId="0" applyFont="1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Font="1" applyBorder="1" applyAlignment="1">
      <alignment horizontal="center"/>
    </xf>
    <xf numFmtId="3" fontId="6" fillId="2" borderId="1" xfId="0" applyFont="1" applyFill="1" applyBorder="1" applyAlignment="1">
      <alignment horizontal="center"/>
    </xf>
    <xf numFmtId="3" fontId="6" fillId="2" borderId="2" xfId="0" applyFont="1" applyFill="1" applyBorder="1" applyAlignment="1">
      <alignment horizontal="center"/>
    </xf>
    <xf numFmtId="3" fontId="6" fillId="2" borderId="3" xfId="0" applyFont="1" applyFill="1" applyBorder="1" applyAlignment="1">
      <alignment horizontal="center"/>
    </xf>
    <xf numFmtId="3" fontId="6" fillId="2" borderId="4" xfId="0" applyFont="1" applyFill="1" applyBorder="1" applyAlignment="1">
      <alignment horizontal="center"/>
    </xf>
    <xf numFmtId="3" fontId="6" fillId="3" borderId="1" xfId="0" applyFont="1" applyFill="1" applyBorder="1" applyAlignment="1">
      <alignment horizontal="center"/>
    </xf>
    <xf numFmtId="3" fontId="6" fillId="3" borderId="3" xfId="0" applyFont="1" applyFill="1" applyBorder="1" applyAlignment="1">
      <alignment horizontal="center"/>
    </xf>
    <xf numFmtId="3" fontId="6" fillId="3" borderId="5" xfId="0" applyFont="1" applyFill="1" applyBorder="1" applyAlignment="1">
      <alignment horizontal="center"/>
    </xf>
    <xf numFmtId="3" fontId="6" fillId="3" borderId="6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Font="1" applyBorder="1" applyAlignment="1">
      <alignment horizontal="center"/>
    </xf>
    <xf numFmtId="3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2" borderId="1" xfId="0" applyFont="1" applyFill="1" applyBorder="1" applyAlignment="1">
      <alignment horizontal="left"/>
    </xf>
    <xf numFmtId="3" fontId="8" fillId="2" borderId="2" xfId="0" applyFont="1" applyFill="1" applyBorder="1" applyAlignment="1">
      <alignment horizontal="center"/>
    </xf>
    <xf numFmtId="3" fontId="8" fillId="2" borderId="3" xfId="0" applyFont="1" applyFill="1" applyBorder="1" applyAlignment="1">
      <alignment horizontal="left"/>
    </xf>
    <xf numFmtId="3" fontId="8" fillId="2" borderId="4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/>
    </xf>
    <xf numFmtId="3" fontId="8" fillId="3" borderId="3" xfId="0" applyFont="1" applyFill="1" applyBorder="1" applyAlignment="1">
      <alignment horizontal="left"/>
    </xf>
    <xf numFmtId="3" fontId="8" fillId="3" borderId="3" xfId="0" applyNumberFormat="1" applyFont="1" applyFill="1" applyBorder="1" applyAlignment="1">
      <alignment/>
    </xf>
    <xf numFmtId="3" fontId="8" fillId="3" borderId="7" xfId="0" applyFont="1" applyFill="1" applyBorder="1" applyAlignment="1">
      <alignment horizontal="center"/>
    </xf>
    <xf numFmtId="3" fontId="8" fillId="3" borderId="8" xfId="0" applyFont="1" applyFill="1" applyBorder="1" applyAlignment="1">
      <alignment horizontal="center"/>
    </xf>
    <xf numFmtId="3" fontId="6" fillId="3" borderId="2" xfId="0" applyFont="1" applyFill="1" applyBorder="1" applyAlignment="1">
      <alignment horizontal="center"/>
    </xf>
    <xf numFmtId="3" fontId="6" fillId="3" borderId="2" xfId="0" applyFont="1" applyFill="1" applyBorder="1" applyAlignment="1">
      <alignment horizontal="right"/>
    </xf>
    <xf numFmtId="3" fontId="6" fillId="3" borderId="9" xfId="0" applyFont="1" applyFill="1" applyBorder="1" applyAlignment="1">
      <alignment horizontal="center"/>
    </xf>
    <xf numFmtId="3" fontId="6" fillId="3" borderId="9" xfId="0" applyFont="1" applyFill="1" applyBorder="1" applyAlignment="1">
      <alignment horizontal="right"/>
    </xf>
    <xf numFmtId="3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/>
    </xf>
    <xf numFmtId="3" fontId="6" fillId="3" borderId="4" xfId="0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/>
    </xf>
    <xf numFmtId="3" fontId="6" fillId="3" borderId="10" xfId="0" applyFont="1" applyFill="1" applyBorder="1" applyAlignment="1">
      <alignment horizontal="center"/>
    </xf>
    <xf numFmtId="3" fontId="6" fillId="3" borderId="10" xfId="0" applyFont="1" applyFill="1" applyBorder="1" applyAlignment="1">
      <alignment horizontal="right"/>
    </xf>
    <xf numFmtId="3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3" borderId="11" xfId="0" applyFont="1" applyFill="1" applyBorder="1" applyAlignment="1">
      <alignment horizontal="center"/>
    </xf>
    <xf numFmtId="3" fontId="6" fillId="2" borderId="12" xfId="0" applyFont="1" applyFill="1" applyBorder="1" applyAlignment="1">
      <alignment horizontal="center"/>
    </xf>
    <xf numFmtId="187" fontId="6" fillId="0" borderId="13" xfId="0" applyNumberFormat="1" applyFont="1" applyBorder="1" applyAlignment="1">
      <alignment/>
    </xf>
    <xf numFmtId="3" fontId="0" fillId="0" borderId="0" xfId="0" applyAlignment="1" quotePrefix="1">
      <alignment horizontal="left"/>
    </xf>
    <xf numFmtId="3" fontId="6" fillId="3" borderId="14" xfId="0" applyFont="1" applyFill="1" applyBorder="1" applyAlignment="1">
      <alignment horizontal="center"/>
    </xf>
    <xf numFmtId="3" fontId="6" fillId="3" borderId="15" xfId="0" applyFont="1" applyFill="1" applyBorder="1" applyAlignment="1">
      <alignment horizontal="center"/>
    </xf>
    <xf numFmtId="3" fontId="6" fillId="3" borderId="1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6" fillId="3" borderId="17" xfId="0" applyFont="1" applyFill="1" applyBorder="1" applyAlignment="1">
      <alignment horizontal="center"/>
    </xf>
    <xf numFmtId="3" fontId="6" fillId="3" borderId="8" xfId="0" applyFont="1" applyFill="1" applyBorder="1" applyAlignment="1">
      <alignment horizontal="center"/>
    </xf>
    <xf numFmtId="3" fontId="6" fillId="3" borderId="18" xfId="0" applyFont="1" applyFill="1" applyBorder="1" applyAlignment="1">
      <alignment horizontal="center"/>
    </xf>
    <xf numFmtId="3" fontId="6" fillId="0" borderId="0" xfId="0" applyNumberFormat="1" applyFont="1" applyBorder="1" applyAlignment="1" quotePrefix="1">
      <alignment horizontal="right"/>
    </xf>
    <xf numFmtId="3" fontId="8" fillId="3" borderId="3" xfId="0" applyFont="1" applyFill="1" applyBorder="1" applyAlignment="1" quotePrefix="1">
      <alignment horizontal="left"/>
    </xf>
    <xf numFmtId="3" fontId="8" fillId="3" borderId="19" xfId="0" applyFont="1" applyFill="1" applyBorder="1" applyAlignment="1">
      <alignment horizontal="center"/>
    </xf>
    <xf numFmtId="3" fontId="8" fillId="3" borderId="11" xfId="0" applyFont="1" applyFill="1" applyBorder="1" applyAlignment="1">
      <alignment horizontal="center"/>
    </xf>
    <xf numFmtId="3" fontId="8" fillId="3" borderId="16" xfId="0" applyFont="1" applyFill="1" applyBorder="1" applyAlignment="1" quotePrefix="1">
      <alignment horizontal="center"/>
    </xf>
    <xf numFmtId="3" fontId="8" fillId="3" borderId="9" xfId="0" applyFont="1" applyFill="1" applyBorder="1" applyAlignment="1">
      <alignment horizontal="center"/>
    </xf>
    <xf numFmtId="3" fontId="8" fillId="3" borderId="1" xfId="0" applyFont="1" applyFill="1" applyBorder="1" applyAlignment="1">
      <alignment/>
    </xf>
    <xf numFmtId="3" fontId="6" fillId="2" borderId="20" xfId="0" applyFont="1" applyFill="1" applyBorder="1" applyAlignment="1">
      <alignment horizontal="center"/>
    </xf>
    <xf numFmtId="3" fontId="6" fillId="2" borderId="7" xfId="0" applyFont="1" applyFill="1" applyBorder="1" applyAlignment="1" quotePrefix="1">
      <alignment horizontal="left"/>
    </xf>
    <xf numFmtId="3" fontId="5" fillId="0" borderId="0" xfId="0" applyFont="1" applyAlignment="1" quotePrefix="1">
      <alignment horizontal="left"/>
    </xf>
    <xf numFmtId="3" fontId="6" fillId="2" borderId="20" xfId="0" applyFont="1" applyFill="1" applyBorder="1" applyAlignment="1" quotePrefix="1">
      <alignment horizontal="left"/>
    </xf>
    <xf numFmtId="3" fontId="6" fillId="0" borderId="21" xfId="0" applyFont="1" applyFill="1" applyBorder="1" applyAlignment="1">
      <alignment horizontal="center"/>
    </xf>
    <xf numFmtId="3" fontId="6" fillId="0" borderId="21" xfId="0" applyFont="1" applyFill="1" applyBorder="1" applyAlignment="1" quotePrefix="1">
      <alignment horizontal="center"/>
    </xf>
    <xf numFmtId="187" fontId="6" fillId="0" borderId="18" xfId="0" applyNumberFormat="1" applyFont="1" applyBorder="1" applyAlignment="1">
      <alignment/>
    </xf>
    <xf numFmtId="187" fontId="6" fillId="0" borderId="16" xfId="0" applyNumberFormat="1" applyFont="1" applyBorder="1" applyAlignment="1">
      <alignment/>
    </xf>
    <xf numFmtId="187" fontId="6" fillId="0" borderId="22" xfId="0" applyNumberFormat="1" applyFont="1" applyBorder="1" applyAlignment="1">
      <alignment/>
    </xf>
    <xf numFmtId="3" fontId="8" fillId="3" borderId="23" xfId="0" applyFont="1" applyFill="1" applyBorder="1" applyAlignment="1" quotePrefix="1">
      <alignment horizontal="center"/>
    </xf>
    <xf numFmtId="3" fontId="6" fillId="2" borderId="24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2" borderId="25" xfId="0" applyFont="1" applyFill="1" applyBorder="1" applyAlignment="1">
      <alignment horizontal="center"/>
    </xf>
    <xf numFmtId="3" fontId="6" fillId="2" borderId="8" xfId="0" applyFont="1" applyFill="1" applyBorder="1" applyAlignment="1" quotePrefix="1">
      <alignment horizontal="left"/>
    </xf>
    <xf numFmtId="3" fontId="6" fillId="2" borderId="19" xfId="0" applyFont="1" applyFill="1" applyBorder="1" applyAlignment="1" quotePrefix="1">
      <alignment horizontal="left"/>
    </xf>
    <xf numFmtId="3" fontId="6" fillId="2" borderId="26" xfId="0" applyFont="1" applyFill="1" applyBorder="1" applyAlignment="1">
      <alignment horizontal="center"/>
    </xf>
    <xf numFmtId="3" fontId="6" fillId="2" borderId="27" xfId="0" applyFont="1" applyFill="1" applyBorder="1" applyAlignment="1">
      <alignment horizontal="center"/>
    </xf>
    <xf numFmtId="3" fontId="6" fillId="2" borderId="2" xfId="0" applyFont="1" applyFill="1" applyBorder="1" applyAlignment="1" quotePrefix="1">
      <alignment horizontal="left"/>
    </xf>
    <xf numFmtId="3" fontId="6" fillId="2" borderId="25" xfId="0" applyFont="1" applyFill="1" applyBorder="1" applyAlignment="1" quotePrefix="1">
      <alignment horizontal="left"/>
    </xf>
    <xf numFmtId="3" fontId="6" fillId="2" borderId="28" xfId="0" applyFont="1" applyFill="1" applyBorder="1" applyAlignment="1">
      <alignment horizontal="center"/>
    </xf>
    <xf numFmtId="192" fontId="6" fillId="0" borderId="18" xfId="0" applyNumberFormat="1" applyFont="1" applyBorder="1" applyAlignment="1">
      <alignment/>
    </xf>
    <xf numFmtId="192" fontId="6" fillId="0" borderId="16" xfId="0" applyNumberFormat="1" applyFont="1" applyBorder="1" applyAlignment="1">
      <alignment/>
    </xf>
    <xf numFmtId="192" fontId="6" fillId="0" borderId="13" xfId="0" applyNumberFormat="1" applyFont="1" applyBorder="1" applyAlignment="1">
      <alignment/>
    </xf>
    <xf numFmtId="194" fontId="6" fillId="0" borderId="29" xfId="0" applyNumberFormat="1" applyFont="1" applyBorder="1" applyAlignment="1">
      <alignment/>
    </xf>
    <xf numFmtId="194" fontId="6" fillId="0" borderId="30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94" fontId="6" fillId="0" borderId="31" xfId="0" applyNumberFormat="1" applyFont="1" applyBorder="1" applyAlignment="1">
      <alignment/>
    </xf>
    <xf numFmtId="192" fontId="6" fillId="0" borderId="32" xfId="0" applyNumberFormat="1" applyFont="1" applyBorder="1" applyAlignment="1">
      <alignment/>
    </xf>
    <xf numFmtId="195" fontId="6" fillId="0" borderId="18" xfId="15" applyNumberFormat="1" applyFont="1" applyBorder="1" applyAlignment="1">
      <alignment/>
    </xf>
    <xf numFmtId="195" fontId="6" fillId="0" borderId="18" xfId="0" applyNumberFormat="1" applyFont="1" applyBorder="1" applyAlignment="1">
      <alignment/>
    </xf>
    <xf numFmtId="195" fontId="6" fillId="0" borderId="13" xfId="0" applyNumberFormat="1" applyFont="1" applyBorder="1" applyAlignment="1">
      <alignment/>
    </xf>
    <xf numFmtId="195" fontId="6" fillId="0" borderId="15" xfId="15" applyNumberFormat="1" applyFont="1" applyBorder="1" applyAlignment="1">
      <alignment/>
    </xf>
    <xf numFmtId="195" fontId="6" fillId="0" borderId="32" xfId="15" applyNumberFormat="1" applyFont="1" applyBorder="1" applyAlignment="1">
      <alignment/>
    </xf>
    <xf numFmtId="194" fontId="6" fillId="0" borderId="33" xfId="0" applyNumberFormat="1" applyFont="1" applyBorder="1" applyAlignment="1">
      <alignment/>
    </xf>
    <xf numFmtId="194" fontId="6" fillId="0" borderId="34" xfId="0" applyNumberFormat="1" applyFont="1" applyBorder="1" applyAlignment="1">
      <alignment/>
    </xf>
    <xf numFmtId="3" fontId="5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 quotePrefix="1">
      <alignment horizontal="left"/>
    </xf>
    <xf numFmtId="192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187" fontId="6" fillId="0" borderId="35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187" fontId="6" fillId="0" borderId="32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96" fontId="6" fillId="0" borderId="32" xfId="0" applyNumberFormat="1" applyFont="1" applyBorder="1" applyAlignment="1">
      <alignment horizontal="right"/>
    </xf>
    <xf numFmtId="196" fontId="6" fillId="0" borderId="18" xfId="0" applyNumberFormat="1" applyFont="1" applyBorder="1" applyAlignment="1">
      <alignment horizontal="right"/>
    </xf>
    <xf numFmtId="196" fontId="6" fillId="0" borderId="16" xfId="0" applyNumberFormat="1" applyFont="1" applyBorder="1" applyAlignment="1">
      <alignment horizontal="right"/>
    </xf>
    <xf numFmtId="196" fontId="6" fillId="0" borderId="13" xfId="0" applyNumberFormat="1" applyFont="1" applyBorder="1" applyAlignment="1">
      <alignment horizontal="right"/>
    </xf>
    <xf numFmtId="196" fontId="6" fillId="0" borderId="15" xfId="0" applyNumberFormat="1" applyFont="1" applyBorder="1" applyAlignment="1">
      <alignment horizontal="right"/>
    </xf>
    <xf numFmtId="196" fontId="6" fillId="0" borderId="22" xfId="0" applyNumberFormat="1" applyFont="1" applyBorder="1" applyAlignment="1">
      <alignment horizontal="right"/>
    </xf>
    <xf numFmtId="196" fontId="6" fillId="0" borderId="34" xfId="0" applyNumberFormat="1" applyFont="1" applyBorder="1" applyAlignment="1">
      <alignment horizontal="right"/>
    </xf>
    <xf numFmtId="196" fontId="6" fillId="0" borderId="29" xfId="0" applyNumberFormat="1" applyFont="1" applyBorder="1" applyAlignment="1">
      <alignment horizontal="right"/>
    </xf>
    <xf numFmtId="196" fontId="6" fillId="0" borderId="33" xfId="0" applyNumberFormat="1" applyFont="1" applyBorder="1" applyAlignment="1">
      <alignment horizontal="right"/>
    </xf>
    <xf numFmtId="196" fontId="6" fillId="0" borderId="30" xfId="0" applyNumberFormat="1" applyFont="1" applyBorder="1" applyAlignment="1">
      <alignment horizontal="right"/>
    </xf>
    <xf numFmtId="196" fontId="6" fillId="0" borderId="31" xfId="0" applyNumberFormat="1" applyFont="1" applyBorder="1" applyAlignment="1">
      <alignment horizontal="right"/>
    </xf>
    <xf numFmtId="196" fontId="6" fillId="0" borderId="36" xfId="0" applyNumberFormat="1" applyFont="1" applyBorder="1" applyAlignment="1">
      <alignment horizontal="right"/>
    </xf>
    <xf numFmtId="3" fontId="6" fillId="2" borderId="24" xfId="0" applyFont="1" applyFill="1" applyBorder="1" applyAlignment="1" quotePrefix="1">
      <alignment horizontal="center"/>
    </xf>
    <xf numFmtId="192" fontId="6" fillId="0" borderId="24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92" fontId="6" fillId="0" borderId="37" xfId="0" applyNumberFormat="1" applyFont="1" applyBorder="1" applyAlignment="1">
      <alignment/>
    </xf>
    <xf numFmtId="3" fontId="6" fillId="2" borderId="30" xfId="0" applyFont="1" applyFill="1" applyBorder="1" applyAlignment="1">
      <alignment horizontal="center"/>
    </xf>
    <xf numFmtId="3" fontId="6" fillId="3" borderId="18" xfId="0" applyFont="1" applyFill="1" applyBorder="1" applyAlignment="1">
      <alignment horizontal="right"/>
    </xf>
    <xf numFmtId="187" fontId="6" fillId="0" borderId="24" xfId="0" applyNumberFormat="1" applyFont="1" applyBorder="1" applyAlignment="1">
      <alignment/>
    </xf>
    <xf numFmtId="3" fontId="6" fillId="3" borderId="24" xfId="0" applyFont="1" applyFill="1" applyBorder="1" applyAlignment="1">
      <alignment horizontal="center"/>
    </xf>
    <xf numFmtId="3" fontId="6" fillId="0" borderId="38" xfId="0" applyFont="1" applyBorder="1" applyAlignment="1">
      <alignment horizontal="center"/>
    </xf>
    <xf numFmtId="3" fontId="6" fillId="3" borderId="11" xfId="0" applyFont="1" applyFill="1" applyBorder="1" applyAlignment="1" quotePrefix="1">
      <alignment horizontal="center"/>
    </xf>
    <xf numFmtId="195" fontId="6" fillId="0" borderId="32" xfId="0" applyNumberFormat="1" applyFont="1" applyBorder="1" applyAlignment="1">
      <alignment/>
    </xf>
    <xf numFmtId="3" fontId="6" fillId="3" borderId="7" xfId="0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/>
    </xf>
    <xf numFmtId="196" fontId="6" fillId="0" borderId="35" xfId="0" applyNumberFormat="1" applyFont="1" applyBorder="1" applyAlignment="1">
      <alignment horizontal="right"/>
    </xf>
    <xf numFmtId="3" fontId="6" fillId="3" borderId="11" xfId="0" applyFont="1" applyFill="1" applyBorder="1" applyAlignment="1">
      <alignment horizontal="right"/>
    </xf>
    <xf numFmtId="3" fontId="8" fillId="3" borderId="32" xfId="0" applyFont="1" applyFill="1" applyBorder="1" applyAlignment="1">
      <alignment horizontal="center"/>
    </xf>
    <xf numFmtId="3" fontId="8" fillId="3" borderId="18" xfId="0" applyFont="1" applyFill="1" applyBorder="1" applyAlignment="1">
      <alignment horizontal="center"/>
    </xf>
    <xf numFmtId="3" fontId="6" fillId="2" borderId="8" xfId="0" applyFont="1" applyFill="1" applyBorder="1" applyAlignment="1">
      <alignment horizontal="right"/>
    </xf>
    <xf numFmtId="3" fontId="6" fillId="2" borderId="39" xfId="0" applyFont="1" applyFill="1" applyBorder="1" applyAlignment="1">
      <alignment horizontal="center"/>
    </xf>
    <xf numFmtId="3" fontId="6" fillId="2" borderId="40" xfId="0" applyFont="1" applyFill="1" applyBorder="1" applyAlignment="1">
      <alignment horizontal="center"/>
    </xf>
    <xf numFmtId="3" fontId="6" fillId="2" borderId="19" xfId="0" applyFont="1" applyFill="1" applyBorder="1" applyAlignment="1">
      <alignment horizontal="center"/>
    </xf>
    <xf numFmtId="3" fontId="6" fillId="2" borderId="41" xfId="0" applyFont="1" applyFill="1" applyBorder="1" applyAlignment="1" quotePrefix="1">
      <alignment horizontal="center"/>
    </xf>
    <xf numFmtId="3" fontId="6" fillId="2" borderId="42" xfId="0" applyFont="1" applyFill="1" applyBorder="1" applyAlignment="1">
      <alignment horizontal="center"/>
    </xf>
    <xf numFmtId="3" fontId="6" fillId="2" borderId="25" xfId="0" applyFont="1" applyFill="1" applyBorder="1" applyAlignment="1">
      <alignment horizontal="right"/>
    </xf>
    <xf numFmtId="192" fontId="6" fillId="0" borderId="35" xfId="0" applyNumberFormat="1" applyFont="1" applyBorder="1" applyAlignment="1">
      <alignment/>
    </xf>
    <xf numFmtId="194" fontId="6" fillId="0" borderId="43" xfId="0" applyNumberFormat="1" applyFont="1" applyBorder="1" applyAlignment="1">
      <alignment/>
    </xf>
    <xf numFmtId="3" fontId="8" fillId="3" borderId="13" xfId="0" applyFont="1" applyFill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8" fillId="3" borderId="44" xfId="0" applyFont="1" applyFill="1" applyBorder="1" applyAlignment="1">
      <alignment horizontal="left"/>
    </xf>
    <xf numFmtId="3" fontId="8" fillId="3" borderId="45" xfId="0" applyFont="1" applyFill="1" applyBorder="1" applyAlignment="1" quotePrefix="1">
      <alignment horizontal="center"/>
    </xf>
    <xf numFmtId="3" fontId="8" fillId="3" borderId="44" xfId="0" applyFont="1" applyFill="1" applyBorder="1" applyAlignment="1" quotePrefix="1">
      <alignment horizontal="left"/>
    </xf>
    <xf numFmtId="3" fontId="8" fillId="3" borderId="46" xfId="0" applyFont="1" applyFill="1" applyBorder="1" applyAlignment="1" quotePrefix="1">
      <alignment horizontal="left"/>
    </xf>
    <xf numFmtId="3" fontId="8" fillId="3" borderId="47" xfId="0" applyNumberFormat="1" applyFont="1" applyFill="1" applyBorder="1" applyAlignment="1">
      <alignment/>
    </xf>
    <xf numFmtId="3" fontId="8" fillId="3" borderId="48" xfId="0" applyFont="1" applyFill="1" applyBorder="1" applyAlignment="1">
      <alignment horizontal="center"/>
    </xf>
    <xf numFmtId="192" fontId="6" fillId="0" borderId="49" xfId="0" applyNumberFormat="1" applyFont="1" applyBorder="1" applyAlignment="1">
      <alignment/>
    </xf>
    <xf numFmtId="194" fontId="6" fillId="0" borderId="50" xfId="0" applyNumberFormat="1" applyFont="1" applyBorder="1" applyAlignment="1">
      <alignment/>
    </xf>
    <xf numFmtId="3" fontId="6" fillId="2" borderId="11" xfId="0" applyFont="1" applyFill="1" applyBorder="1" applyAlignment="1">
      <alignment horizontal="center"/>
    </xf>
    <xf numFmtId="3" fontId="6" fillId="2" borderId="13" xfId="0" applyFont="1" applyFill="1" applyBorder="1" applyAlignment="1">
      <alignment horizont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0"/>
  <sheetViews>
    <sheetView tabSelected="1" showOutlineSymbols="0" zoomScale="87" zoomScaleNormal="87" workbookViewId="0" topLeftCell="A1">
      <selection activeCell="D83" sqref="D83"/>
    </sheetView>
  </sheetViews>
  <sheetFormatPr defaultColWidth="9.00390625" defaultRowHeight="9"/>
  <cols>
    <col min="1" max="1" width="2.625" style="2" customWidth="1"/>
    <col min="2" max="3" width="4.75390625" style="2" customWidth="1"/>
    <col min="4" max="4" width="10.75390625" style="2" customWidth="1"/>
    <col min="5" max="8" width="10.25390625" style="2" customWidth="1"/>
    <col min="9" max="9" width="8.625" style="2" customWidth="1"/>
    <col min="10" max="10" width="10.25390625" style="2" customWidth="1"/>
    <col min="11" max="11" width="8.625" style="2" customWidth="1"/>
    <col min="12" max="12" width="10.25390625" style="2" customWidth="1"/>
    <col min="13" max="13" width="8.625" style="2" customWidth="1"/>
    <col min="14" max="14" width="10.25390625" style="2" customWidth="1"/>
    <col min="15" max="15" width="8.625" style="2" customWidth="1"/>
    <col min="16" max="16" width="2.75390625" style="2" customWidth="1"/>
    <col min="17" max="17" width="10.75390625" style="2" customWidth="1"/>
    <col min="18" max="18" width="5.75390625" style="2" customWidth="1"/>
    <col min="19" max="19" width="10.75390625" style="2" customWidth="1"/>
    <col min="20" max="20" width="5.75390625" style="2" customWidth="1"/>
    <col min="21" max="21" width="10.75390625" style="2" customWidth="1"/>
    <col min="22" max="22" width="5.75390625" style="2" customWidth="1"/>
    <col min="23" max="16384" width="10.75390625" style="2" customWidth="1"/>
  </cols>
  <sheetData>
    <row r="1" spans="1:45" ht="14.25">
      <c r="A1" s="1"/>
      <c r="B1" s="69" t="s">
        <v>199</v>
      </c>
      <c r="C1" s="1"/>
      <c r="D1" s="1"/>
      <c r="E1" s="78"/>
      <c r="F1" s="1"/>
      <c r="G1" s="1"/>
      <c r="H1" s="1"/>
      <c r="I1" s="1"/>
      <c r="J1" s="78"/>
      <c r="K1" s="78"/>
      <c r="L1" s="69" t="s">
        <v>148</v>
      </c>
      <c r="M1" s="1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 customHeight="1" thickBot="1">
      <c r="A2" s="1"/>
      <c r="B2" s="4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9" customFormat="1" ht="12.75" customHeight="1">
      <c r="A3" s="8"/>
      <c r="B3" s="16" t="s">
        <v>0</v>
      </c>
      <c r="C3" s="17"/>
      <c r="D3" s="17" t="s">
        <v>1</v>
      </c>
      <c r="E3" s="68" t="s">
        <v>147</v>
      </c>
      <c r="F3" s="67"/>
      <c r="G3" s="50"/>
      <c r="H3" s="67"/>
      <c r="I3" s="70" t="s">
        <v>146</v>
      </c>
      <c r="J3" s="67"/>
      <c r="K3" s="67"/>
      <c r="L3" s="67"/>
      <c r="M3" s="67"/>
      <c r="N3" s="88" t="s">
        <v>142</v>
      </c>
      <c r="O3" s="87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48" customFormat="1" ht="12.75" customHeight="1">
      <c r="A4" s="8"/>
      <c r="B4" s="18"/>
      <c r="C4" s="19"/>
      <c r="D4" s="19" t="s">
        <v>2</v>
      </c>
      <c r="E4" s="19"/>
      <c r="F4" s="19"/>
      <c r="G4" s="130"/>
      <c r="H4" s="89" t="s">
        <v>139</v>
      </c>
      <c r="I4" s="83"/>
      <c r="J4" s="84" t="s">
        <v>140</v>
      </c>
      <c r="K4" s="83"/>
      <c r="L4" s="84" t="s">
        <v>141</v>
      </c>
      <c r="M4" s="83"/>
      <c r="N4" s="85" t="s">
        <v>143</v>
      </c>
      <c r="O4" s="86"/>
      <c r="P4" s="47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s="48" customFormat="1" ht="12.75" customHeight="1" thickBot="1">
      <c r="A5" s="8"/>
      <c r="B5" s="18" t="s">
        <v>3</v>
      </c>
      <c r="C5" s="19"/>
      <c r="D5" s="19" t="s">
        <v>4</v>
      </c>
      <c r="E5" s="166" t="s">
        <v>137</v>
      </c>
      <c r="F5" s="166" t="s">
        <v>135</v>
      </c>
      <c r="G5" s="167" t="s">
        <v>200</v>
      </c>
      <c r="H5" s="90" t="s">
        <v>138</v>
      </c>
      <c r="I5" s="77" t="s">
        <v>136</v>
      </c>
      <c r="J5" s="90" t="s">
        <v>138</v>
      </c>
      <c r="K5" s="77" t="s">
        <v>136</v>
      </c>
      <c r="L5" s="90" t="s">
        <v>138</v>
      </c>
      <c r="M5" s="19" t="s">
        <v>136</v>
      </c>
      <c r="N5" s="77" t="s">
        <v>138</v>
      </c>
      <c r="O5" s="77" t="s">
        <v>136</v>
      </c>
      <c r="P5" s="4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s="9" customFormat="1" ht="12.75" customHeight="1">
      <c r="A6" s="8"/>
      <c r="B6" s="20"/>
      <c r="C6" s="37"/>
      <c r="D6" s="38" t="s">
        <v>5</v>
      </c>
      <c r="E6" s="114">
        <v>2920</v>
      </c>
      <c r="F6" s="114">
        <v>2890</v>
      </c>
      <c r="G6" s="114">
        <f>SUM(E6:F6)</f>
        <v>5810</v>
      </c>
      <c r="H6" s="116">
        <v>2556</v>
      </c>
      <c r="I6" s="143">
        <f>IF(H6/E6&gt;1," 100.0",H6/E6*100)</f>
        <v>87.53424657534246</v>
      </c>
      <c r="J6" s="116">
        <v>2310</v>
      </c>
      <c r="K6" s="118">
        <f>IF(J6/F6&gt;1," 100.0",J6/F6*100)</f>
        <v>79.93079584775087</v>
      </c>
      <c r="L6" s="103">
        <v>4866</v>
      </c>
      <c r="M6" s="118">
        <f aca="true" t="shared" si="0" ref="M6:M21">IF(L6/G6&gt;1," 100.0",L6/G6*100)</f>
        <v>83.75215146299485</v>
      </c>
      <c r="N6" s="116">
        <v>1251</v>
      </c>
      <c r="O6" s="124">
        <f>IF(N6/F6&gt;1," 100.0",N6/F6*100)</f>
        <v>43.287197231833915</v>
      </c>
      <c r="P6" s="11"/>
      <c r="Q6" s="10"/>
      <c r="R6" s="8"/>
      <c r="S6" s="10"/>
      <c r="T6" s="8"/>
      <c r="U6" s="10"/>
      <c r="V6" s="8"/>
      <c r="W6" s="10"/>
      <c r="X6" s="10"/>
      <c r="Y6" s="10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9" customFormat="1" ht="12.75" customHeight="1">
      <c r="A7" s="8"/>
      <c r="B7" s="21" t="s">
        <v>149</v>
      </c>
      <c r="C7" s="54"/>
      <c r="D7" s="40" t="s">
        <v>155</v>
      </c>
      <c r="E7" s="73">
        <v>1260</v>
      </c>
      <c r="F7" s="73">
        <v>1200</v>
      </c>
      <c r="G7" s="73">
        <f aca="true" t="shared" si="1" ref="G7:G20">SUM(E7:F7)</f>
        <v>2460</v>
      </c>
      <c r="H7" s="73">
        <v>533</v>
      </c>
      <c r="I7" s="119">
        <f aca="true" t="shared" si="2" ref="I7:I21">IF(H7/E7&gt;1," 100.0",H7/E7*100)</f>
        <v>42.301587301587304</v>
      </c>
      <c r="J7" s="73">
        <v>908</v>
      </c>
      <c r="K7" s="119">
        <f>IF(J7/F7&gt;1," 100.0",J7/F7*100)</f>
        <v>75.66666666666667</v>
      </c>
      <c r="L7" s="99">
        <v>1441</v>
      </c>
      <c r="M7" s="119">
        <f t="shared" si="0"/>
        <v>58.577235772357724</v>
      </c>
      <c r="N7" s="73">
        <v>57</v>
      </c>
      <c r="O7" s="125">
        <f>IF(N7/F7&gt;1," 100.0",N7/F7*100)</f>
        <v>4.75</v>
      </c>
      <c r="P7" s="11"/>
      <c r="Q7" s="10"/>
      <c r="R7" s="8"/>
      <c r="S7" s="10"/>
      <c r="T7" s="8"/>
      <c r="U7" s="10"/>
      <c r="V7" s="8"/>
      <c r="W7" s="10"/>
      <c r="X7" s="10"/>
      <c r="Y7" s="10"/>
      <c r="Z7" s="1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9" customFormat="1" ht="12.75" customHeight="1">
      <c r="A8" s="8"/>
      <c r="B8" s="21"/>
      <c r="C8" s="41"/>
      <c r="D8" s="40" t="s">
        <v>156</v>
      </c>
      <c r="E8" s="73">
        <v>211</v>
      </c>
      <c r="F8" s="73">
        <v>673</v>
      </c>
      <c r="G8" s="73">
        <f t="shared" si="1"/>
        <v>884</v>
      </c>
      <c r="H8" s="73">
        <v>12</v>
      </c>
      <c r="I8" s="119">
        <f t="shared" si="2"/>
        <v>5.687203791469194</v>
      </c>
      <c r="J8" s="73">
        <v>642</v>
      </c>
      <c r="K8" s="119">
        <f aca="true" t="shared" si="3" ref="K8:K21">IF(J8/F8&gt;1," 100.0",J8/F8*100)</f>
        <v>95.39375928677563</v>
      </c>
      <c r="L8" s="99">
        <v>654</v>
      </c>
      <c r="M8" s="119">
        <f t="shared" si="0"/>
        <v>73.98190045248869</v>
      </c>
      <c r="N8" s="73">
        <v>423</v>
      </c>
      <c r="O8" s="125">
        <f aca="true" t="shared" si="4" ref="O8:O21">IF(N8/F8&gt;1," 100.0",N8/F8*100)</f>
        <v>62.852897473997025</v>
      </c>
      <c r="P8" s="11"/>
      <c r="Q8" s="10"/>
      <c r="R8" s="8"/>
      <c r="S8" s="10"/>
      <c r="T8" s="8"/>
      <c r="U8" s="10"/>
      <c r="V8" s="8"/>
      <c r="W8" s="10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9" customFormat="1" ht="12.75" customHeight="1">
      <c r="A9" s="8"/>
      <c r="B9" s="21" t="s">
        <v>153</v>
      </c>
      <c r="C9" s="41" t="s">
        <v>130</v>
      </c>
      <c r="D9" s="40" t="s">
        <v>171</v>
      </c>
      <c r="E9" s="73">
        <v>254</v>
      </c>
      <c r="F9" s="73">
        <v>1360</v>
      </c>
      <c r="G9" s="73">
        <f t="shared" si="1"/>
        <v>1614</v>
      </c>
      <c r="H9" s="73">
        <v>1</v>
      </c>
      <c r="I9" s="119">
        <f t="shared" si="2"/>
        <v>0.39370078740157477</v>
      </c>
      <c r="J9" s="73">
        <v>205</v>
      </c>
      <c r="K9" s="119">
        <f t="shared" si="3"/>
        <v>15.073529411764705</v>
      </c>
      <c r="L9" s="99">
        <v>206</v>
      </c>
      <c r="M9" s="119">
        <f t="shared" si="0"/>
        <v>12.763320941759604</v>
      </c>
      <c r="N9" s="73">
        <v>267</v>
      </c>
      <c r="O9" s="125">
        <f t="shared" si="4"/>
        <v>19.63235294117647</v>
      </c>
      <c r="P9" s="11"/>
      <c r="Q9" s="10"/>
      <c r="R9" s="8"/>
      <c r="S9" s="10"/>
      <c r="T9" s="8"/>
      <c r="U9" s="10"/>
      <c r="V9" s="8"/>
      <c r="W9" s="10"/>
      <c r="X9" s="10"/>
      <c r="Y9" s="10"/>
      <c r="Z9" s="1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9" customFormat="1" ht="12.75" customHeight="1">
      <c r="A10" s="8"/>
      <c r="B10" s="21"/>
      <c r="C10" s="42"/>
      <c r="D10" s="55" t="s">
        <v>157</v>
      </c>
      <c r="E10" s="73">
        <v>479</v>
      </c>
      <c r="F10" s="73">
        <v>1140</v>
      </c>
      <c r="G10" s="73">
        <f t="shared" si="1"/>
        <v>1619</v>
      </c>
      <c r="H10" s="73">
        <v>94</v>
      </c>
      <c r="I10" s="119">
        <f t="shared" si="2"/>
        <v>19.624217118997915</v>
      </c>
      <c r="J10" s="73">
        <v>1016</v>
      </c>
      <c r="K10" s="119">
        <f t="shared" si="3"/>
        <v>89.12280701754386</v>
      </c>
      <c r="L10" s="99">
        <v>1110</v>
      </c>
      <c r="M10" s="119">
        <f t="shared" si="0"/>
        <v>68.56084002470661</v>
      </c>
      <c r="N10" s="73">
        <v>461</v>
      </c>
      <c r="O10" s="125">
        <f t="shared" si="4"/>
        <v>40.43859649122807</v>
      </c>
      <c r="P10" s="11"/>
      <c r="Q10" s="10"/>
      <c r="R10" s="8"/>
      <c r="S10" s="10"/>
      <c r="T10" s="8"/>
      <c r="U10" s="10"/>
      <c r="V10" s="8"/>
      <c r="W10" s="10"/>
      <c r="X10" s="10"/>
      <c r="Y10" s="10"/>
      <c r="Z10" s="1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9" customFormat="1" ht="12.75" customHeight="1">
      <c r="A11" s="8"/>
      <c r="B11" s="21" t="s">
        <v>150</v>
      </c>
      <c r="C11" s="42"/>
      <c r="D11" s="135" t="s">
        <v>161</v>
      </c>
      <c r="E11" s="73">
        <v>294</v>
      </c>
      <c r="F11" s="73">
        <v>690</v>
      </c>
      <c r="G11" s="73">
        <f t="shared" si="1"/>
        <v>984</v>
      </c>
      <c r="H11" s="73">
        <v>85</v>
      </c>
      <c r="I11" s="119">
        <f t="shared" si="2"/>
        <v>28.91156462585034</v>
      </c>
      <c r="J11" s="73">
        <v>220</v>
      </c>
      <c r="K11" s="119">
        <f t="shared" si="3"/>
        <v>31.88405797101449</v>
      </c>
      <c r="L11" s="99">
        <v>305</v>
      </c>
      <c r="M11" s="119">
        <f t="shared" si="0"/>
        <v>30.99593495934959</v>
      </c>
      <c r="N11" s="73">
        <v>213</v>
      </c>
      <c r="O11" s="125">
        <f t="shared" si="4"/>
        <v>30.869565217391305</v>
      </c>
      <c r="P11" s="11"/>
      <c r="Q11" s="10"/>
      <c r="R11" s="8"/>
      <c r="S11" s="10"/>
      <c r="T11" s="8"/>
      <c r="U11" s="10"/>
      <c r="V11" s="8"/>
      <c r="W11" s="10"/>
      <c r="X11" s="10"/>
      <c r="Y11" s="10"/>
      <c r="Z11" s="1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s="9" customFormat="1" ht="12.75" customHeight="1">
      <c r="A12" s="8"/>
      <c r="B12" s="21" t="s">
        <v>154</v>
      </c>
      <c r="C12" s="137" t="s">
        <v>159</v>
      </c>
      <c r="D12" s="43" t="s">
        <v>158</v>
      </c>
      <c r="E12" s="73">
        <v>475</v>
      </c>
      <c r="F12" s="73">
        <v>734</v>
      </c>
      <c r="G12" s="73">
        <f t="shared" si="1"/>
        <v>1209</v>
      </c>
      <c r="H12" s="73">
        <v>264</v>
      </c>
      <c r="I12" s="119">
        <f t="shared" si="2"/>
        <v>55.57894736842105</v>
      </c>
      <c r="J12" s="73">
        <v>531</v>
      </c>
      <c r="K12" s="119">
        <f t="shared" si="3"/>
        <v>72.34332425068119</v>
      </c>
      <c r="L12" s="99">
        <v>795</v>
      </c>
      <c r="M12" s="119">
        <f t="shared" si="0"/>
        <v>65.75682382133995</v>
      </c>
      <c r="N12" s="73">
        <v>318</v>
      </c>
      <c r="O12" s="125">
        <f t="shared" si="4"/>
        <v>43.32425068119891</v>
      </c>
      <c r="P12" s="11"/>
      <c r="Q12" s="10"/>
      <c r="R12" s="8"/>
      <c r="S12" s="10"/>
      <c r="T12" s="8"/>
      <c r="U12" s="10"/>
      <c r="V12" s="8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s="9" customFormat="1" ht="12.75" customHeight="1">
      <c r="A13" s="8"/>
      <c r="B13" s="21" t="s">
        <v>166</v>
      </c>
      <c r="C13" s="41"/>
      <c r="D13" s="40" t="s">
        <v>162</v>
      </c>
      <c r="E13" s="73">
        <v>446</v>
      </c>
      <c r="F13" s="73">
        <v>689</v>
      </c>
      <c r="G13" s="73">
        <f t="shared" si="1"/>
        <v>1135</v>
      </c>
      <c r="H13" s="73">
        <v>427</v>
      </c>
      <c r="I13" s="119">
        <f t="shared" si="2"/>
        <v>95.73991031390135</v>
      </c>
      <c r="J13" s="73">
        <v>648</v>
      </c>
      <c r="K13" s="119">
        <f t="shared" si="3"/>
        <v>94.04934687953556</v>
      </c>
      <c r="L13" s="99">
        <v>1075</v>
      </c>
      <c r="M13" s="119">
        <f t="shared" si="0"/>
        <v>94.7136563876652</v>
      </c>
      <c r="N13" s="73">
        <v>225</v>
      </c>
      <c r="O13" s="125">
        <f t="shared" si="4"/>
        <v>32.65602322206096</v>
      </c>
      <c r="P13" s="11"/>
      <c r="Q13" s="10"/>
      <c r="R13" s="8"/>
      <c r="S13" s="10"/>
      <c r="T13" s="8"/>
      <c r="U13" s="10"/>
      <c r="V13" s="8"/>
      <c r="W13" s="10"/>
      <c r="X13" s="10"/>
      <c r="Y13" s="10"/>
      <c r="Z13" s="1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9" customFormat="1" ht="12.75" customHeight="1">
      <c r="A14" s="8"/>
      <c r="B14" s="21" t="s">
        <v>152</v>
      </c>
      <c r="C14" s="41"/>
      <c r="D14" s="40" t="s">
        <v>165</v>
      </c>
      <c r="E14" s="73">
        <v>321</v>
      </c>
      <c r="F14" s="73">
        <v>912</v>
      </c>
      <c r="G14" s="73">
        <f t="shared" si="1"/>
        <v>1233</v>
      </c>
      <c r="H14" s="73">
        <v>258</v>
      </c>
      <c r="I14" s="119">
        <f t="shared" si="2"/>
        <v>80.37383177570094</v>
      </c>
      <c r="J14" s="73">
        <v>623</v>
      </c>
      <c r="K14" s="119">
        <f t="shared" si="3"/>
        <v>68.31140350877193</v>
      </c>
      <c r="L14" s="99">
        <v>881</v>
      </c>
      <c r="M14" s="119">
        <f t="shared" si="0"/>
        <v>71.45174371451743</v>
      </c>
      <c r="N14" s="73">
        <v>780</v>
      </c>
      <c r="O14" s="125">
        <f t="shared" si="4"/>
        <v>85.52631578947368</v>
      </c>
      <c r="P14" s="11"/>
      <c r="Q14" s="10"/>
      <c r="R14" s="8"/>
      <c r="S14" s="10"/>
      <c r="T14" s="8"/>
      <c r="U14" s="10"/>
      <c r="V14" s="8"/>
      <c r="W14" s="10"/>
      <c r="X14" s="10"/>
      <c r="Y14" s="10"/>
      <c r="Z14" s="10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9" customFormat="1" ht="12.75" customHeight="1">
      <c r="A15" s="8"/>
      <c r="B15" s="21"/>
      <c r="C15" s="41" t="s">
        <v>160</v>
      </c>
      <c r="D15" s="39" t="s">
        <v>163</v>
      </c>
      <c r="E15" s="73">
        <v>112</v>
      </c>
      <c r="F15" s="73">
        <v>216</v>
      </c>
      <c r="G15" s="73">
        <f t="shared" si="1"/>
        <v>328</v>
      </c>
      <c r="H15" s="73">
        <v>2</v>
      </c>
      <c r="I15" s="119">
        <f t="shared" si="2"/>
        <v>1.7857142857142856</v>
      </c>
      <c r="J15" s="73">
        <v>10</v>
      </c>
      <c r="K15" s="119">
        <f t="shared" si="3"/>
        <v>4.62962962962963</v>
      </c>
      <c r="L15" s="99">
        <v>12</v>
      </c>
      <c r="M15" s="119">
        <f t="shared" si="0"/>
        <v>3.6585365853658534</v>
      </c>
      <c r="N15" s="73">
        <v>0</v>
      </c>
      <c r="O15" s="125">
        <f t="shared" si="4"/>
        <v>0</v>
      </c>
      <c r="P15" s="11"/>
      <c r="Q15" s="10"/>
      <c r="R15" s="8"/>
      <c r="S15" s="10"/>
      <c r="T15" s="8"/>
      <c r="U15" s="10"/>
      <c r="V15" s="8"/>
      <c r="W15" s="10"/>
      <c r="X15" s="10"/>
      <c r="Y15" s="10"/>
      <c r="Z15" s="10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s="9" customFormat="1" ht="12.75" customHeight="1">
      <c r="A16" s="8"/>
      <c r="B16" s="21" t="s">
        <v>167</v>
      </c>
      <c r="C16" s="41"/>
      <c r="D16" s="40" t="s">
        <v>164</v>
      </c>
      <c r="E16" s="73">
        <v>73</v>
      </c>
      <c r="F16" s="73">
        <v>139</v>
      </c>
      <c r="G16" s="73">
        <f t="shared" si="1"/>
        <v>212</v>
      </c>
      <c r="H16" s="73">
        <v>2</v>
      </c>
      <c r="I16" s="119">
        <f t="shared" si="2"/>
        <v>2.73972602739726</v>
      </c>
      <c r="J16" s="73">
        <v>0</v>
      </c>
      <c r="K16" s="119">
        <f t="shared" si="3"/>
        <v>0</v>
      </c>
      <c r="L16" s="99">
        <v>2</v>
      </c>
      <c r="M16" s="119">
        <f t="shared" si="0"/>
        <v>0.9433962264150944</v>
      </c>
      <c r="N16" s="73">
        <v>0</v>
      </c>
      <c r="O16" s="125">
        <f t="shared" si="4"/>
        <v>0</v>
      </c>
      <c r="P16" s="11"/>
      <c r="Q16" s="10"/>
      <c r="R16" s="8"/>
      <c r="S16" s="10"/>
      <c r="T16" s="8"/>
      <c r="U16" s="10"/>
      <c r="V16" s="8"/>
      <c r="W16" s="10"/>
      <c r="X16" s="10"/>
      <c r="Y16" s="10"/>
      <c r="Z16" s="10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9" customFormat="1" ht="12.75" customHeight="1">
      <c r="A17" s="8"/>
      <c r="B17" s="21" t="s">
        <v>126</v>
      </c>
      <c r="C17" s="39" t="s">
        <v>8</v>
      </c>
      <c r="D17" s="40" t="s">
        <v>9</v>
      </c>
      <c r="E17" s="73">
        <v>352</v>
      </c>
      <c r="F17" s="73">
        <v>1140</v>
      </c>
      <c r="G17" s="73">
        <f t="shared" si="1"/>
        <v>1492</v>
      </c>
      <c r="H17" s="73">
        <v>302</v>
      </c>
      <c r="I17" s="119">
        <f t="shared" si="2"/>
        <v>85.79545454545455</v>
      </c>
      <c r="J17" s="73">
        <v>1038</v>
      </c>
      <c r="K17" s="119">
        <f t="shared" si="3"/>
        <v>91.05263157894737</v>
      </c>
      <c r="L17" s="99">
        <v>1340</v>
      </c>
      <c r="M17" s="119">
        <f t="shared" si="0"/>
        <v>89.81233243967829</v>
      </c>
      <c r="N17" s="73">
        <v>158</v>
      </c>
      <c r="O17" s="125">
        <f t="shared" si="4"/>
        <v>13.859649122807017</v>
      </c>
      <c r="P17" s="11"/>
      <c r="Q17" s="10"/>
      <c r="R17" s="8"/>
      <c r="S17" s="10"/>
      <c r="T17" s="8"/>
      <c r="U17" s="10"/>
      <c r="V17" s="8"/>
      <c r="W17" s="10"/>
      <c r="X17" s="10"/>
      <c r="Y17" s="10"/>
      <c r="Z17" s="10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9" customFormat="1" ht="12.75" customHeight="1">
      <c r="A18" s="8"/>
      <c r="B18" s="21" t="s">
        <v>127</v>
      </c>
      <c r="C18" s="41" t="s">
        <v>10</v>
      </c>
      <c r="D18" s="40" t="s">
        <v>11</v>
      </c>
      <c r="E18" s="73">
        <v>297</v>
      </c>
      <c r="F18" s="73">
        <v>723</v>
      </c>
      <c r="G18" s="73">
        <f t="shared" si="1"/>
        <v>1020</v>
      </c>
      <c r="H18" s="73">
        <v>293</v>
      </c>
      <c r="I18" s="119">
        <f t="shared" si="2"/>
        <v>98.65319865319864</v>
      </c>
      <c r="J18" s="73">
        <v>621</v>
      </c>
      <c r="K18" s="119">
        <f t="shared" si="3"/>
        <v>85.89211618257261</v>
      </c>
      <c r="L18" s="99">
        <v>914</v>
      </c>
      <c r="M18" s="119">
        <f t="shared" si="0"/>
        <v>89.6078431372549</v>
      </c>
      <c r="N18" s="73">
        <v>46</v>
      </c>
      <c r="O18" s="125">
        <f t="shared" si="4"/>
        <v>6.36237897648686</v>
      </c>
      <c r="P18" s="11"/>
      <c r="Q18" s="10"/>
      <c r="R18" s="8"/>
      <c r="S18" s="10"/>
      <c r="T18" s="8"/>
      <c r="U18" s="10"/>
      <c r="V18" s="8"/>
      <c r="W18" s="10"/>
      <c r="X18" s="10"/>
      <c r="Y18" s="10"/>
      <c r="Z18" s="10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s="9" customFormat="1" ht="12.75" customHeight="1">
      <c r="A19" s="8"/>
      <c r="B19" s="21"/>
      <c r="C19" s="41" t="s">
        <v>7</v>
      </c>
      <c r="D19" s="40" t="s">
        <v>12</v>
      </c>
      <c r="E19" s="73">
        <v>410</v>
      </c>
      <c r="F19" s="73">
        <v>977</v>
      </c>
      <c r="G19" s="73">
        <f t="shared" si="1"/>
        <v>1387</v>
      </c>
      <c r="H19" s="73">
        <v>230</v>
      </c>
      <c r="I19" s="119">
        <f t="shared" si="2"/>
        <v>56.09756097560976</v>
      </c>
      <c r="J19" s="73">
        <v>326</v>
      </c>
      <c r="K19" s="119">
        <f t="shared" si="3"/>
        <v>33.36745138178096</v>
      </c>
      <c r="L19" s="99">
        <v>556</v>
      </c>
      <c r="M19" s="119">
        <f t="shared" si="0"/>
        <v>40.08651766402307</v>
      </c>
      <c r="N19" s="73">
        <v>10</v>
      </c>
      <c r="O19" s="125">
        <f t="shared" si="4"/>
        <v>1.023541453428864</v>
      </c>
      <c r="P19" s="11"/>
      <c r="Q19" s="10"/>
      <c r="R19" s="8"/>
      <c r="S19" s="10"/>
      <c r="T19" s="8"/>
      <c r="U19" s="10"/>
      <c r="V19" s="8"/>
      <c r="W19" s="10"/>
      <c r="X19" s="10"/>
      <c r="Y19" s="10"/>
      <c r="Z19" s="10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s="9" customFormat="1" ht="12.75" customHeight="1">
      <c r="A20" s="8"/>
      <c r="B20" s="21"/>
      <c r="C20" s="41"/>
      <c r="D20" s="40" t="s">
        <v>13</v>
      </c>
      <c r="E20" s="73">
        <v>756</v>
      </c>
      <c r="F20" s="73">
        <v>322</v>
      </c>
      <c r="G20" s="73">
        <f t="shared" si="1"/>
        <v>1078</v>
      </c>
      <c r="H20" s="73">
        <v>687</v>
      </c>
      <c r="I20" s="119">
        <f t="shared" si="2"/>
        <v>90.87301587301587</v>
      </c>
      <c r="J20" s="73">
        <v>285</v>
      </c>
      <c r="K20" s="119">
        <f t="shared" si="3"/>
        <v>88.50931677018633</v>
      </c>
      <c r="L20" s="99">
        <v>972</v>
      </c>
      <c r="M20" s="119">
        <f t="shared" si="0"/>
        <v>90.16697588126159</v>
      </c>
      <c r="N20" s="73">
        <v>230</v>
      </c>
      <c r="O20" s="125">
        <f t="shared" si="4"/>
        <v>71.42857142857143</v>
      </c>
      <c r="P20" s="11"/>
      <c r="Q20" s="10"/>
      <c r="R20" s="8"/>
      <c r="S20" s="10"/>
      <c r="T20" s="8"/>
      <c r="U20" s="10"/>
      <c r="V20" s="8"/>
      <c r="W20" s="10"/>
      <c r="X20" s="10"/>
      <c r="Y20" s="10"/>
      <c r="Z20" s="10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48" customFormat="1" ht="12.75" customHeight="1" thickBot="1">
      <c r="A21" s="138"/>
      <c r="B21" s="22"/>
      <c r="C21" s="53"/>
      <c r="D21" s="139" t="s">
        <v>132</v>
      </c>
      <c r="E21" s="51">
        <f aca="true" t="shared" si="5" ref="E21:L21">SUM(E6:E20)</f>
        <v>8660</v>
      </c>
      <c r="F21" s="51">
        <f t="shared" si="5"/>
        <v>13805</v>
      </c>
      <c r="G21" s="51">
        <f>SUM(G6:G20)</f>
        <v>22465</v>
      </c>
      <c r="H21" s="51">
        <f t="shared" si="5"/>
        <v>5746</v>
      </c>
      <c r="I21" s="121">
        <f t="shared" si="2"/>
        <v>66.35103926096998</v>
      </c>
      <c r="J21" s="51">
        <f t="shared" si="5"/>
        <v>9383</v>
      </c>
      <c r="K21" s="121">
        <f t="shared" si="3"/>
        <v>67.96812749003985</v>
      </c>
      <c r="L21" s="51">
        <f t="shared" si="5"/>
        <v>15129</v>
      </c>
      <c r="M21" s="121">
        <f t="shared" si="0"/>
        <v>67.34475851324282</v>
      </c>
      <c r="N21" s="51">
        <f>SUM(N6:N20)</f>
        <v>4439</v>
      </c>
      <c r="O21" s="127">
        <f t="shared" si="4"/>
        <v>32.1550162984426</v>
      </c>
      <c r="P21" s="11"/>
      <c r="Q21" s="12"/>
      <c r="R21" s="11"/>
      <c r="S21" s="12"/>
      <c r="T21" s="11"/>
      <c r="U21" s="12"/>
      <c r="V21" s="11"/>
      <c r="W21" s="12"/>
      <c r="X21" s="12"/>
      <c r="Y21" s="12"/>
      <c r="Z21" s="12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9" customFormat="1" ht="12.75" customHeight="1">
      <c r="A22" s="8"/>
      <c r="B22" s="21"/>
      <c r="C22" s="41"/>
      <c r="D22" s="43" t="s">
        <v>15</v>
      </c>
      <c r="E22" s="115">
        <v>1920</v>
      </c>
      <c r="F22" s="115">
        <v>942</v>
      </c>
      <c r="G22" s="115">
        <f>SUM(E22:F22)</f>
        <v>2862</v>
      </c>
      <c r="H22" s="115">
        <v>1040</v>
      </c>
      <c r="I22" s="122">
        <f aca="true" t="shared" si="6" ref="I22:I32">IF(H22/E22&gt;1," 100.0",H22/E22*100)</f>
        <v>54.166666666666664</v>
      </c>
      <c r="J22" s="115">
        <v>220</v>
      </c>
      <c r="K22" s="122">
        <f aca="true" t="shared" si="7" ref="K22:K29">IF(J22/F22&gt;1," 100.0",J22/F22*100)</f>
        <v>23.35456475583864</v>
      </c>
      <c r="L22" s="102">
        <v>1260</v>
      </c>
      <c r="M22" s="122">
        <f aca="true" t="shared" si="8" ref="M22:M29">IF(L22/G22&gt;1," 100.0",L22/G22*100)</f>
        <v>44.0251572327044</v>
      </c>
      <c r="N22" s="115">
        <v>0</v>
      </c>
      <c r="O22" s="128">
        <f>IF(N22/F22&gt;1," 100.0",N22/F22*100)</f>
        <v>0</v>
      </c>
      <c r="P22" s="11"/>
      <c r="Q22" s="10"/>
      <c r="R22" s="8"/>
      <c r="S22" s="10"/>
      <c r="T22" s="8"/>
      <c r="U22" s="10"/>
      <c r="V22" s="8"/>
      <c r="W22" s="10"/>
      <c r="X22" s="10"/>
      <c r="Y22" s="10"/>
      <c r="Z22" s="10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9" customFormat="1" ht="12.75" customHeight="1">
      <c r="A23" s="8"/>
      <c r="B23" s="21" t="s">
        <v>168</v>
      </c>
      <c r="C23" s="39"/>
      <c r="D23" s="40" t="s">
        <v>16</v>
      </c>
      <c r="E23" s="73">
        <v>1140</v>
      </c>
      <c r="F23" s="73">
        <v>1290</v>
      </c>
      <c r="G23" s="73">
        <f aca="true" t="shared" si="9" ref="G23:G29">+E23+F23</f>
        <v>2430</v>
      </c>
      <c r="H23" s="73">
        <v>360</v>
      </c>
      <c r="I23" s="119">
        <f t="shared" si="6"/>
        <v>31.57894736842105</v>
      </c>
      <c r="J23" s="73">
        <v>179</v>
      </c>
      <c r="K23" s="119">
        <f t="shared" si="7"/>
        <v>13.875968992248062</v>
      </c>
      <c r="L23" s="99">
        <v>539</v>
      </c>
      <c r="M23" s="119">
        <f t="shared" si="8"/>
        <v>22.181069958847736</v>
      </c>
      <c r="N23" s="73">
        <v>145</v>
      </c>
      <c r="O23" s="125">
        <f>IF(N23/F23&gt;1," 100.0",N23/F23*100)</f>
        <v>11.24031007751938</v>
      </c>
      <c r="P23" s="11"/>
      <c r="Q23" s="10"/>
      <c r="R23" s="8"/>
      <c r="S23" s="10"/>
      <c r="T23" s="8"/>
      <c r="U23" s="10"/>
      <c r="V23" s="8"/>
      <c r="W23" s="10"/>
      <c r="X23" s="10"/>
      <c r="Y23" s="10"/>
      <c r="Z23" s="10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9" customFormat="1" ht="12.75" customHeight="1">
      <c r="A24" s="8"/>
      <c r="B24" s="21"/>
      <c r="C24" s="39"/>
      <c r="D24" s="40" t="s">
        <v>17</v>
      </c>
      <c r="E24" s="73">
        <v>663</v>
      </c>
      <c r="F24" s="73">
        <v>1930</v>
      </c>
      <c r="G24" s="73">
        <f t="shared" si="9"/>
        <v>2593</v>
      </c>
      <c r="H24" s="73">
        <v>136</v>
      </c>
      <c r="I24" s="119">
        <f t="shared" si="6"/>
        <v>20.51282051282051</v>
      </c>
      <c r="J24" s="73">
        <v>142</v>
      </c>
      <c r="K24" s="119">
        <f t="shared" si="7"/>
        <v>7.357512953367876</v>
      </c>
      <c r="L24" s="99">
        <v>278</v>
      </c>
      <c r="M24" s="119">
        <f t="shared" si="8"/>
        <v>10.721172387196297</v>
      </c>
      <c r="N24" s="73">
        <v>0</v>
      </c>
      <c r="O24" s="125">
        <f aca="true" t="shared" si="10" ref="O24:O41">IF(N24/F24&gt;1," 100.0",N24/F24*100)</f>
        <v>0</v>
      </c>
      <c r="P24" s="11"/>
      <c r="Q24" s="10"/>
      <c r="R24" s="8"/>
      <c r="S24" s="10"/>
      <c r="T24" s="8"/>
      <c r="U24" s="10"/>
      <c r="V24" s="8"/>
      <c r="W24" s="10"/>
      <c r="X24" s="10"/>
      <c r="Y24" s="10"/>
      <c r="Z24" s="10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9" customFormat="1" ht="12.75" customHeight="1">
      <c r="A25" s="8"/>
      <c r="B25" s="21" t="s">
        <v>131</v>
      </c>
      <c r="C25" s="39"/>
      <c r="D25" s="40" t="s">
        <v>18</v>
      </c>
      <c r="E25" s="73">
        <v>891</v>
      </c>
      <c r="F25" s="73">
        <v>2180</v>
      </c>
      <c r="G25" s="73">
        <f t="shared" si="9"/>
        <v>3071</v>
      </c>
      <c r="H25" s="73">
        <v>405</v>
      </c>
      <c r="I25" s="119">
        <f t="shared" si="6"/>
        <v>45.45454545454545</v>
      </c>
      <c r="J25" s="73">
        <v>120</v>
      </c>
      <c r="K25" s="119">
        <f t="shared" si="7"/>
        <v>5.5045871559633035</v>
      </c>
      <c r="L25" s="99">
        <v>525</v>
      </c>
      <c r="M25" s="119">
        <f t="shared" si="8"/>
        <v>17.095408661673723</v>
      </c>
      <c r="N25" s="73">
        <v>0</v>
      </c>
      <c r="O25" s="125">
        <f t="shared" si="10"/>
        <v>0</v>
      </c>
      <c r="P25" s="11"/>
      <c r="Q25" s="10"/>
      <c r="R25" s="8"/>
      <c r="S25" s="10"/>
      <c r="T25" s="8"/>
      <c r="U25" s="10"/>
      <c r="V25" s="8"/>
      <c r="W25" s="10"/>
      <c r="X25" s="10"/>
      <c r="Y25" s="10"/>
      <c r="Z25" s="10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9" customFormat="1" ht="12.75" customHeight="1">
      <c r="A26" s="8"/>
      <c r="B26" s="21" t="s">
        <v>2</v>
      </c>
      <c r="C26" s="39" t="s">
        <v>19</v>
      </c>
      <c r="D26" s="40" t="s">
        <v>20</v>
      </c>
      <c r="E26" s="73">
        <v>473</v>
      </c>
      <c r="F26" s="73">
        <v>1180</v>
      </c>
      <c r="G26" s="73">
        <f t="shared" si="9"/>
        <v>1653</v>
      </c>
      <c r="H26" s="73">
        <v>73</v>
      </c>
      <c r="I26" s="119">
        <f t="shared" si="6"/>
        <v>15.433403805496829</v>
      </c>
      <c r="J26" s="73">
        <v>621</v>
      </c>
      <c r="K26" s="119">
        <f t="shared" si="7"/>
        <v>52.62711864406779</v>
      </c>
      <c r="L26" s="99">
        <v>694</v>
      </c>
      <c r="M26" s="119">
        <f t="shared" si="8"/>
        <v>41.984271022383545</v>
      </c>
      <c r="N26" s="73">
        <v>620</v>
      </c>
      <c r="O26" s="125">
        <f t="shared" si="10"/>
        <v>52.54237288135594</v>
      </c>
      <c r="P26" s="11"/>
      <c r="Q26" s="10"/>
      <c r="R26" s="8"/>
      <c r="S26" s="10"/>
      <c r="T26" s="8"/>
      <c r="U26" s="10"/>
      <c r="V26" s="8"/>
      <c r="W26" s="10"/>
      <c r="X26" s="10"/>
      <c r="Y26" s="10"/>
      <c r="Z26" s="10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9" customFormat="1" ht="12.75" customHeight="1">
      <c r="A27" s="8"/>
      <c r="B27" s="21" t="s">
        <v>150</v>
      </c>
      <c r="C27" s="41" t="s">
        <v>21</v>
      </c>
      <c r="D27" s="40" t="s">
        <v>22</v>
      </c>
      <c r="E27" s="73">
        <v>221</v>
      </c>
      <c r="F27" s="73">
        <v>447</v>
      </c>
      <c r="G27" s="73">
        <f t="shared" si="9"/>
        <v>668</v>
      </c>
      <c r="H27" s="73">
        <v>0</v>
      </c>
      <c r="I27" s="119">
        <f t="shared" si="6"/>
        <v>0</v>
      </c>
      <c r="J27" s="73">
        <v>117</v>
      </c>
      <c r="K27" s="119">
        <f t="shared" si="7"/>
        <v>26.174496644295303</v>
      </c>
      <c r="L27" s="99">
        <v>117</v>
      </c>
      <c r="M27" s="119">
        <f t="shared" si="8"/>
        <v>17.514970059880238</v>
      </c>
      <c r="N27" s="73">
        <v>83</v>
      </c>
      <c r="O27" s="125">
        <f t="shared" si="10"/>
        <v>18.568232662192393</v>
      </c>
      <c r="P27" s="11"/>
      <c r="Q27" s="10"/>
      <c r="R27" s="8"/>
      <c r="S27" s="10"/>
      <c r="T27" s="8"/>
      <c r="U27" s="10"/>
      <c r="V27" s="8"/>
      <c r="W27" s="10"/>
      <c r="X27" s="10"/>
      <c r="Y27" s="10"/>
      <c r="Z27" s="10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9" customFormat="1" ht="12.75" customHeight="1">
      <c r="A28" s="8"/>
      <c r="B28" s="21"/>
      <c r="C28" s="41" t="s">
        <v>7</v>
      </c>
      <c r="D28" s="40" t="s">
        <v>23</v>
      </c>
      <c r="E28" s="73">
        <v>323</v>
      </c>
      <c r="F28" s="73">
        <v>678</v>
      </c>
      <c r="G28" s="73">
        <f t="shared" si="9"/>
        <v>1001</v>
      </c>
      <c r="H28" s="73">
        <v>145</v>
      </c>
      <c r="I28" s="119">
        <f t="shared" si="6"/>
        <v>44.89164086687307</v>
      </c>
      <c r="J28" s="73">
        <v>348</v>
      </c>
      <c r="K28" s="119">
        <f t="shared" si="7"/>
        <v>51.32743362831859</v>
      </c>
      <c r="L28" s="99">
        <v>493</v>
      </c>
      <c r="M28" s="119">
        <f t="shared" si="8"/>
        <v>49.25074925074925</v>
      </c>
      <c r="N28" s="73">
        <v>245</v>
      </c>
      <c r="O28" s="125">
        <f t="shared" si="10"/>
        <v>36.13569321533923</v>
      </c>
      <c r="P28" s="11"/>
      <c r="Q28" s="10"/>
      <c r="R28" s="8"/>
      <c r="S28" s="10"/>
      <c r="T28" s="8"/>
      <c r="U28" s="10"/>
      <c r="V28" s="8"/>
      <c r="W28" s="10"/>
      <c r="X28" s="10"/>
      <c r="Y28" s="10"/>
      <c r="Z28" s="1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9" customFormat="1" ht="12.75" customHeight="1">
      <c r="A29" s="8"/>
      <c r="B29" s="21" t="s">
        <v>154</v>
      </c>
      <c r="C29" s="41"/>
      <c r="D29" s="40" t="s">
        <v>24</v>
      </c>
      <c r="E29" s="73">
        <v>365</v>
      </c>
      <c r="F29" s="73">
        <v>626</v>
      </c>
      <c r="G29" s="73">
        <f t="shared" si="9"/>
        <v>991</v>
      </c>
      <c r="H29" s="73">
        <v>142</v>
      </c>
      <c r="I29" s="119">
        <f t="shared" si="6"/>
        <v>38.9041095890411</v>
      </c>
      <c r="J29" s="73">
        <v>386</v>
      </c>
      <c r="K29" s="119">
        <f t="shared" si="7"/>
        <v>61.66134185303515</v>
      </c>
      <c r="L29" s="99">
        <v>528</v>
      </c>
      <c r="M29" s="119">
        <f t="shared" si="8"/>
        <v>53.2795156407669</v>
      </c>
      <c r="N29" s="73">
        <v>220</v>
      </c>
      <c r="O29" s="125">
        <f t="shared" si="10"/>
        <v>35.14376996805112</v>
      </c>
      <c r="P29" s="11"/>
      <c r="Q29" s="10"/>
      <c r="R29" s="8"/>
      <c r="S29" s="10"/>
      <c r="T29" s="8"/>
      <c r="U29" s="10"/>
      <c r="V29" s="8"/>
      <c r="W29" s="10"/>
      <c r="X29" s="10"/>
      <c r="Y29" s="10"/>
      <c r="Z29" s="10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9" customFormat="1" ht="12.75" customHeight="1">
      <c r="A30" s="8"/>
      <c r="B30" s="21"/>
      <c r="C30" s="39" t="s">
        <v>6</v>
      </c>
      <c r="D30" s="40" t="s">
        <v>25</v>
      </c>
      <c r="E30" s="73">
        <v>23</v>
      </c>
      <c r="F30" s="73">
        <v>25</v>
      </c>
      <c r="G30" s="73">
        <f aca="true" t="shared" si="11" ref="G30:G35">+E30+F30</f>
        <v>48</v>
      </c>
      <c r="H30" s="73">
        <v>0</v>
      </c>
      <c r="I30" s="119">
        <f t="shared" si="6"/>
        <v>0</v>
      </c>
      <c r="J30" s="73">
        <v>0</v>
      </c>
      <c r="K30" s="119">
        <f aca="true" t="shared" si="12" ref="K30:K35">IF(J30/F30&gt;1," 100.0",J30/F30*100)</f>
        <v>0</v>
      </c>
      <c r="L30" s="99">
        <v>0</v>
      </c>
      <c r="M30" s="119">
        <f aca="true" t="shared" si="13" ref="M30:M35">IF(L30/G30&gt;1," 100.0",L30/G30*100)</f>
        <v>0</v>
      </c>
      <c r="N30" s="73">
        <v>0</v>
      </c>
      <c r="O30" s="125">
        <f t="shared" si="10"/>
        <v>0</v>
      </c>
      <c r="P30" s="11"/>
      <c r="Q30" s="10"/>
      <c r="R30" s="8"/>
      <c r="S30" s="10"/>
      <c r="T30" s="8"/>
      <c r="U30" s="10"/>
      <c r="V30" s="8"/>
      <c r="W30" s="10"/>
      <c r="X30" s="10"/>
      <c r="Y30" s="10"/>
      <c r="Z30" s="10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9" customFormat="1" ht="12.75" customHeight="1">
      <c r="A31" s="8"/>
      <c r="B31" s="56" t="s">
        <v>151</v>
      </c>
      <c r="C31" s="41"/>
      <c r="D31" s="40" t="s">
        <v>26</v>
      </c>
      <c r="E31" s="73">
        <v>35</v>
      </c>
      <c r="F31" s="73">
        <v>193</v>
      </c>
      <c r="G31" s="73">
        <f t="shared" si="11"/>
        <v>228</v>
      </c>
      <c r="H31" s="73">
        <v>0</v>
      </c>
      <c r="I31" s="119">
        <f t="shared" si="6"/>
        <v>0</v>
      </c>
      <c r="J31" s="73">
        <v>0</v>
      </c>
      <c r="K31" s="119">
        <f t="shared" si="12"/>
        <v>0</v>
      </c>
      <c r="L31" s="99">
        <v>0</v>
      </c>
      <c r="M31" s="119">
        <f t="shared" si="13"/>
        <v>0</v>
      </c>
      <c r="N31" s="73">
        <v>0</v>
      </c>
      <c r="O31" s="125">
        <f t="shared" si="10"/>
        <v>0</v>
      </c>
      <c r="P31" s="11"/>
      <c r="Q31" s="10"/>
      <c r="R31" s="8"/>
      <c r="S31" s="10"/>
      <c r="T31" s="8"/>
      <c r="U31" s="10"/>
      <c r="V31" s="8"/>
      <c r="W31" s="10"/>
      <c r="X31" s="10"/>
      <c r="Y31" s="10"/>
      <c r="Z31" s="10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9" customFormat="1" ht="12.75" customHeight="1">
      <c r="A32" s="8"/>
      <c r="B32" s="21"/>
      <c r="C32" s="41" t="s">
        <v>27</v>
      </c>
      <c r="D32" s="40" t="s">
        <v>28</v>
      </c>
      <c r="E32" s="73">
        <v>488</v>
      </c>
      <c r="F32" s="73">
        <v>1010</v>
      </c>
      <c r="G32" s="73">
        <f t="shared" si="11"/>
        <v>1498</v>
      </c>
      <c r="H32" s="73">
        <v>89</v>
      </c>
      <c r="I32" s="119">
        <f t="shared" si="6"/>
        <v>18.237704918032787</v>
      </c>
      <c r="J32" s="73">
        <v>202</v>
      </c>
      <c r="K32" s="119">
        <f t="shared" si="12"/>
        <v>20</v>
      </c>
      <c r="L32" s="99">
        <v>291</v>
      </c>
      <c r="M32" s="119">
        <f t="shared" si="13"/>
        <v>19.425901201602137</v>
      </c>
      <c r="N32" s="73">
        <v>0</v>
      </c>
      <c r="O32" s="125">
        <f t="shared" si="10"/>
        <v>0</v>
      </c>
      <c r="P32" s="11"/>
      <c r="Q32" s="10"/>
      <c r="R32" s="8"/>
      <c r="S32" s="10"/>
      <c r="T32" s="8"/>
      <c r="U32" s="10"/>
      <c r="V32" s="8"/>
      <c r="W32" s="10"/>
      <c r="X32" s="10"/>
      <c r="Y32" s="10"/>
      <c r="Z32" s="10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s="9" customFormat="1" ht="12.75" customHeight="1">
      <c r="A33" s="8"/>
      <c r="B33" s="21" t="s">
        <v>152</v>
      </c>
      <c r="C33" s="41"/>
      <c r="D33" s="40" t="s">
        <v>29</v>
      </c>
      <c r="E33" s="73">
        <v>0</v>
      </c>
      <c r="F33" s="73">
        <v>191</v>
      </c>
      <c r="G33" s="73">
        <f t="shared" si="11"/>
        <v>191</v>
      </c>
      <c r="H33" s="73">
        <v>0</v>
      </c>
      <c r="I33" s="119">
        <v>0</v>
      </c>
      <c r="J33" s="73">
        <v>0</v>
      </c>
      <c r="K33" s="119">
        <f t="shared" si="12"/>
        <v>0</v>
      </c>
      <c r="L33" s="99">
        <v>0</v>
      </c>
      <c r="M33" s="119">
        <f t="shared" si="13"/>
        <v>0</v>
      </c>
      <c r="N33" s="73">
        <v>0</v>
      </c>
      <c r="O33" s="125">
        <f t="shared" si="10"/>
        <v>0</v>
      </c>
      <c r="P33" s="11"/>
      <c r="Q33" s="10"/>
      <c r="R33" s="8"/>
      <c r="S33" s="10"/>
      <c r="T33" s="8"/>
      <c r="U33" s="10"/>
      <c r="V33" s="8"/>
      <c r="W33" s="10"/>
      <c r="X33" s="10"/>
      <c r="Y33" s="10"/>
      <c r="Z33" s="1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s="9" customFormat="1" ht="12.75" customHeight="1">
      <c r="A34" s="8"/>
      <c r="B34" s="21"/>
      <c r="C34" s="41" t="s">
        <v>7</v>
      </c>
      <c r="D34" s="40" t="s">
        <v>125</v>
      </c>
      <c r="E34" s="73">
        <v>0</v>
      </c>
      <c r="F34" s="73">
        <v>76</v>
      </c>
      <c r="G34" s="73">
        <f t="shared" si="11"/>
        <v>76</v>
      </c>
      <c r="H34" s="73">
        <v>0</v>
      </c>
      <c r="I34" s="119">
        <v>0</v>
      </c>
      <c r="J34" s="73">
        <v>0</v>
      </c>
      <c r="K34" s="119">
        <f t="shared" si="12"/>
        <v>0</v>
      </c>
      <c r="L34" s="99">
        <v>0</v>
      </c>
      <c r="M34" s="119">
        <f t="shared" si="13"/>
        <v>0</v>
      </c>
      <c r="N34" s="73">
        <v>0</v>
      </c>
      <c r="O34" s="125">
        <f t="shared" si="10"/>
        <v>0</v>
      </c>
      <c r="P34" s="11"/>
      <c r="Q34" s="10"/>
      <c r="R34" s="8"/>
      <c r="S34" s="10"/>
      <c r="T34" s="8"/>
      <c r="U34" s="10"/>
      <c r="V34" s="8"/>
      <c r="W34" s="10"/>
      <c r="X34" s="10"/>
      <c r="Y34" s="10"/>
      <c r="Z34" s="10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s="9" customFormat="1" ht="12.75" customHeight="1">
      <c r="A35" s="8"/>
      <c r="B35" s="21" t="s">
        <v>167</v>
      </c>
      <c r="C35" s="41"/>
      <c r="D35" s="40" t="s">
        <v>30</v>
      </c>
      <c r="E35" s="73">
        <v>0</v>
      </c>
      <c r="F35" s="73">
        <v>109</v>
      </c>
      <c r="G35" s="73">
        <f t="shared" si="11"/>
        <v>109</v>
      </c>
      <c r="H35" s="73">
        <v>0</v>
      </c>
      <c r="I35" s="119">
        <v>0</v>
      </c>
      <c r="J35" s="73">
        <v>1</v>
      </c>
      <c r="K35" s="119">
        <f t="shared" si="12"/>
        <v>0.9174311926605505</v>
      </c>
      <c r="L35" s="99">
        <v>1</v>
      </c>
      <c r="M35" s="119">
        <f t="shared" si="13"/>
        <v>0.9174311926605505</v>
      </c>
      <c r="N35" s="73">
        <v>69</v>
      </c>
      <c r="O35" s="125">
        <f t="shared" si="10"/>
        <v>63.30275229357798</v>
      </c>
      <c r="P35" s="11"/>
      <c r="Q35" s="10"/>
      <c r="R35" s="8"/>
      <c r="S35" s="10"/>
      <c r="T35" s="8"/>
      <c r="U35" s="10"/>
      <c r="V35" s="8"/>
      <c r="W35" s="10"/>
      <c r="X35" s="10"/>
      <c r="Y35" s="10"/>
      <c r="Z35" s="10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s="9" customFormat="1" ht="12.75" customHeight="1">
      <c r="A36" s="8"/>
      <c r="B36" s="21"/>
      <c r="C36" s="39" t="s">
        <v>31</v>
      </c>
      <c r="D36" s="40" t="s">
        <v>169</v>
      </c>
      <c r="E36" s="73">
        <v>230</v>
      </c>
      <c r="F36" s="73">
        <v>367</v>
      </c>
      <c r="G36" s="73">
        <f>+E36+F36</f>
        <v>597</v>
      </c>
      <c r="H36" s="73">
        <v>146</v>
      </c>
      <c r="I36" s="119">
        <f>IF(H36/E36&gt;1," 100.0",H36/E36*100)</f>
        <v>63.47826086956522</v>
      </c>
      <c r="J36" s="73">
        <v>8</v>
      </c>
      <c r="K36" s="119">
        <f aca="true" t="shared" si="14" ref="K36:K47">IF(J36/F36&gt;1," 100.0",J36/F36*100)</f>
        <v>2.17983651226158</v>
      </c>
      <c r="L36" s="99">
        <v>154</v>
      </c>
      <c r="M36" s="119">
        <f aca="true" t="shared" si="15" ref="M36:M43">IF(L36/G36&gt;1," 100.0",L36/G36*100)</f>
        <v>25.795644891122276</v>
      </c>
      <c r="N36" s="73">
        <v>0</v>
      </c>
      <c r="O36" s="125">
        <f t="shared" si="10"/>
        <v>0</v>
      </c>
      <c r="P36" s="11"/>
      <c r="Q36" s="10"/>
      <c r="R36" s="8"/>
      <c r="S36" s="10"/>
      <c r="T36" s="8"/>
      <c r="U36" s="10"/>
      <c r="V36" s="8"/>
      <c r="W36" s="10"/>
      <c r="X36" s="10"/>
      <c r="Y36" s="10"/>
      <c r="Z36" s="10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s="9" customFormat="1" ht="12.75" customHeight="1">
      <c r="A37" s="8"/>
      <c r="B37" s="21" t="s">
        <v>126</v>
      </c>
      <c r="C37" s="41" t="s">
        <v>32</v>
      </c>
      <c r="D37" s="40" t="s">
        <v>33</v>
      </c>
      <c r="E37" s="73">
        <v>60</v>
      </c>
      <c r="F37" s="73">
        <v>981</v>
      </c>
      <c r="G37" s="73">
        <f>+E37+F37</f>
        <v>1041</v>
      </c>
      <c r="H37" s="73">
        <v>0</v>
      </c>
      <c r="I37" s="119">
        <f>IF(H37/E37&gt;1," 100.0",H37/E37*100)</f>
        <v>0</v>
      </c>
      <c r="J37" s="73">
        <v>93</v>
      </c>
      <c r="K37" s="119">
        <f t="shared" si="14"/>
        <v>9.480122324159021</v>
      </c>
      <c r="L37" s="99">
        <v>93</v>
      </c>
      <c r="M37" s="119">
        <f t="shared" si="15"/>
        <v>8.93371757925072</v>
      </c>
      <c r="N37" s="73">
        <v>1</v>
      </c>
      <c r="O37" s="125">
        <f t="shared" si="10"/>
        <v>0.10193679918450561</v>
      </c>
      <c r="P37" s="11"/>
      <c r="Q37" s="10"/>
      <c r="R37" s="8"/>
      <c r="S37" s="10"/>
      <c r="T37" s="8"/>
      <c r="U37" s="10"/>
      <c r="V37" s="8"/>
      <c r="W37" s="10"/>
      <c r="X37" s="10"/>
      <c r="Y37" s="10"/>
      <c r="Z37" s="10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s="9" customFormat="1" ht="12.75" customHeight="1">
      <c r="A38" s="8"/>
      <c r="B38" s="21"/>
      <c r="C38" s="41" t="s">
        <v>7</v>
      </c>
      <c r="D38" s="40" t="s">
        <v>34</v>
      </c>
      <c r="E38" s="73">
        <v>0</v>
      </c>
      <c r="F38" s="73">
        <v>336</v>
      </c>
      <c r="G38" s="73">
        <f>+E38+F38</f>
        <v>336</v>
      </c>
      <c r="H38" s="73">
        <v>0</v>
      </c>
      <c r="I38" s="119">
        <v>0</v>
      </c>
      <c r="J38" s="73">
        <v>0</v>
      </c>
      <c r="K38" s="119">
        <f t="shared" si="14"/>
        <v>0</v>
      </c>
      <c r="L38" s="99">
        <v>0</v>
      </c>
      <c r="M38" s="119">
        <f t="shared" si="15"/>
        <v>0</v>
      </c>
      <c r="N38" s="73">
        <v>0</v>
      </c>
      <c r="O38" s="125">
        <f t="shared" si="10"/>
        <v>0</v>
      </c>
      <c r="P38" s="11"/>
      <c r="Q38" s="10"/>
      <c r="R38" s="8"/>
      <c r="S38" s="10"/>
      <c r="T38" s="8"/>
      <c r="U38" s="10"/>
      <c r="V38" s="8"/>
      <c r="W38" s="10"/>
      <c r="X38" s="10"/>
      <c r="Y38" s="10"/>
      <c r="Z38" s="10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s="9" customFormat="1" ht="12.75" customHeight="1">
      <c r="A39" s="8"/>
      <c r="B39" s="21" t="s">
        <v>127</v>
      </c>
      <c r="C39" s="41"/>
      <c r="D39" s="40" t="s">
        <v>35</v>
      </c>
      <c r="E39" s="73">
        <v>247</v>
      </c>
      <c r="F39" s="73">
        <v>1050</v>
      </c>
      <c r="G39" s="73">
        <f>+E39+F39</f>
        <v>1297</v>
      </c>
      <c r="H39" s="73">
        <v>183</v>
      </c>
      <c r="I39" s="119">
        <f>IF(H39/E39&gt;1," 100.0",H39/E39*100)</f>
        <v>74.08906882591093</v>
      </c>
      <c r="J39" s="73">
        <v>295</v>
      </c>
      <c r="K39" s="119">
        <f t="shared" si="14"/>
        <v>28.095238095238095</v>
      </c>
      <c r="L39" s="99">
        <v>478</v>
      </c>
      <c r="M39" s="119">
        <f t="shared" si="15"/>
        <v>36.85427910562837</v>
      </c>
      <c r="N39" s="73">
        <v>269</v>
      </c>
      <c r="O39" s="125">
        <f t="shared" si="10"/>
        <v>25.61904761904762</v>
      </c>
      <c r="P39" s="11"/>
      <c r="Q39" s="10"/>
      <c r="R39" s="8"/>
      <c r="S39" s="10"/>
      <c r="T39" s="8"/>
      <c r="U39" s="10"/>
      <c r="V39" s="8"/>
      <c r="W39" s="10"/>
      <c r="X39" s="10"/>
      <c r="Y39" s="10"/>
      <c r="Z39" s="10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s="9" customFormat="1" ht="12.75" customHeight="1">
      <c r="A40" s="8"/>
      <c r="B40" s="21"/>
      <c r="C40" s="59" t="s">
        <v>170</v>
      </c>
      <c r="D40" s="40" t="s">
        <v>36</v>
      </c>
      <c r="E40" s="73">
        <v>424</v>
      </c>
      <c r="F40" s="73">
        <v>1210</v>
      </c>
      <c r="G40" s="73">
        <f>+E40+F40</f>
        <v>1634</v>
      </c>
      <c r="H40" s="73">
        <v>20</v>
      </c>
      <c r="I40" s="119">
        <f>IF(H40/E40&gt;1," 100.0",H40/E40*100)</f>
        <v>4.716981132075472</v>
      </c>
      <c r="J40" s="73">
        <v>13</v>
      </c>
      <c r="K40" s="119">
        <f t="shared" si="14"/>
        <v>1.0743801652892562</v>
      </c>
      <c r="L40" s="99">
        <v>33</v>
      </c>
      <c r="M40" s="119">
        <f t="shared" si="15"/>
        <v>2.0195838433292534</v>
      </c>
      <c r="N40" s="73">
        <v>0</v>
      </c>
      <c r="O40" s="125">
        <f t="shared" si="10"/>
        <v>0</v>
      </c>
      <c r="P40" s="11"/>
      <c r="Q40" s="10"/>
      <c r="R40" s="8"/>
      <c r="S40" s="10"/>
      <c r="T40" s="8"/>
      <c r="U40" s="10"/>
      <c r="V40" s="8"/>
      <c r="W40" s="10"/>
      <c r="X40" s="10"/>
      <c r="Y40" s="10"/>
      <c r="Z40" s="10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s="9" customFormat="1" ht="12.75" customHeight="1" thickBot="1">
      <c r="A41" s="8"/>
      <c r="B41" s="22"/>
      <c r="C41" s="53"/>
      <c r="D41" s="139" t="s">
        <v>132</v>
      </c>
      <c r="E41" s="51">
        <f>SUM(E22:E40)</f>
        <v>7503</v>
      </c>
      <c r="F41" s="51">
        <f>SUM(F22:F40)</f>
        <v>14821</v>
      </c>
      <c r="G41" s="51">
        <f>SUM(G22:G40)</f>
        <v>22324</v>
      </c>
      <c r="H41" s="51">
        <f>SUM(H22:H40)</f>
        <v>2739</v>
      </c>
      <c r="I41" s="121">
        <f>IF(H41/E41&gt;1," 100.0",H41/E41*100)</f>
        <v>36.50539784086366</v>
      </c>
      <c r="J41" s="51">
        <f>SUM(J22:J40)</f>
        <v>2745</v>
      </c>
      <c r="K41" s="121">
        <f t="shared" si="14"/>
        <v>18.5210174752041</v>
      </c>
      <c r="L41" s="101">
        <f>SUM(L22:L40)</f>
        <v>5484</v>
      </c>
      <c r="M41" s="121">
        <f t="shared" si="15"/>
        <v>24.565490055545602</v>
      </c>
      <c r="N41" s="51">
        <f>SUM(N22:N40)</f>
        <v>1652</v>
      </c>
      <c r="O41" s="127">
        <f t="shared" si="10"/>
        <v>11.146346400377842</v>
      </c>
      <c r="P41" s="11"/>
      <c r="Q41" s="10"/>
      <c r="R41" s="8"/>
      <c r="S41" s="10"/>
      <c r="T41" s="8"/>
      <c r="U41" s="10"/>
      <c r="V41" s="8"/>
      <c r="W41" s="10"/>
      <c r="X41" s="10"/>
      <c r="Y41" s="10"/>
      <c r="Z41" s="10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s="9" customFormat="1" ht="12.75" customHeight="1">
      <c r="A42" s="8"/>
      <c r="B42" s="21"/>
      <c r="C42" s="41"/>
      <c r="D42" s="141" t="s">
        <v>201</v>
      </c>
      <c r="E42" s="116">
        <v>286</v>
      </c>
      <c r="F42" s="116">
        <v>625</v>
      </c>
      <c r="G42" s="115">
        <f aca="true" t="shared" si="16" ref="G42:G47">+E42+F42</f>
        <v>911</v>
      </c>
      <c r="H42" s="116">
        <v>208</v>
      </c>
      <c r="I42" s="122">
        <f>IF(H42/E42&gt;1," 100.0",H42/E42*100)</f>
        <v>72.72727272727273</v>
      </c>
      <c r="J42" s="116">
        <v>124</v>
      </c>
      <c r="K42" s="122">
        <f t="shared" si="14"/>
        <v>19.84</v>
      </c>
      <c r="L42" s="140">
        <v>332</v>
      </c>
      <c r="M42" s="122">
        <f t="shared" si="15"/>
        <v>36.44346871569704</v>
      </c>
      <c r="N42" s="116">
        <v>173</v>
      </c>
      <c r="O42" s="128">
        <f>IF(N42/F42&gt;1," 100.0",N42/F42*100)</f>
        <v>27.68</v>
      </c>
      <c r="P42" s="11"/>
      <c r="Q42" s="10"/>
      <c r="R42" s="8"/>
      <c r="S42" s="10"/>
      <c r="T42" s="8"/>
      <c r="U42" s="10"/>
      <c r="V42" s="8"/>
      <c r="W42" s="10"/>
      <c r="X42" s="10"/>
      <c r="Y42" s="10"/>
      <c r="Z42" s="10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9" customFormat="1" ht="12.75" customHeight="1">
      <c r="A43" s="8"/>
      <c r="B43" s="56" t="s">
        <v>128</v>
      </c>
      <c r="C43" s="41" t="s">
        <v>37</v>
      </c>
      <c r="D43" s="43" t="s">
        <v>172</v>
      </c>
      <c r="E43" s="115">
        <v>245</v>
      </c>
      <c r="F43" s="115">
        <v>663</v>
      </c>
      <c r="G43" s="115">
        <f t="shared" si="16"/>
        <v>908</v>
      </c>
      <c r="H43" s="115">
        <v>100</v>
      </c>
      <c r="I43" s="122">
        <f aca="true" t="shared" si="17" ref="I43:I56">IF(H43/E43&gt;1," 100.0",H43/E43*100)</f>
        <v>40.816326530612244</v>
      </c>
      <c r="J43" s="115">
        <v>343</v>
      </c>
      <c r="K43" s="122">
        <f t="shared" si="14"/>
        <v>51.734539969834096</v>
      </c>
      <c r="L43" s="102">
        <v>443</v>
      </c>
      <c r="M43" s="122">
        <f t="shared" si="15"/>
        <v>48.78854625550661</v>
      </c>
      <c r="N43" s="115">
        <v>320</v>
      </c>
      <c r="O43" s="128">
        <f>IF(N43/F43&gt;1," 100.0",N43/F43*100)</f>
        <v>48.26546003016591</v>
      </c>
      <c r="P43" s="11"/>
      <c r="Q43" s="10"/>
      <c r="R43" s="8"/>
      <c r="S43" s="10"/>
      <c r="T43" s="8"/>
      <c r="U43" s="10"/>
      <c r="V43" s="8"/>
      <c r="W43" s="10"/>
      <c r="X43" s="10"/>
      <c r="Y43" s="10"/>
      <c r="Z43" s="10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s="9" customFormat="1" ht="12.75" customHeight="1">
      <c r="A44" s="8"/>
      <c r="B44" s="21"/>
      <c r="C44" s="41" t="s">
        <v>19</v>
      </c>
      <c r="D44" s="39" t="s">
        <v>173</v>
      </c>
      <c r="E44" s="73">
        <v>43</v>
      </c>
      <c r="F44" s="73">
        <v>177</v>
      </c>
      <c r="G44" s="73">
        <f t="shared" si="16"/>
        <v>220</v>
      </c>
      <c r="H44" s="73">
        <v>0</v>
      </c>
      <c r="I44" s="122">
        <f t="shared" si="17"/>
        <v>0</v>
      </c>
      <c r="J44" s="73">
        <v>21</v>
      </c>
      <c r="K44" s="119">
        <f t="shared" si="14"/>
        <v>11.864406779661017</v>
      </c>
      <c r="L44" s="99">
        <v>21</v>
      </c>
      <c r="M44" s="122">
        <f aca="true" t="shared" si="18" ref="M44:M56">IF(L44/G44&gt;1," 100.0",L44/G44*100)</f>
        <v>9.545454545454547</v>
      </c>
      <c r="N44" s="73">
        <v>0</v>
      </c>
      <c r="O44" s="128">
        <f aca="true" t="shared" si="19" ref="O44:O56">IF(N44/F44&gt;1," 100.0",N44/F44*100)</f>
        <v>0</v>
      </c>
      <c r="P44" s="11"/>
      <c r="Q44" s="10"/>
      <c r="R44" s="8"/>
      <c r="S44" s="10"/>
      <c r="T44" s="8"/>
      <c r="U44" s="10"/>
      <c r="V44" s="8"/>
      <c r="W44" s="10"/>
      <c r="X44" s="10"/>
      <c r="Y44" s="10"/>
      <c r="Z44" s="1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s="9" customFormat="1" ht="12.75" customHeight="1">
      <c r="A45" s="8"/>
      <c r="B45" s="21" t="s">
        <v>129</v>
      </c>
      <c r="C45" s="41" t="s">
        <v>21</v>
      </c>
      <c r="D45" s="39" t="s">
        <v>174</v>
      </c>
      <c r="E45" s="73">
        <v>12</v>
      </c>
      <c r="F45" s="73">
        <v>47</v>
      </c>
      <c r="G45" s="73">
        <f t="shared" si="16"/>
        <v>59</v>
      </c>
      <c r="H45" s="73">
        <v>0</v>
      </c>
      <c r="I45" s="122">
        <f t="shared" si="17"/>
        <v>0</v>
      </c>
      <c r="J45" s="73">
        <v>0</v>
      </c>
      <c r="K45" s="119">
        <f t="shared" si="14"/>
        <v>0</v>
      </c>
      <c r="L45" s="99">
        <v>0</v>
      </c>
      <c r="M45" s="122">
        <f t="shared" si="18"/>
        <v>0</v>
      </c>
      <c r="N45" s="73">
        <v>0</v>
      </c>
      <c r="O45" s="128">
        <f t="shared" si="19"/>
        <v>0</v>
      </c>
      <c r="P45" s="11"/>
      <c r="Q45" s="10"/>
      <c r="R45" s="8"/>
      <c r="S45" s="10"/>
      <c r="T45" s="8"/>
      <c r="U45" s="10"/>
      <c r="V45" s="8"/>
      <c r="W45" s="10"/>
      <c r="X45" s="10"/>
      <c r="Y45" s="10"/>
      <c r="Z45" s="10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9" customFormat="1" ht="12.75" customHeight="1">
      <c r="A46" s="8"/>
      <c r="B46" s="21"/>
      <c r="C46" s="41" t="s">
        <v>7</v>
      </c>
      <c r="D46" s="40" t="s">
        <v>38</v>
      </c>
      <c r="E46" s="73">
        <v>198</v>
      </c>
      <c r="F46" s="73">
        <v>565</v>
      </c>
      <c r="G46" s="73">
        <f t="shared" si="16"/>
        <v>763</v>
      </c>
      <c r="H46" s="73">
        <v>200</v>
      </c>
      <c r="I46" s="122" t="str">
        <f t="shared" si="17"/>
        <v> 100.0</v>
      </c>
      <c r="J46" s="73">
        <v>472</v>
      </c>
      <c r="K46" s="119">
        <f t="shared" si="14"/>
        <v>83.53982300884955</v>
      </c>
      <c r="L46" s="99">
        <v>672</v>
      </c>
      <c r="M46" s="122">
        <f t="shared" si="18"/>
        <v>88.07339449541286</v>
      </c>
      <c r="N46" s="73">
        <v>93</v>
      </c>
      <c r="O46" s="128">
        <f t="shared" si="19"/>
        <v>16.460176991150444</v>
      </c>
      <c r="P46" s="11"/>
      <c r="Q46" s="10"/>
      <c r="R46" s="8"/>
      <c r="S46" s="10"/>
      <c r="T46" s="8"/>
      <c r="U46" s="10"/>
      <c r="V46" s="8"/>
      <c r="W46" s="10"/>
      <c r="X46" s="10"/>
      <c r="Y46" s="10"/>
      <c r="Z46" s="10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s="9" customFormat="1" ht="12.75" customHeight="1">
      <c r="A47" s="8"/>
      <c r="B47" s="21" t="s">
        <v>150</v>
      </c>
      <c r="C47" s="41"/>
      <c r="D47" s="135" t="s">
        <v>39</v>
      </c>
      <c r="E47" s="73">
        <v>236</v>
      </c>
      <c r="F47" s="73">
        <v>535</v>
      </c>
      <c r="G47" s="73">
        <f t="shared" si="16"/>
        <v>771</v>
      </c>
      <c r="H47" s="73">
        <v>240</v>
      </c>
      <c r="I47" s="122" t="str">
        <f t="shared" si="17"/>
        <v> 100.0</v>
      </c>
      <c r="J47" s="73">
        <v>550</v>
      </c>
      <c r="K47" s="119" t="str">
        <f t="shared" si="14"/>
        <v> 100.0</v>
      </c>
      <c r="L47" s="99">
        <v>790</v>
      </c>
      <c r="M47" s="122" t="str">
        <f t="shared" si="18"/>
        <v> 100.0</v>
      </c>
      <c r="N47" s="73">
        <v>385</v>
      </c>
      <c r="O47" s="128">
        <f t="shared" si="19"/>
        <v>71.96261682242991</v>
      </c>
      <c r="P47" s="11"/>
      <c r="Q47" s="10"/>
      <c r="R47" s="8"/>
      <c r="S47" s="10"/>
      <c r="T47" s="8"/>
      <c r="U47" s="10"/>
      <c r="V47" s="8"/>
      <c r="W47" s="10"/>
      <c r="X47" s="10"/>
      <c r="Y47" s="10"/>
      <c r="Z47" s="10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s="9" customFormat="1" ht="12.75" customHeight="1">
      <c r="A48" s="8"/>
      <c r="B48" s="21" t="s">
        <v>154</v>
      </c>
      <c r="C48" s="142"/>
      <c r="D48" s="43" t="s">
        <v>40</v>
      </c>
      <c r="E48" s="115">
        <v>554</v>
      </c>
      <c r="F48" s="115">
        <v>1160</v>
      </c>
      <c r="G48" s="115">
        <f aca="true" t="shared" si="20" ref="G48:G55">+E48+F48</f>
        <v>1714</v>
      </c>
      <c r="H48" s="115">
        <v>84</v>
      </c>
      <c r="I48" s="122">
        <f t="shared" si="17"/>
        <v>15.162454873646208</v>
      </c>
      <c r="J48" s="115">
        <v>177</v>
      </c>
      <c r="K48" s="122">
        <f aca="true" t="shared" si="21" ref="K48:K81">IF(J48/F48&gt;1," 100.0",J48/F48*100)</f>
        <v>15.258620689655173</v>
      </c>
      <c r="L48" s="102">
        <v>261</v>
      </c>
      <c r="M48" s="122">
        <f t="shared" si="18"/>
        <v>15.227537922987164</v>
      </c>
      <c r="N48" s="115">
        <v>0</v>
      </c>
      <c r="O48" s="128">
        <f t="shared" si="19"/>
        <v>0</v>
      </c>
      <c r="P48" s="11"/>
      <c r="Q48" s="10"/>
      <c r="R48" s="8"/>
      <c r="S48" s="10"/>
      <c r="T48" s="8"/>
      <c r="U48" s="10"/>
      <c r="V48" s="8"/>
      <c r="W48" s="10"/>
      <c r="X48" s="10"/>
      <c r="Y48" s="10"/>
      <c r="Z48" s="10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s="9" customFormat="1" ht="12.75" customHeight="1">
      <c r="A49" s="8"/>
      <c r="B49" s="21" t="s">
        <v>151</v>
      </c>
      <c r="C49" s="41" t="s">
        <v>41</v>
      </c>
      <c r="D49" s="40" t="s">
        <v>42</v>
      </c>
      <c r="E49" s="73">
        <v>113</v>
      </c>
      <c r="F49" s="73">
        <v>183</v>
      </c>
      <c r="G49" s="73">
        <f t="shared" si="20"/>
        <v>296</v>
      </c>
      <c r="H49" s="73">
        <v>10</v>
      </c>
      <c r="I49" s="122">
        <f t="shared" si="17"/>
        <v>8.849557522123893</v>
      </c>
      <c r="J49" s="73">
        <v>87</v>
      </c>
      <c r="K49" s="119">
        <f t="shared" si="21"/>
        <v>47.540983606557376</v>
      </c>
      <c r="L49" s="99">
        <v>97</v>
      </c>
      <c r="M49" s="122">
        <f t="shared" si="18"/>
        <v>32.77027027027027</v>
      </c>
      <c r="N49" s="73">
        <v>40</v>
      </c>
      <c r="O49" s="128">
        <f t="shared" si="19"/>
        <v>21.85792349726776</v>
      </c>
      <c r="P49" s="11"/>
      <c r="Q49" s="10"/>
      <c r="R49" s="8"/>
      <c r="S49" s="10"/>
      <c r="T49" s="8"/>
      <c r="U49" s="10"/>
      <c r="V49" s="8"/>
      <c r="W49" s="10"/>
      <c r="X49" s="10"/>
      <c r="Y49" s="10"/>
      <c r="Z49" s="10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s="9" customFormat="1" ht="12.75" customHeight="1">
      <c r="A50" s="8"/>
      <c r="B50" s="21" t="s">
        <v>152</v>
      </c>
      <c r="C50" s="41"/>
      <c r="D50" s="40" t="s">
        <v>43</v>
      </c>
      <c r="E50" s="73">
        <v>452</v>
      </c>
      <c r="F50" s="73">
        <v>1850</v>
      </c>
      <c r="G50" s="73">
        <f t="shared" si="20"/>
        <v>2302</v>
      </c>
      <c r="H50" s="73">
        <v>123</v>
      </c>
      <c r="I50" s="122">
        <f t="shared" si="17"/>
        <v>27.212389380530972</v>
      </c>
      <c r="J50" s="73">
        <v>526</v>
      </c>
      <c r="K50" s="119">
        <f t="shared" si="21"/>
        <v>28.43243243243243</v>
      </c>
      <c r="L50" s="99">
        <v>649</v>
      </c>
      <c r="M50" s="122">
        <f t="shared" si="18"/>
        <v>28.192875760208512</v>
      </c>
      <c r="N50" s="73">
        <v>0</v>
      </c>
      <c r="O50" s="128">
        <f t="shared" si="19"/>
        <v>0</v>
      </c>
      <c r="P50" s="11"/>
      <c r="Q50" s="10"/>
      <c r="R50" s="8"/>
      <c r="S50" s="10"/>
      <c r="T50" s="8"/>
      <c r="U50" s="10"/>
      <c r="V50" s="8"/>
      <c r="W50" s="10"/>
      <c r="X50" s="10"/>
      <c r="Y50" s="10"/>
      <c r="Z50" s="10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s="9" customFormat="1" ht="12.75" customHeight="1">
      <c r="A51" s="8"/>
      <c r="B51" s="21"/>
      <c r="C51" s="41" t="s">
        <v>44</v>
      </c>
      <c r="D51" s="40" t="s">
        <v>45</v>
      </c>
      <c r="E51" s="73">
        <v>79</v>
      </c>
      <c r="F51" s="73">
        <v>1410</v>
      </c>
      <c r="G51" s="73">
        <f t="shared" si="20"/>
        <v>1489</v>
      </c>
      <c r="H51" s="73">
        <v>0</v>
      </c>
      <c r="I51" s="122">
        <f t="shared" si="17"/>
        <v>0</v>
      </c>
      <c r="J51" s="73">
        <v>1239</v>
      </c>
      <c r="K51" s="119">
        <f t="shared" si="21"/>
        <v>87.87234042553192</v>
      </c>
      <c r="L51" s="99">
        <v>1239</v>
      </c>
      <c r="M51" s="122">
        <f t="shared" si="18"/>
        <v>83.2102081934184</v>
      </c>
      <c r="N51" s="73">
        <v>254</v>
      </c>
      <c r="O51" s="128">
        <f t="shared" si="19"/>
        <v>18.01418439716312</v>
      </c>
      <c r="P51" s="11"/>
      <c r="Q51" s="10"/>
      <c r="R51" s="8"/>
      <c r="S51" s="10"/>
      <c r="T51" s="8"/>
      <c r="U51" s="10"/>
      <c r="V51" s="8"/>
      <c r="W51" s="10"/>
      <c r="X51" s="10"/>
      <c r="Y51" s="10"/>
      <c r="Z51" s="10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s="9" customFormat="1" ht="12.75" customHeight="1">
      <c r="A52" s="8"/>
      <c r="B52" s="21" t="s">
        <v>167</v>
      </c>
      <c r="C52" s="41"/>
      <c r="D52" s="40" t="s">
        <v>46</v>
      </c>
      <c r="E52" s="73">
        <v>137</v>
      </c>
      <c r="F52" s="73">
        <v>3970</v>
      </c>
      <c r="G52" s="73">
        <f t="shared" si="20"/>
        <v>4107</v>
      </c>
      <c r="H52" s="73">
        <v>0</v>
      </c>
      <c r="I52" s="122">
        <f t="shared" si="17"/>
        <v>0</v>
      </c>
      <c r="J52" s="73">
        <v>2156</v>
      </c>
      <c r="K52" s="119">
        <f t="shared" si="21"/>
        <v>54.3073047858942</v>
      </c>
      <c r="L52" s="99">
        <v>2156</v>
      </c>
      <c r="M52" s="122">
        <f t="shared" si="18"/>
        <v>52.49573898222547</v>
      </c>
      <c r="N52" s="73">
        <v>92</v>
      </c>
      <c r="O52" s="128">
        <f t="shared" si="19"/>
        <v>2.3173803526448364</v>
      </c>
      <c r="P52" s="11"/>
      <c r="Q52" s="10"/>
      <c r="R52" s="8"/>
      <c r="S52" s="10"/>
      <c r="T52" s="8"/>
      <c r="U52" s="10"/>
      <c r="V52" s="8"/>
      <c r="W52" s="10"/>
      <c r="X52" s="10"/>
      <c r="Y52" s="10"/>
      <c r="Z52" s="10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s="9" customFormat="1" ht="12.75" customHeight="1">
      <c r="A53" s="8"/>
      <c r="B53" s="56" t="s">
        <v>126</v>
      </c>
      <c r="C53" s="41" t="s">
        <v>7</v>
      </c>
      <c r="D53" s="40" t="s">
        <v>47</v>
      </c>
      <c r="E53" s="73">
        <v>1</v>
      </c>
      <c r="F53" s="73">
        <v>116</v>
      </c>
      <c r="G53" s="73">
        <f t="shared" si="20"/>
        <v>117</v>
      </c>
      <c r="H53" s="73">
        <v>0</v>
      </c>
      <c r="I53" s="122">
        <f t="shared" si="17"/>
        <v>0</v>
      </c>
      <c r="J53" s="73">
        <v>49</v>
      </c>
      <c r="K53" s="119">
        <f t="shared" si="21"/>
        <v>42.241379310344826</v>
      </c>
      <c r="L53" s="99">
        <v>49</v>
      </c>
      <c r="M53" s="122">
        <f t="shared" si="18"/>
        <v>41.88034188034188</v>
      </c>
      <c r="N53" s="73">
        <v>0</v>
      </c>
      <c r="O53" s="128">
        <f t="shared" si="19"/>
        <v>0</v>
      </c>
      <c r="P53" s="11"/>
      <c r="Q53" s="10"/>
      <c r="R53" s="8"/>
      <c r="S53" s="10"/>
      <c r="T53" s="8"/>
      <c r="U53" s="10"/>
      <c r="V53" s="8"/>
      <c r="W53" s="10"/>
      <c r="X53" s="10"/>
      <c r="Y53" s="10"/>
      <c r="Z53" s="10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s="9" customFormat="1" ht="12.75" customHeight="1">
      <c r="A54" s="8"/>
      <c r="B54" s="21" t="s">
        <v>127</v>
      </c>
      <c r="C54" s="42"/>
      <c r="D54" s="40" t="s">
        <v>48</v>
      </c>
      <c r="E54" s="73">
        <v>14</v>
      </c>
      <c r="F54" s="73">
        <v>383</v>
      </c>
      <c r="G54" s="73">
        <f t="shared" si="20"/>
        <v>397</v>
      </c>
      <c r="H54" s="73">
        <v>0</v>
      </c>
      <c r="I54" s="122">
        <f t="shared" si="17"/>
        <v>0</v>
      </c>
      <c r="J54" s="73">
        <v>234</v>
      </c>
      <c r="K54" s="119">
        <f t="shared" si="21"/>
        <v>61.096605744125334</v>
      </c>
      <c r="L54" s="99">
        <v>234</v>
      </c>
      <c r="M54" s="122">
        <f t="shared" si="18"/>
        <v>58.94206549118388</v>
      </c>
      <c r="N54" s="73">
        <v>0</v>
      </c>
      <c r="O54" s="128">
        <f t="shared" si="19"/>
        <v>0</v>
      </c>
      <c r="P54" s="11"/>
      <c r="Q54" s="10"/>
      <c r="R54" s="8"/>
      <c r="S54" s="10"/>
      <c r="T54" s="8"/>
      <c r="U54" s="10"/>
      <c r="V54" s="8"/>
      <c r="W54" s="10"/>
      <c r="X54" s="10"/>
      <c r="Y54" s="10"/>
      <c r="Z54" s="10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s="9" customFormat="1" ht="12.75" customHeight="1">
      <c r="A55" s="8"/>
      <c r="B55" s="21"/>
      <c r="C55" s="41"/>
      <c r="D55" s="40" t="s">
        <v>49</v>
      </c>
      <c r="E55" s="73">
        <v>171</v>
      </c>
      <c r="F55" s="73">
        <v>545</v>
      </c>
      <c r="G55" s="73">
        <f t="shared" si="20"/>
        <v>716</v>
      </c>
      <c r="H55" s="73">
        <v>62</v>
      </c>
      <c r="I55" s="122">
        <f t="shared" si="17"/>
        <v>36.25730994152047</v>
      </c>
      <c r="J55" s="73">
        <v>82</v>
      </c>
      <c r="K55" s="119">
        <f t="shared" si="21"/>
        <v>15.045871559633028</v>
      </c>
      <c r="L55" s="99">
        <v>144</v>
      </c>
      <c r="M55" s="122">
        <f t="shared" si="18"/>
        <v>20.11173184357542</v>
      </c>
      <c r="N55" s="73">
        <v>11</v>
      </c>
      <c r="O55" s="128">
        <f t="shared" si="19"/>
        <v>2.0183486238532113</v>
      </c>
      <c r="P55" s="11"/>
      <c r="Q55" s="10"/>
      <c r="R55" s="8"/>
      <c r="S55" s="10"/>
      <c r="T55" s="8"/>
      <c r="U55" s="10"/>
      <c r="V55" s="8"/>
      <c r="W55" s="10"/>
      <c r="X55" s="10"/>
      <c r="Y55" s="10"/>
      <c r="Z55" s="10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9" customFormat="1" ht="12.75" customHeight="1" thickBot="1">
      <c r="A56" s="8"/>
      <c r="B56" s="21"/>
      <c r="C56" s="39"/>
      <c r="D56" s="39" t="s">
        <v>175</v>
      </c>
      <c r="E56" s="51">
        <f>SUM(E42:E55)</f>
        <v>2541</v>
      </c>
      <c r="F56" s="51">
        <f>SUM(F42:F55)</f>
        <v>12229</v>
      </c>
      <c r="G56" s="51">
        <f>SUM(G42:G55)</f>
        <v>14770</v>
      </c>
      <c r="H56" s="51">
        <f>SUM(H42:H55)</f>
        <v>1027</v>
      </c>
      <c r="I56" s="121">
        <f t="shared" si="17"/>
        <v>40.41715859897678</v>
      </c>
      <c r="J56" s="51">
        <f>SUM(J42:J55)</f>
        <v>6060</v>
      </c>
      <c r="K56" s="121">
        <f t="shared" si="21"/>
        <v>49.554338048900156</v>
      </c>
      <c r="L56" s="51">
        <f>SUM(L42:L55)</f>
        <v>7087</v>
      </c>
      <c r="M56" s="122">
        <f t="shared" si="18"/>
        <v>47.98239675016926</v>
      </c>
      <c r="N56" s="51">
        <f>SUM(N42:N55)</f>
        <v>1368</v>
      </c>
      <c r="O56" s="128">
        <f t="shared" si="19"/>
        <v>11.186523836781422</v>
      </c>
      <c r="P56" s="1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s="9" customFormat="1" ht="12.75" customHeight="1">
      <c r="A57" s="8"/>
      <c r="B57" s="57"/>
      <c r="C57" s="37"/>
      <c r="D57" s="141" t="s">
        <v>179</v>
      </c>
      <c r="E57" s="115">
        <v>682</v>
      </c>
      <c r="F57" s="115">
        <v>1500</v>
      </c>
      <c r="G57" s="115">
        <f aca="true" t="shared" si="22" ref="G57:G65">+E57+F57</f>
        <v>2182</v>
      </c>
      <c r="H57" s="116">
        <v>455</v>
      </c>
      <c r="I57" s="118">
        <f aca="true" t="shared" si="23" ref="I57:I81">IF(H57/E57&gt;1," 100.0",H57/E57*100)</f>
        <v>66.71554252199414</v>
      </c>
      <c r="J57" s="116">
        <v>372</v>
      </c>
      <c r="K57" s="118">
        <f t="shared" si="21"/>
        <v>24.8</v>
      </c>
      <c r="L57" s="103">
        <v>827</v>
      </c>
      <c r="M57" s="118">
        <f aca="true" t="shared" si="24" ref="M57:M81">IF(L57/G57&gt;1," 100.0",L57/G57*100)</f>
        <v>37.901008249312554</v>
      </c>
      <c r="N57" s="116">
        <v>42</v>
      </c>
      <c r="O57" s="124">
        <f aca="true" t="shared" si="25" ref="O57:O68">IF(N57/F57&gt;1," 100.0",N57/F57*100)</f>
        <v>2.8000000000000003</v>
      </c>
      <c r="P57" s="11"/>
      <c r="Q57" s="10"/>
      <c r="R57" s="8"/>
      <c r="S57" s="10"/>
      <c r="T57" s="8"/>
      <c r="U57" s="10"/>
      <c r="V57" s="8"/>
      <c r="W57" s="10"/>
      <c r="X57" s="10"/>
      <c r="Y57" s="10"/>
      <c r="Z57" s="10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s="9" customFormat="1" ht="12.75" customHeight="1">
      <c r="A58" s="8"/>
      <c r="B58" s="21" t="s">
        <v>177</v>
      </c>
      <c r="C58" s="44"/>
      <c r="D58" s="40" t="s">
        <v>50</v>
      </c>
      <c r="E58" s="73">
        <v>166</v>
      </c>
      <c r="F58" s="73">
        <v>409</v>
      </c>
      <c r="G58" s="73">
        <f t="shared" si="22"/>
        <v>575</v>
      </c>
      <c r="H58" s="73">
        <v>64</v>
      </c>
      <c r="I58" s="119">
        <f t="shared" si="23"/>
        <v>38.55421686746988</v>
      </c>
      <c r="J58" s="73">
        <v>282</v>
      </c>
      <c r="K58" s="119">
        <f t="shared" si="21"/>
        <v>68.94865525672371</v>
      </c>
      <c r="L58" s="99">
        <v>346</v>
      </c>
      <c r="M58" s="119">
        <f t="shared" si="24"/>
        <v>60.17391304347826</v>
      </c>
      <c r="N58" s="73">
        <v>262</v>
      </c>
      <c r="O58" s="125">
        <f t="shared" si="25"/>
        <v>64.05867970660147</v>
      </c>
      <c r="P58" s="11"/>
      <c r="Q58" s="10"/>
      <c r="R58" s="8"/>
      <c r="S58" s="10"/>
      <c r="T58" s="8"/>
      <c r="U58" s="10"/>
      <c r="V58" s="8"/>
      <c r="W58" s="10"/>
      <c r="X58" s="10"/>
      <c r="Y58" s="10"/>
      <c r="Z58" s="10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s="9" customFormat="1" ht="12.75" customHeight="1">
      <c r="A59" s="8"/>
      <c r="B59" s="21" t="s">
        <v>178</v>
      </c>
      <c r="C59" s="41" t="s">
        <v>51</v>
      </c>
      <c r="D59" s="40" t="s">
        <v>52</v>
      </c>
      <c r="E59" s="73">
        <v>104</v>
      </c>
      <c r="F59" s="73">
        <v>1050</v>
      </c>
      <c r="G59" s="73">
        <f t="shared" si="22"/>
        <v>1154</v>
      </c>
      <c r="H59" s="73">
        <v>0</v>
      </c>
      <c r="I59" s="119">
        <f t="shared" si="23"/>
        <v>0</v>
      </c>
      <c r="J59" s="73">
        <v>484</v>
      </c>
      <c r="K59" s="119">
        <f t="shared" si="21"/>
        <v>46.095238095238095</v>
      </c>
      <c r="L59" s="99">
        <v>484</v>
      </c>
      <c r="M59" s="119">
        <f t="shared" si="24"/>
        <v>41.94107452339688</v>
      </c>
      <c r="N59" s="73">
        <v>466</v>
      </c>
      <c r="O59" s="125">
        <f t="shared" si="25"/>
        <v>44.38095238095238</v>
      </c>
      <c r="P59" s="11"/>
      <c r="Q59" s="10"/>
      <c r="R59" s="8"/>
      <c r="S59" s="10"/>
      <c r="T59" s="8"/>
      <c r="U59" s="10"/>
      <c r="V59" s="8"/>
      <c r="W59" s="10"/>
      <c r="X59" s="10"/>
      <c r="Y59" s="10"/>
      <c r="Z59" s="10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s="9" customFormat="1" ht="12.75" customHeight="1">
      <c r="A60" s="8"/>
      <c r="B60" s="21" t="s">
        <v>150</v>
      </c>
      <c r="C60" s="41"/>
      <c r="D60" s="40" t="s">
        <v>53</v>
      </c>
      <c r="E60" s="73">
        <v>228</v>
      </c>
      <c r="F60" s="73">
        <v>652</v>
      </c>
      <c r="G60" s="73">
        <f t="shared" si="22"/>
        <v>880</v>
      </c>
      <c r="H60" s="73">
        <v>117</v>
      </c>
      <c r="I60" s="119">
        <f t="shared" si="23"/>
        <v>51.31578947368421</v>
      </c>
      <c r="J60" s="73">
        <v>183</v>
      </c>
      <c r="K60" s="119">
        <f t="shared" si="21"/>
        <v>28.067484662576685</v>
      </c>
      <c r="L60" s="99">
        <v>300</v>
      </c>
      <c r="M60" s="119">
        <f t="shared" si="24"/>
        <v>34.090909090909086</v>
      </c>
      <c r="N60" s="73">
        <v>0</v>
      </c>
      <c r="O60" s="125">
        <f t="shared" si="25"/>
        <v>0</v>
      </c>
      <c r="P60" s="11"/>
      <c r="Q60" s="10"/>
      <c r="R60" s="8"/>
      <c r="S60" s="10"/>
      <c r="T60" s="8"/>
      <c r="U60" s="10"/>
      <c r="V60" s="8"/>
      <c r="W60" s="10"/>
      <c r="X60" s="10"/>
      <c r="Y60" s="10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s="9" customFormat="1" ht="12.75" customHeight="1">
      <c r="A61" s="8"/>
      <c r="B61" s="21" t="s">
        <v>151</v>
      </c>
      <c r="C61" s="41" t="s">
        <v>54</v>
      </c>
      <c r="D61" s="40" t="s">
        <v>55</v>
      </c>
      <c r="E61" s="73">
        <v>225</v>
      </c>
      <c r="F61" s="73">
        <v>393</v>
      </c>
      <c r="G61" s="73">
        <f t="shared" si="22"/>
        <v>618</v>
      </c>
      <c r="H61" s="73">
        <v>130</v>
      </c>
      <c r="I61" s="119">
        <f t="shared" si="23"/>
        <v>57.77777777777777</v>
      </c>
      <c r="J61" s="73">
        <v>161</v>
      </c>
      <c r="K61" s="119">
        <f t="shared" si="21"/>
        <v>40.966921119592875</v>
      </c>
      <c r="L61" s="99">
        <v>291</v>
      </c>
      <c r="M61" s="119">
        <f t="shared" si="24"/>
        <v>47.0873786407767</v>
      </c>
      <c r="N61" s="73">
        <v>21</v>
      </c>
      <c r="O61" s="125">
        <f t="shared" si="25"/>
        <v>5.343511450381679</v>
      </c>
      <c r="P61" s="11"/>
      <c r="Q61" s="10"/>
      <c r="R61" s="8"/>
      <c r="S61" s="10"/>
      <c r="T61" s="8"/>
      <c r="U61" s="10"/>
      <c r="V61" s="8"/>
      <c r="W61" s="10"/>
      <c r="X61" s="10"/>
      <c r="Y61" s="10"/>
      <c r="Z61" s="10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s="9" customFormat="1" ht="12.75" customHeight="1">
      <c r="A62" s="8"/>
      <c r="B62" s="56" t="s">
        <v>152</v>
      </c>
      <c r="C62" s="41"/>
      <c r="D62" s="40" t="s">
        <v>56</v>
      </c>
      <c r="E62" s="73">
        <v>365</v>
      </c>
      <c r="F62" s="73">
        <v>654</v>
      </c>
      <c r="G62" s="73">
        <f t="shared" si="22"/>
        <v>1019</v>
      </c>
      <c r="H62" s="73">
        <v>2</v>
      </c>
      <c r="I62" s="119">
        <f t="shared" si="23"/>
        <v>0.547945205479452</v>
      </c>
      <c r="J62" s="73">
        <v>131</v>
      </c>
      <c r="K62" s="119">
        <f t="shared" si="21"/>
        <v>20.03058103975535</v>
      </c>
      <c r="L62" s="99">
        <v>133</v>
      </c>
      <c r="M62" s="119">
        <f t="shared" si="24"/>
        <v>13.052011776251227</v>
      </c>
      <c r="N62" s="73">
        <v>0</v>
      </c>
      <c r="O62" s="125">
        <f t="shared" si="25"/>
        <v>0</v>
      </c>
      <c r="P62" s="11"/>
      <c r="Q62" s="10"/>
      <c r="R62" s="8"/>
      <c r="S62" s="10"/>
      <c r="T62" s="8"/>
      <c r="U62" s="10"/>
      <c r="V62" s="8"/>
      <c r="W62" s="10"/>
      <c r="X62" s="10"/>
      <c r="Y62" s="10"/>
      <c r="Z62" s="10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s="9" customFormat="1" ht="12.75" customHeight="1">
      <c r="A63" s="8"/>
      <c r="B63" s="21" t="s">
        <v>167</v>
      </c>
      <c r="C63" s="41" t="s">
        <v>7</v>
      </c>
      <c r="D63" s="40" t="s">
        <v>57</v>
      </c>
      <c r="E63" s="73">
        <v>89</v>
      </c>
      <c r="F63" s="73">
        <v>67</v>
      </c>
      <c r="G63" s="73">
        <f t="shared" si="22"/>
        <v>156</v>
      </c>
      <c r="H63" s="73">
        <v>38</v>
      </c>
      <c r="I63" s="119">
        <f t="shared" si="23"/>
        <v>42.69662921348314</v>
      </c>
      <c r="J63" s="73">
        <v>16</v>
      </c>
      <c r="K63" s="119">
        <f t="shared" si="21"/>
        <v>23.88059701492537</v>
      </c>
      <c r="L63" s="99">
        <v>54</v>
      </c>
      <c r="M63" s="119">
        <f t="shared" si="24"/>
        <v>34.61538461538461</v>
      </c>
      <c r="N63" s="73">
        <v>10</v>
      </c>
      <c r="O63" s="125">
        <f t="shared" si="25"/>
        <v>14.925373134328357</v>
      </c>
      <c r="P63" s="11"/>
      <c r="Q63" s="10"/>
      <c r="R63" s="8"/>
      <c r="S63" s="10"/>
      <c r="T63" s="8"/>
      <c r="U63" s="10"/>
      <c r="V63" s="8"/>
      <c r="W63" s="10"/>
      <c r="X63" s="10"/>
      <c r="Y63" s="10"/>
      <c r="Z63" s="10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s="9" customFormat="1" ht="12.75" customHeight="1">
      <c r="A64" s="8"/>
      <c r="B64" s="21" t="s">
        <v>126</v>
      </c>
      <c r="C64" s="42"/>
      <c r="D64" s="40" t="s">
        <v>58</v>
      </c>
      <c r="E64" s="73">
        <v>315</v>
      </c>
      <c r="F64" s="73">
        <v>737</v>
      </c>
      <c r="G64" s="73">
        <f t="shared" si="22"/>
        <v>1052</v>
      </c>
      <c r="H64" s="73">
        <v>216</v>
      </c>
      <c r="I64" s="119">
        <f t="shared" si="23"/>
        <v>68.57142857142857</v>
      </c>
      <c r="J64" s="73">
        <v>270</v>
      </c>
      <c r="K64" s="119">
        <f t="shared" si="21"/>
        <v>36.63500678426052</v>
      </c>
      <c r="L64" s="99">
        <v>486</v>
      </c>
      <c r="M64" s="119">
        <f t="shared" si="24"/>
        <v>46.19771863117871</v>
      </c>
      <c r="N64" s="73">
        <v>63</v>
      </c>
      <c r="O64" s="125">
        <f t="shared" si="25"/>
        <v>8.548168249660787</v>
      </c>
      <c r="P64" s="11"/>
      <c r="Q64" s="10"/>
      <c r="R64" s="8"/>
      <c r="S64" s="10"/>
      <c r="T64" s="8"/>
      <c r="U64" s="10"/>
      <c r="V64" s="8"/>
      <c r="W64" s="10"/>
      <c r="X64" s="10"/>
      <c r="Y64" s="10"/>
      <c r="Z64" s="10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s="9" customFormat="1" ht="12.75" customHeight="1">
      <c r="A65" s="8"/>
      <c r="B65" s="21" t="s">
        <v>127</v>
      </c>
      <c r="C65" s="41"/>
      <c r="D65" s="40" t="s">
        <v>202</v>
      </c>
      <c r="E65" s="73">
        <v>83</v>
      </c>
      <c r="F65" s="73">
        <v>2300</v>
      </c>
      <c r="G65" s="73">
        <f t="shared" si="22"/>
        <v>2383</v>
      </c>
      <c r="H65" s="73">
        <v>24</v>
      </c>
      <c r="I65" s="119">
        <f t="shared" si="23"/>
        <v>28.915662650602407</v>
      </c>
      <c r="J65" s="73">
        <v>2211</v>
      </c>
      <c r="K65" s="119">
        <f t="shared" si="21"/>
        <v>96.1304347826087</v>
      </c>
      <c r="L65" s="99">
        <v>2235</v>
      </c>
      <c r="M65" s="119">
        <f t="shared" si="24"/>
        <v>93.78934116659673</v>
      </c>
      <c r="N65" s="73">
        <v>717</v>
      </c>
      <c r="O65" s="125">
        <f t="shared" si="25"/>
        <v>31.17391304347826</v>
      </c>
      <c r="P65" s="11"/>
      <c r="Q65" s="10"/>
      <c r="R65" s="8"/>
      <c r="S65" s="10"/>
      <c r="T65" s="8"/>
      <c r="U65" s="10"/>
      <c r="V65" s="8"/>
      <c r="W65" s="10"/>
      <c r="X65" s="10"/>
      <c r="Y65" s="10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s="9" customFormat="1" ht="12.75" customHeight="1" thickBot="1">
      <c r="A66" s="8"/>
      <c r="B66" s="22"/>
      <c r="C66" s="49"/>
      <c r="D66" s="144" t="s">
        <v>176</v>
      </c>
      <c r="E66" s="74">
        <f>SUM(E57:E65)</f>
        <v>2257</v>
      </c>
      <c r="F66" s="74">
        <f>SUM(F57:F65)</f>
        <v>7762</v>
      </c>
      <c r="G66" s="74">
        <f>SUM(G57:G65)</f>
        <v>10019</v>
      </c>
      <c r="H66" s="51">
        <f>SUM(H57:H65)</f>
        <v>1046</v>
      </c>
      <c r="I66" s="121">
        <f t="shared" si="23"/>
        <v>46.344705361098804</v>
      </c>
      <c r="J66" s="51">
        <f>SUM(J57:J65)</f>
        <v>4110</v>
      </c>
      <c r="K66" s="121">
        <f t="shared" si="21"/>
        <v>52.950270548827625</v>
      </c>
      <c r="L66" s="101">
        <f>SUM(L57:L65)</f>
        <v>5156</v>
      </c>
      <c r="M66" s="121">
        <f t="shared" si="24"/>
        <v>51.46222177862062</v>
      </c>
      <c r="N66" s="51">
        <f>SUM(N57:N65)</f>
        <v>1581</v>
      </c>
      <c r="O66" s="127">
        <f t="shared" si="25"/>
        <v>20.368461736665807</v>
      </c>
      <c r="P66" s="1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s="9" customFormat="1" ht="12.75" customHeight="1">
      <c r="A67" s="8"/>
      <c r="B67" s="21"/>
      <c r="C67" s="41"/>
      <c r="D67" s="43" t="s">
        <v>180</v>
      </c>
      <c r="E67" s="116">
        <v>187</v>
      </c>
      <c r="F67" s="116">
        <v>236</v>
      </c>
      <c r="G67" s="116">
        <f aca="true" t="shared" si="26" ref="G67:G79">+E67+F67</f>
        <v>423</v>
      </c>
      <c r="H67" s="115">
        <v>0</v>
      </c>
      <c r="I67" s="122">
        <f t="shared" si="23"/>
        <v>0</v>
      </c>
      <c r="J67" s="115">
        <v>0</v>
      </c>
      <c r="K67" s="122">
        <f t="shared" si="21"/>
        <v>0</v>
      </c>
      <c r="L67" s="102">
        <v>0</v>
      </c>
      <c r="M67" s="122">
        <f t="shared" si="24"/>
        <v>0</v>
      </c>
      <c r="N67" s="115">
        <v>0</v>
      </c>
      <c r="O67" s="128">
        <f t="shared" si="25"/>
        <v>0</v>
      </c>
      <c r="P67" s="11"/>
      <c r="Q67" s="10"/>
      <c r="R67" s="8"/>
      <c r="S67" s="10"/>
      <c r="T67" s="8"/>
      <c r="U67" s="10"/>
      <c r="V67" s="8"/>
      <c r="W67" s="10"/>
      <c r="X67" s="10"/>
      <c r="Y67" s="10"/>
      <c r="Z67" s="10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s="9" customFormat="1" ht="12.75" customHeight="1">
      <c r="A68" s="8"/>
      <c r="B68" s="21" t="s">
        <v>133</v>
      </c>
      <c r="C68" s="58"/>
      <c r="D68" s="135" t="s">
        <v>181</v>
      </c>
      <c r="E68" s="115">
        <v>2440</v>
      </c>
      <c r="F68" s="115">
        <v>1290</v>
      </c>
      <c r="G68" s="73">
        <f t="shared" si="26"/>
        <v>3730</v>
      </c>
      <c r="H68" s="115">
        <v>1591</v>
      </c>
      <c r="I68" s="119">
        <f>IF(H68/E68&gt;1," 100.0",H68/E68*100)</f>
        <v>65.20491803278688</v>
      </c>
      <c r="J68" s="115">
        <v>349</v>
      </c>
      <c r="K68" s="119">
        <f>IF(J68/F68&gt;1," 100.0",J68/F68*100)</f>
        <v>27.054263565891475</v>
      </c>
      <c r="L68" s="102">
        <v>1940</v>
      </c>
      <c r="M68" s="119">
        <f>IF(L68/G68&gt;1," 100.0",L68/G68*100)</f>
        <v>52.01072386058981</v>
      </c>
      <c r="N68" s="115">
        <v>0</v>
      </c>
      <c r="O68" s="125">
        <f t="shared" si="25"/>
        <v>0</v>
      </c>
      <c r="P68" s="11"/>
      <c r="Q68" s="10"/>
      <c r="R68" s="8"/>
      <c r="S68" s="10"/>
      <c r="T68" s="8"/>
      <c r="U68" s="10"/>
      <c r="V68" s="8"/>
      <c r="W68" s="10"/>
      <c r="X68" s="10"/>
      <c r="Y68" s="10"/>
      <c r="Z68" s="10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s="9" customFormat="1" ht="12.75" customHeight="1">
      <c r="A69" s="8"/>
      <c r="B69" s="21"/>
      <c r="C69" s="59"/>
      <c r="D69" s="43" t="s">
        <v>182</v>
      </c>
      <c r="E69" s="73">
        <v>2450</v>
      </c>
      <c r="F69" s="73">
        <v>329</v>
      </c>
      <c r="G69" s="73">
        <f t="shared" si="26"/>
        <v>2779</v>
      </c>
      <c r="H69" s="73">
        <v>258</v>
      </c>
      <c r="I69" s="119">
        <f>IF(H69/E69&gt;1," 100.0",H69/E69*100)</f>
        <v>10.53061224489796</v>
      </c>
      <c r="J69" s="73">
        <v>129</v>
      </c>
      <c r="K69" s="119">
        <f>IF(J69/F69&gt;1," 100.0",J69/F69*100)</f>
        <v>39.209726443769</v>
      </c>
      <c r="L69" s="99">
        <v>387</v>
      </c>
      <c r="M69" s="119">
        <f>IF(L69/G69&gt;1," 100.0",L69/G69*100)</f>
        <v>13.925872616048936</v>
      </c>
      <c r="N69" s="73">
        <v>14</v>
      </c>
      <c r="O69" s="125">
        <f aca="true" t="shared" si="27" ref="O69:O81">IF(N69/F69&gt;1," 100.0",N69/F69*100)</f>
        <v>4.25531914893617</v>
      </c>
      <c r="P69" s="11"/>
      <c r="Q69" s="10"/>
      <c r="R69" s="8"/>
      <c r="S69" s="10"/>
      <c r="T69" s="8"/>
      <c r="U69" s="10"/>
      <c r="V69" s="8"/>
      <c r="W69" s="10"/>
      <c r="X69" s="10"/>
      <c r="Y69" s="10"/>
      <c r="Z69" s="10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s="9" customFormat="1" ht="12.75" customHeight="1">
      <c r="A70" s="8"/>
      <c r="B70" s="21" t="s">
        <v>134</v>
      </c>
      <c r="C70" s="41" t="s">
        <v>186</v>
      </c>
      <c r="D70" s="40" t="s">
        <v>183</v>
      </c>
      <c r="E70" s="73">
        <v>149</v>
      </c>
      <c r="F70" s="73">
        <v>828</v>
      </c>
      <c r="G70" s="73">
        <f t="shared" si="26"/>
        <v>977</v>
      </c>
      <c r="H70" s="73">
        <v>0</v>
      </c>
      <c r="I70" s="119">
        <f t="shared" si="23"/>
        <v>0</v>
      </c>
      <c r="J70" s="73">
        <v>289</v>
      </c>
      <c r="K70" s="119">
        <f t="shared" si="21"/>
        <v>34.90338164251207</v>
      </c>
      <c r="L70" s="99">
        <v>289</v>
      </c>
      <c r="M70" s="119">
        <f t="shared" si="24"/>
        <v>29.580348004094166</v>
      </c>
      <c r="N70" s="73">
        <v>0</v>
      </c>
      <c r="O70" s="125">
        <f t="shared" si="27"/>
        <v>0</v>
      </c>
      <c r="P70" s="11"/>
      <c r="Q70" s="10"/>
      <c r="R70" s="8"/>
      <c r="S70" s="10"/>
      <c r="T70" s="8"/>
      <c r="U70" s="10"/>
      <c r="V70" s="8"/>
      <c r="W70" s="10"/>
      <c r="X70" s="10"/>
      <c r="Y70" s="10"/>
      <c r="Z70" s="10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s="9" customFormat="1" ht="12.75" customHeight="1">
      <c r="A71" s="8"/>
      <c r="B71" s="21"/>
      <c r="C71" s="137" t="s">
        <v>178</v>
      </c>
      <c r="D71" s="40" t="s">
        <v>184</v>
      </c>
      <c r="E71" s="73">
        <v>816</v>
      </c>
      <c r="F71" s="73">
        <v>1390</v>
      </c>
      <c r="G71" s="73">
        <f t="shared" si="26"/>
        <v>2206</v>
      </c>
      <c r="H71" s="73">
        <v>848</v>
      </c>
      <c r="I71" s="119" t="str">
        <f t="shared" si="23"/>
        <v> 100.0</v>
      </c>
      <c r="J71" s="73">
        <v>1364</v>
      </c>
      <c r="K71" s="119">
        <f t="shared" si="21"/>
        <v>98.1294964028777</v>
      </c>
      <c r="L71" s="99">
        <v>2212</v>
      </c>
      <c r="M71" s="119" t="str">
        <f t="shared" si="24"/>
        <v> 100.0</v>
      </c>
      <c r="N71" s="73">
        <v>30</v>
      </c>
      <c r="O71" s="125">
        <f t="shared" si="27"/>
        <v>2.158273381294964</v>
      </c>
      <c r="P71" s="11"/>
      <c r="Q71" s="10"/>
      <c r="R71" s="8"/>
      <c r="S71" s="10"/>
      <c r="T71" s="8"/>
      <c r="U71" s="10"/>
      <c r="V71" s="8"/>
      <c r="W71" s="10"/>
      <c r="X71" s="10"/>
      <c r="Y71" s="10"/>
      <c r="Z71" s="10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s="9" customFormat="1" ht="12.75" customHeight="1">
      <c r="A72" s="8"/>
      <c r="B72" s="56" t="s">
        <v>150</v>
      </c>
      <c r="C72" s="41" t="s">
        <v>7</v>
      </c>
      <c r="D72" s="40" t="s">
        <v>59</v>
      </c>
      <c r="E72" s="73">
        <v>108</v>
      </c>
      <c r="F72" s="73">
        <v>1050</v>
      </c>
      <c r="G72" s="73">
        <f t="shared" si="26"/>
        <v>1158</v>
      </c>
      <c r="H72" s="73">
        <v>105</v>
      </c>
      <c r="I72" s="119">
        <f t="shared" si="23"/>
        <v>97.22222222222221</v>
      </c>
      <c r="J72" s="73">
        <v>994</v>
      </c>
      <c r="K72" s="119">
        <f t="shared" si="21"/>
        <v>94.66666666666667</v>
      </c>
      <c r="L72" s="99">
        <v>1099</v>
      </c>
      <c r="M72" s="119">
        <f t="shared" si="24"/>
        <v>94.90500863557858</v>
      </c>
      <c r="N72" s="73">
        <v>834</v>
      </c>
      <c r="O72" s="125">
        <f t="shared" si="27"/>
        <v>79.42857142857143</v>
      </c>
      <c r="P72" s="11"/>
      <c r="Q72" s="10"/>
      <c r="R72" s="8"/>
      <c r="S72" s="10"/>
      <c r="T72" s="8"/>
      <c r="U72" s="10"/>
      <c r="V72" s="8"/>
      <c r="W72" s="10"/>
      <c r="X72" s="10"/>
      <c r="Y72" s="10"/>
      <c r="Z72" s="10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s="9" customFormat="1" ht="12.75" customHeight="1">
      <c r="A73" s="8"/>
      <c r="B73" s="21" t="s">
        <v>154</v>
      </c>
      <c r="C73" s="41"/>
      <c r="D73" s="40" t="s">
        <v>60</v>
      </c>
      <c r="E73" s="73">
        <v>110</v>
      </c>
      <c r="F73" s="73">
        <v>732</v>
      </c>
      <c r="G73" s="73">
        <f t="shared" si="26"/>
        <v>842</v>
      </c>
      <c r="H73" s="73">
        <v>111</v>
      </c>
      <c r="I73" s="119" t="str">
        <f t="shared" si="23"/>
        <v> 100.0</v>
      </c>
      <c r="J73" s="73">
        <v>606</v>
      </c>
      <c r="K73" s="119">
        <f t="shared" si="21"/>
        <v>82.78688524590164</v>
      </c>
      <c r="L73" s="99">
        <v>717</v>
      </c>
      <c r="M73" s="119">
        <f t="shared" si="24"/>
        <v>85.1543942992874</v>
      </c>
      <c r="N73" s="73">
        <v>519</v>
      </c>
      <c r="O73" s="125">
        <f t="shared" si="27"/>
        <v>70.90163934426229</v>
      </c>
      <c r="P73" s="11"/>
      <c r="Q73" s="10"/>
      <c r="R73" s="8"/>
      <c r="S73" s="10"/>
      <c r="T73" s="8"/>
      <c r="U73" s="10"/>
      <c r="V73" s="8"/>
      <c r="W73" s="10"/>
      <c r="X73" s="10"/>
      <c r="Y73" s="10"/>
      <c r="Z73" s="10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s="9" customFormat="1" ht="12.75" customHeight="1">
      <c r="A74" s="8"/>
      <c r="B74" s="21" t="s">
        <v>151</v>
      </c>
      <c r="C74" s="39" t="s">
        <v>185</v>
      </c>
      <c r="D74" s="40" t="s">
        <v>61</v>
      </c>
      <c r="E74" s="73">
        <v>84</v>
      </c>
      <c r="F74" s="73">
        <v>329</v>
      </c>
      <c r="G74" s="73">
        <f t="shared" si="26"/>
        <v>413</v>
      </c>
      <c r="H74" s="73">
        <v>24</v>
      </c>
      <c r="I74" s="119">
        <f t="shared" si="23"/>
        <v>28.57142857142857</v>
      </c>
      <c r="J74" s="73">
        <v>5</v>
      </c>
      <c r="K74" s="119">
        <f t="shared" si="21"/>
        <v>1.5197568389057752</v>
      </c>
      <c r="L74" s="99">
        <v>29</v>
      </c>
      <c r="M74" s="119">
        <f t="shared" si="24"/>
        <v>7.021791767554479</v>
      </c>
      <c r="N74" s="73">
        <v>63</v>
      </c>
      <c r="O74" s="125">
        <f t="shared" si="27"/>
        <v>19.148936170212767</v>
      </c>
      <c r="P74" s="11"/>
      <c r="Q74" s="10"/>
      <c r="R74" s="8"/>
      <c r="S74" s="10"/>
      <c r="T74" s="8"/>
      <c r="U74" s="10"/>
      <c r="V74" s="8"/>
      <c r="W74" s="10"/>
      <c r="X74" s="10"/>
      <c r="Y74" s="10"/>
      <c r="Z74" s="10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s="9" customFormat="1" ht="12.75" customHeight="1">
      <c r="A75" s="8"/>
      <c r="B75" s="21" t="s">
        <v>152</v>
      </c>
      <c r="C75" s="39" t="s">
        <v>62</v>
      </c>
      <c r="D75" s="40" t="s">
        <v>63</v>
      </c>
      <c r="E75" s="73">
        <v>2190</v>
      </c>
      <c r="F75" s="73">
        <v>94</v>
      </c>
      <c r="G75" s="73">
        <f t="shared" si="26"/>
        <v>2284</v>
      </c>
      <c r="H75" s="73">
        <v>300</v>
      </c>
      <c r="I75" s="119">
        <f t="shared" si="23"/>
        <v>13.698630136986301</v>
      </c>
      <c r="J75" s="73">
        <v>36</v>
      </c>
      <c r="K75" s="119">
        <f t="shared" si="21"/>
        <v>38.297872340425535</v>
      </c>
      <c r="L75" s="99">
        <v>336</v>
      </c>
      <c r="M75" s="119">
        <f t="shared" si="24"/>
        <v>14.711033274956216</v>
      </c>
      <c r="N75" s="73">
        <v>26</v>
      </c>
      <c r="O75" s="125">
        <f t="shared" si="27"/>
        <v>27.659574468085108</v>
      </c>
      <c r="P75" s="11"/>
      <c r="Q75" s="10"/>
      <c r="R75" s="8"/>
      <c r="S75" s="10"/>
      <c r="T75" s="8"/>
      <c r="U75" s="10"/>
      <c r="V75" s="8"/>
      <c r="W75" s="10"/>
      <c r="X75" s="10"/>
      <c r="Y75" s="10"/>
      <c r="Z75" s="10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s="9" customFormat="1" ht="12.75" customHeight="1">
      <c r="A76" s="8"/>
      <c r="B76" s="21"/>
      <c r="C76" s="41"/>
      <c r="D76" s="40" t="s">
        <v>64</v>
      </c>
      <c r="E76" s="73">
        <v>783</v>
      </c>
      <c r="F76" s="73">
        <v>194</v>
      </c>
      <c r="G76" s="73">
        <f t="shared" si="26"/>
        <v>977</v>
      </c>
      <c r="H76" s="73">
        <v>0</v>
      </c>
      <c r="I76" s="119">
        <f t="shared" si="23"/>
        <v>0</v>
      </c>
      <c r="J76" s="73">
        <v>185</v>
      </c>
      <c r="K76" s="119">
        <f t="shared" si="21"/>
        <v>95.36082474226805</v>
      </c>
      <c r="L76" s="99">
        <v>185</v>
      </c>
      <c r="M76" s="119">
        <f t="shared" si="24"/>
        <v>18.93551688843398</v>
      </c>
      <c r="N76" s="73">
        <v>39</v>
      </c>
      <c r="O76" s="125">
        <f t="shared" si="27"/>
        <v>20.103092783505154</v>
      </c>
      <c r="P76" s="11"/>
      <c r="Q76" s="10"/>
      <c r="R76" s="8"/>
      <c r="S76" s="10"/>
      <c r="T76" s="8"/>
      <c r="U76" s="10"/>
      <c r="V76" s="8"/>
      <c r="W76" s="10"/>
      <c r="X76" s="10"/>
      <c r="Y76" s="10"/>
      <c r="Z76" s="10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s="9" customFormat="1" ht="12.75" customHeight="1">
      <c r="A77" s="8"/>
      <c r="B77" s="21" t="s">
        <v>167</v>
      </c>
      <c r="C77" s="41" t="s">
        <v>32</v>
      </c>
      <c r="D77" s="40" t="s">
        <v>65</v>
      </c>
      <c r="E77" s="73">
        <v>886</v>
      </c>
      <c r="F77" s="73">
        <v>234</v>
      </c>
      <c r="G77" s="73">
        <f t="shared" si="26"/>
        <v>1120</v>
      </c>
      <c r="H77" s="73">
        <v>436</v>
      </c>
      <c r="I77" s="119">
        <f t="shared" si="23"/>
        <v>49.20993227990971</v>
      </c>
      <c r="J77" s="73">
        <v>222</v>
      </c>
      <c r="K77" s="119">
        <f t="shared" si="21"/>
        <v>94.87179487179486</v>
      </c>
      <c r="L77" s="99">
        <v>658</v>
      </c>
      <c r="M77" s="119">
        <f t="shared" si="24"/>
        <v>58.75</v>
      </c>
      <c r="N77" s="73">
        <v>0</v>
      </c>
      <c r="O77" s="125">
        <f t="shared" si="27"/>
        <v>0</v>
      </c>
      <c r="P77" s="11"/>
      <c r="Q77" s="10"/>
      <c r="R77" s="8"/>
      <c r="S77" s="10"/>
      <c r="T77" s="8"/>
      <c r="U77" s="10"/>
      <c r="V77" s="8"/>
      <c r="W77" s="10"/>
      <c r="X77" s="10"/>
      <c r="Y77" s="10"/>
      <c r="Z77" s="10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s="9" customFormat="1" ht="12.75" customHeight="1">
      <c r="A78" s="8"/>
      <c r="B78" s="21" t="s">
        <v>126</v>
      </c>
      <c r="C78" s="41"/>
      <c r="D78" s="40" t="s">
        <v>66</v>
      </c>
      <c r="E78" s="73">
        <v>313</v>
      </c>
      <c r="F78" s="73">
        <v>144</v>
      </c>
      <c r="G78" s="73">
        <f t="shared" si="26"/>
        <v>457</v>
      </c>
      <c r="H78" s="73">
        <v>37</v>
      </c>
      <c r="I78" s="119">
        <f t="shared" si="23"/>
        <v>11.821086261980831</v>
      </c>
      <c r="J78" s="73">
        <v>26</v>
      </c>
      <c r="K78" s="119">
        <f t="shared" si="21"/>
        <v>18.055555555555554</v>
      </c>
      <c r="L78" s="99">
        <v>63</v>
      </c>
      <c r="M78" s="119">
        <f t="shared" si="24"/>
        <v>13.785557986870897</v>
      </c>
      <c r="N78" s="73">
        <v>0</v>
      </c>
      <c r="O78" s="125">
        <f t="shared" si="27"/>
        <v>0</v>
      </c>
      <c r="P78" s="11"/>
      <c r="Q78" s="10"/>
      <c r="R78" s="8"/>
      <c r="S78" s="10"/>
      <c r="T78" s="8"/>
      <c r="U78" s="10"/>
      <c r="V78" s="8"/>
      <c r="W78" s="10"/>
      <c r="X78" s="10"/>
      <c r="Y78" s="10"/>
      <c r="Z78" s="10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s="9" customFormat="1" ht="12.75" customHeight="1">
      <c r="A79" s="8"/>
      <c r="B79" s="21" t="s">
        <v>127</v>
      </c>
      <c r="C79" s="41" t="s">
        <v>7</v>
      </c>
      <c r="D79" s="40" t="s">
        <v>67</v>
      </c>
      <c r="E79" s="73">
        <v>1380</v>
      </c>
      <c r="F79" s="73">
        <v>410</v>
      </c>
      <c r="G79" s="73">
        <f t="shared" si="26"/>
        <v>1790</v>
      </c>
      <c r="H79" s="73">
        <v>848</v>
      </c>
      <c r="I79" s="119">
        <f t="shared" si="23"/>
        <v>61.44927536231884</v>
      </c>
      <c r="J79" s="73">
        <v>371</v>
      </c>
      <c r="K79" s="119">
        <f t="shared" si="21"/>
        <v>90.48780487804878</v>
      </c>
      <c r="L79" s="99">
        <v>1219</v>
      </c>
      <c r="M79" s="120">
        <f t="shared" si="24"/>
        <v>68.10055865921788</v>
      </c>
      <c r="N79" s="73">
        <v>0</v>
      </c>
      <c r="O79" s="125">
        <f t="shared" si="27"/>
        <v>0</v>
      </c>
      <c r="P79" s="11"/>
      <c r="Q79" s="10"/>
      <c r="R79" s="8"/>
      <c r="S79" s="10"/>
      <c r="T79" s="8"/>
      <c r="U79" s="10"/>
      <c r="V79" s="8"/>
      <c r="W79" s="10"/>
      <c r="X79" s="10"/>
      <c r="Y79" s="10"/>
      <c r="Z79" s="10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s="9" customFormat="1" ht="12.75" customHeight="1" thickBot="1">
      <c r="A80" s="8"/>
      <c r="B80" s="21"/>
      <c r="C80" s="39"/>
      <c r="D80" s="40" t="s">
        <v>14</v>
      </c>
      <c r="E80" s="73">
        <f>SUM(E67:E79)</f>
        <v>11896</v>
      </c>
      <c r="F80" s="73">
        <f>SUM(F67:F79)</f>
        <v>7260</v>
      </c>
      <c r="G80" s="73">
        <f>SUM(G67:G79)</f>
        <v>19156</v>
      </c>
      <c r="H80" s="73">
        <f>SUM(H67:H79)</f>
        <v>4558</v>
      </c>
      <c r="I80" s="120">
        <f t="shared" si="23"/>
        <v>38.31540013449899</v>
      </c>
      <c r="J80" s="73">
        <f>SUM(J67:J79)</f>
        <v>4576</v>
      </c>
      <c r="K80" s="121">
        <f t="shared" si="21"/>
        <v>63.030303030303024</v>
      </c>
      <c r="L80" s="100">
        <f>SUM(L67:L79)</f>
        <v>9134</v>
      </c>
      <c r="M80" s="120">
        <f t="shared" si="24"/>
        <v>47.68218834829818</v>
      </c>
      <c r="N80" s="73">
        <f>SUM(N67:N79)</f>
        <v>1525</v>
      </c>
      <c r="O80" s="126">
        <f t="shared" si="27"/>
        <v>21.005509641873278</v>
      </c>
      <c r="P80" s="12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s="9" customFormat="1" ht="12.75" customHeight="1" thickBot="1">
      <c r="A81" s="8"/>
      <c r="B81" s="23"/>
      <c r="C81" s="45"/>
      <c r="D81" s="46" t="s">
        <v>68</v>
      </c>
      <c r="E81" s="75">
        <f>SUM(E80,E66,E56,E41,E21)</f>
        <v>32857</v>
      </c>
      <c r="F81" s="75">
        <f>SUM(F80,F66,F56,F41,F21)</f>
        <v>55877</v>
      </c>
      <c r="G81" s="75">
        <f>SUM(G80,G66,G56,G41,G21)</f>
        <v>88734</v>
      </c>
      <c r="H81" s="75">
        <f>SUM(H80,H66,H56,H41,H21)</f>
        <v>15116</v>
      </c>
      <c r="I81" s="123">
        <f t="shared" si="23"/>
        <v>46.00541741485832</v>
      </c>
      <c r="J81" s="75">
        <f>SUM(J80,J66,J56,J41,J21)</f>
        <v>26874</v>
      </c>
      <c r="K81" s="123">
        <f t="shared" si="21"/>
        <v>48.09492277681336</v>
      </c>
      <c r="L81" s="75">
        <f>SUM(L80,L66,L56,L41,L21)</f>
        <v>41990</v>
      </c>
      <c r="M81" s="123">
        <f t="shared" si="24"/>
        <v>47.32120720355219</v>
      </c>
      <c r="N81" s="75">
        <f>SUM(N80,N66,N56,N41,N21)</f>
        <v>10565</v>
      </c>
      <c r="O81" s="129">
        <f t="shared" si="27"/>
        <v>18.9076006227965</v>
      </c>
      <c r="P81" s="12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s="9" customFormat="1" ht="12.75" customHeight="1">
      <c r="A82" s="8"/>
      <c r="B82" s="11"/>
      <c r="C82" s="13"/>
      <c r="D82" s="13"/>
      <c r="E82" s="107"/>
      <c r="F82" s="107"/>
      <c r="G82" s="107"/>
      <c r="H82" s="107"/>
      <c r="I82" s="117"/>
      <c r="J82" s="107"/>
      <c r="K82" s="108"/>
      <c r="L82" s="109"/>
      <c r="M82" s="108"/>
      <c r="N82" s="107"/>
      <c r="O82" s="108"/>
      <c r="P82" s="12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s="9" customFormat="1" ht="17.25" customHeight="1">
      <c r="A83" s="8"/>
      <c r="B83" s="11"/>
      <c r="C83" s="79" t="s">
        <v>190</v>
      </c>
      <c r="D83" s="79" t="s">
        <v>191</v>
      </c>
      <c r="E83" s="80" t="s">
        <v>190</v>
      </c>
      <c r="F83" s="157" t="s">
        <v>144</v>
      </c>
      <c r="G83" s="110"/>
      <c r="H83" s="15"/>
      <c r="I83" s="80"/>
      <c r="J83" s="81"/>
      <c r="K83" s="80"/>
      <c r="L83" s="81" t="s">
        <v>145</v>
      </c>
      <c r="M83" s="80"/>
      <c r="N83" s="111"/>
      <c r="O83" s="14"/>
      <c r="P83" s="12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s="9" customFormat="1" ht="12.75" customHeight="1">
      <c r="A84" s="8"/>
      <c r="B84" s="11"/>
      <c r="C84" s="13"/>
      <c r="D84" s="13"/>
      <c r="E84" s="14"/>
      <c r="G84" s="60"/>
      <c r="H84" s="11"/>
      <c r="I84" s="11"/>
      <c r="J84" s="11"/>
      <c r="K84" s="11"/>
      <c r="L84" s="11"/>
      <c r="M84" s="11"/>
      <c r="N84" s="11"/>
      <c r="O84" s="11"/>
      <c r="P84" s="8"/>
      <c r="Q84" s="10"/>
      <c r="R84" s="8"/>
      <c r="S84" s="8"/>
      <c r="T84" s="8"/>
      <c r="U84" s="8"/>
      <c r="V84" s="8"/>
      <c r="W84" s="8"/>
      <c r="X84" s="10"/>
      <c r="Y84" s="10"/>
      <c r="Z84" s="10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 customHeight="1">
      <c r="A85" s="1"/>
      <c r="B85" s="1"/>
      <c r="C85" s="1"/>
      <c r="D85" s="1"/>
      <c r="E85" s="52"/>
      <c r="F85" s="5"/>
      <c r="G85" s="1"/>
      <c r="H85" s="5"/>
      <c r="I85" s="5"/>
      <c r="J85" s="5"/>
      <c r="K85" s="5"/>
      <c r="L85" s="5"/>
      <c r="M85" s="5"/>
      <c r="N85" s="5"/>
      <c r="O85" s="5"/>
      <c r="P85" s="1"/>
      <c r="Q85" s="5"/>
      <c r="R85" s="1"/>
      <c r="S85" s="1"/>
      <c r="T85" s="1"/>
      <c r="U85" s="1"/>
      <c r="V85" s="1"/>
      <c r="W85" s="1"/>
      <c r="X85" s="5"/>
      <c r="Y85" s="5"/>
      <c r="Z85" s="5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52"/>
      <c r="F86" s="5"/>
      <c r="G86" s="1"/>
      <c r="H86" s="5"/>
      <c r="I86" s="5"/>
      <c r="J86" s="5"/>
      <c r="K86" s="5"/>
      <c r="L86" s="5"/>
      <c r="M86" s="5"/>
      <c r="N86" s="5"/>
      <c r="O86" s="5"/>
      <c r="P86" s="1"/>
      <c r="Q86" s="5"/>
      <c r="R86" s="1"/>
      <c r="S86" s="1"/>
      <c r="T86" s="1"/>
      <c r="U86" s="1"/>
      <c r="V86" s="1"/>
      <c r="W86" s="1"/>
      <c r="X86" s="5"/>
      <c r="Y86" s="5"/>
      <c r="Z86" s="5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5:45" ht="12.75" customHeight="1">
      <c r="E87" s="52"/>
      <c r="F87" s="5"/>
      <c r="P87" s="1"/>
      <c r="Q87" s="5"/>
      <c r="R87" s="1"/>
      <c r="S87" s="1"/>
      <c r="T87" s="1"/>
      <c r="U87" s="1"/>
      <c r="V87" s="1"/>
      <c r="W87" s="1"/>
      <c r="X87" s="5"/>
      <c r="Y87" s="5"/>
      <c r="Z87" s="5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6:45" ht="12.75" customHeight="1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2:45" ht="21.75" customHeight="1">
      <c r="B89" s="11"/>
      <c r="C89" s="79"/>
      <c r="D89" s="15"/>
      <c r="E89" s="80"/>
      <c r="F89" s="15"/>
      <c r="G89" s="15"/>
      <c r="H89" s="15"/>
      <c r="I89" s="15"/>
      <c r="J89" s="15"/>
      <c r="K89" s="81"/>
      <c r="L89" s="82"/>
      <c r="P89" s="2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2:45" ht="21.75" customHeight="1">
      <c r="B90" s="1" t="s">
        <v>2</v>
      </c>
      <c r="C90" s="1"/>
      <c r="D90" s="1"/>
      <c r="E90" s="5"/>
      <c r="F90" s="1"/>
      <c r="G90" s="1"/>
      <c r="H90" s="1"/>
      <c r="I90" s="5"/>
      <c r="J90" s="1"/>
      <c r="K90" s="1"/>
      <c r="L90" s="5"/>
      <c r="P90" s="25"/>
      <c r="Q90" s="5"/>
      <c r="R90" s="1"/>
      <c r="S90" s="1"/>
      <c r="T90" s="1"/>
      <c r="U90" s="1"/>
      <c r="V90" s="1"/>
      <c r="W90" s="1"/>
      <c r="X90" s="5"/>
      <c r="Y90" s="5"/>
      <c r="Z90" s="5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6:45" ht="21.75" customHeight="1">
      <c r="P91" s="25"/>
      <c r="Q91" s="5"/>
      <c r="R91" s="1"/>
      <c r="S91" s="1"/>
      <c r="T91" s="1"/>
      <c r="U91" s="1"/>
      <c r="V91" s="1"/>
      <c r="W91" s="1"/>
      <c r="X91" s="5"/>
      <c r="Y91" s="5"/>
      <c r="Z91" s="5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6:45" ht="21.75" customHeight="1">
      <c r="P92" s="25"/>
      <c r="Q92" s="5"/>
      <c r="R92" s="1"/>
      <c r="S92" s="1"/>
      <c r="T92" s="1"/>
      <c r="U92" s="1"/>
      <c r="V92" s="1"/>
      <c r="W92" s="1"/>
      <c r="X92" s="5"/>
      <c r="Y92" s="5"/>
      <c r="Z92" s="5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6:45" ht="21.75" customHeight="1">
      <c r="P93" s="25"/>
      <c r="Q93" s="5"/>
      <c r="R93" s="1"/>
      <c r="S93" s="1"/>
      <c r="T93" s="1"/>
      <c r="U93" s="1"/>
      <c r="V93" s="1"/>
      <c r="W93" s="1"/>
      <c r="X93" s="5"/>
      <c r="Y93" s="5"/>
      <c r="Z93" s="5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6:45" ht="21.75" customHeight="1">
      <c r="P94" s="25"/>
      <c r="Q94" s="5"/>
      <c r="R94" s="1"/>
      <c r="S94" s="1"/>
      <c r="T94" s="1"/>
      <c r="U94" s="1"/>
      <c r="V94" s="1"/>
      <c r="W94" s="1"/>
      <c r="X94" s="5"/>
      <c r="Y94" s="5"/>
      <c r="Z94" s="5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6:45" ht="21.75" customHeight="1">
      <c r="P95" s="25"/>
      <c r="Q95" s="5"/>
      <c r="R95" s="1"/>
      <c r="S95" s="1"/>
      <c r="T95" s="1"/>
      <c r="U95" s="1"/>
      <c r="V95" s="1"/>
      <c r="W95" s="1"/>
      <c r="X95" s="5"/>
      <c r="Y95" s="5"/>
      <c r="Z95" s="5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6:45" ht="21.75" customHeight="1">
      <c r="P96" s="25"/>
      <c r="Q96" s="5"/>
      <c r="R96" s="1"/>
      <c r="S96" s="1"/>
      <c r="T96" s="1"/>
      <c r="U96" s="1"/>
      <c r="V96" s="1"/>
      <c r="W96" s="1"/>
      <c r="X96" s="5"/>
      <c r="Y96" s="5"/>
      <c r="Z96" s="5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6:45" ht="21.75" customHeight="1">
      <c r="P97" s="25"/>
      <c r="Q97" s="5"/>
      <c r="R97" s="1"/>
      <c r="S97" s="1"/>
      <c r="T97" s="1"/>
      <c r="U97" s="1"/>
      <c r="V97" s="1"/>
      <c r="W97" s="1"/>
      <c r="X97" s="5"/>
      <c r="Y97" s="5"/>
      <c r="Z97" s="5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6:45" ht="21.75" customHeight="1">
      <c r="P98" s="25"/>
      <c r="Q98" s="5"/>
      <c r="R98" s="1"/>
      <c r="S98" s="1"/>
      <c r="T98" s="1"/>
      <c r="U98" s="1"/>
      <c r="V98" s="1"/>
      <c r="W98" s="1"/>
      <c r="X98" s="5"/>
      <c r="Y98" s="5"/>
      <c r="Z98" s="5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6:45" ht="21.75" customHeight="1">
      <c r="P99" s="25"/>
      <c r="Q99" s="5"/>
      <c r="R99" s="1"/>
      <c r="S99" s="1"/>
      <c r="T99" s="1"/>
      <c r="U99" s="1"/>
      <c r="V99" s="1"/>
      <c r="W99" s="1"/>
      <c r="X99" s="5"/>
      <c r="Y99" s="5"/>
      <c r="Z99" s="5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6:45" ht="21.75" customHeight="1">
      <c r="P100" s="25"/>
      <c r="Q100" s="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6:45" ht="21.75" customHeight="1">
      <c r="P101" s="25"/>
      <c r="Q101" s="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6:45" ht="21.75" customHeight="1">
      <c r="P102" s="25"/>
      <c r="Q102" s="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6:45" ht="21.75" customHeight="1">
      <c r="P103" s="25"/>
      <c r="Q103" s="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6:45" ht="21.75" customHeight="1">
      <c r="P104" s="25"/>
      <c r="Q104" s="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6:45" ht="21.75" customHeight="1">
      <c r="P105" s="25"/>
      <c r="Q105" s="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6:45" ht="21.75" customHeight="1">
      <c r="P106" s="25"/>
      <c r="Q106" s="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" t="s">
        <v>76</v>
      </c>
      <c r="AP106" s="3" t="s">
        <v>77</v>
      </c>
      <c r="AQ106" s="3" t="s">
        <v>78</v>
      </c>
      <c r="AR106" s="1"/>
      <c r="AS106" s="1"/>
    </row>
    <row r="107" spans="16:45" ht="21.75" customHeight="1">
      <c r="P107" s="25"/>
      <c r="Q107" s="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6:45" ht="21.75" customHeight="1">
      <c r="P108" s="25"/>
      <c r="Q108" s="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" t="s">
        <v>79</v>
      </c>
      <c r="AP108" s="3" t="s">
        <v>80</v>
      </c>
      <c r="AQ108" s="3" t="s">
        <v>81</v>
      </c>
      <c r="AR108" s="1"/>
      <c r="AS108" s="1"/>
    </row>
    <row r="109" spans="16:45" ht="21.75" customHeight="1">
      <c r="P109" s="25"/>
      <c r="Q109" s="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6:45" ht="21.75" customHeight="1">
      <c r="P110" s="1"/>
      <c r="Q110" s="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" t="s">
        <v>82</v>
      </c>
      <c r="AP110" s="3" t="s">
        <v>83</v>
      </c>
      <c r="AQ110" s="3" t="s">
        <v>84</v>
      </c>
      <c r="AR110" s="1"/>
      <c r="AS110" s="1"/>
    </row>
    <row r="111" spans="16:45" ht="14.2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" t="s">
        <v>85</v>
      </c>
      <c r="AP112" s="3" t="s">
        <v>86</v>
      </c>
      <c r="AQ112" s="3" t="s">
        <v>87</v>
      </c>
      <c r="AR112" s="1"/>
      <c r="AS112" s="1"/>
    </row>
    <row r="113" spans="1:45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" t="s">
        <v>88</v>
      </c>
      <c r="AP114" s="3" t="s">
        <v>89</v>
      </c>
      <c r="AQ114" s="3" t="s">
        <v>90</v>
      </c>
      <c r="AR114" s="1"/>
      <c r="AS114" s="1"/>
    </row>
    <row r="115" spans="1:45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" t="s">
        <v>91</v>
      </c>
      <c r="AP118" s="3" t="s">
        <v>92</v>
      </c>
      <c r="AQ118" s="3" t="s">
        <v>93</v>
      </c>
      <c r="AR118" s="1"/>
      <c r="AS118" s="1"/>
    </row>
    <row r="119" spans="1:45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" t="s">
        <v>94</v>
      </c>
      <c r="AP120" s="3" t="s">
        <v>95</v>
      </c>
      <c r="AQ120" s="3" t="s">
        <v>96</v>
      </c>
      <c r="AR120" s="1"/>
      <c r="AS120" s="1"/>
    </row>
    <row r="121" spans="1:45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" t="s">
        <v>97</v>
      </c>
      <c r="AP122" s="3" t="s">
        <v>98</v>
      </c>
      <c r="AQ122" s="3" t="s">
        <v>99</v>
      </c>
      <c r="AR122" s="1"/>
      <c r="AS122" s="1"/>
    </row>
    <row r="123" spans="1:45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" t="s">
        <v>100</v>
      </c>
      <c r="AP124" s="3" t="s">
        <v>101</v>
      </c>
      <c r="AQ124" s="3" t="s">
        <v>102</v>
      </c>
      <c r="AR124" s="1"/>
      <c r="AS124" s="1"/>
    </row>
    <row r="125" spans="1:45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" t="s">
        <v>103</v>
      </c>
      <c r="AP126" s="3" t="s">
        <v>104</v>
      </c>
      <c r="AQ126" s="3" t="s">
        <v>105</v>
      </c>
      <c r="AR126" s="1"/>
      <c r="AS126" s="1"/>
    </row>
    <row r="127" spans="1:45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" t="s">
        <v>106</v>
      </c>
      <c r="AP128" s="3" t="s">
        <v>107</v>
      </c>
      <c r="AQ128" s="1"/>
      <c r="AR128" s="1"/>
      <c r="AS128" s="1"/>
    </row>
    <row r="129" spans="1:45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3" t="s">
        <v>108</v>
      </c>
      <c r="AQ129" s="1"/>
      <c r="AR129" s="1"/>
      <c r="AS129" s="1"/>
    </row>
    <row r="130" spans="1:45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" t="s">
        <v>109</v>
      </c>
      <c r="AP132" s="3" t="s">
        <v>110</v>
      </c>
      <c r="AQ132" s="1"/>
      <c r="AR132" s="3" t="s">
        <v>111</v>
      </c>
      <c r="AS132" s="1"/>
    </row>
    <row r="133" spans="1:45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" t="s">
        <v>112</v>
      </c>
      <c r="AP134" s="3" t="s">
        <v>113</v>
      </c>
      <c r="AQ134" s="1"/>
      <c r="AR134" s="3" t="s">
        <v>114</v>
      </c>
      <c r="AS134" s="1"/>
    </row>
    <row r="135" spans="1:45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" t="s">
        <v>115</v>
      </c>
      <c r="AP136" s="3" t="s">
        <v>116</v>
      </c>
      <c r="AQ136" s="1"/>
      <c r="AR136" s="1"/>
      <c r="AS136" s="3" t="s">
        <v>117</v>
      </c>
    </row>
    <row r="137" spans="1:45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" t="s">
        <v>118</v>
      </c>
      <c r="AP137" s="1"/>
      <c r="AQ137" s="1"/>
      <c r="AR137" s="1"/>
      <c r="AS137" s="1"/>
    </row>
    <row r="138" spans="1:45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" t="s">
        <v>119</v>
      </c>
      <c r="AP138" s="3" t="s">
        <v>120</v>
      </c>
      <c r="AQ138" s="1"/>
      <c r="AR138" s="3" t="s">
        <v>121</v>
      </c>
      <c r="AS138" s="1"/>
    </row>
    <row r="139" spans="1:45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" t="s">
        <v>122</v>
      </c>
      <c r="AP140" s="3" t="s">
        <v>123</v>
      </c>
      <c r="AQ140" s="1"/>
      <c r="AR140" s="6" t="s">
        <v>124</v>
      </c>
      <c r="AS140" s="1"/>
    </row>
  </sheetData>
  <printOptions/>
  <pageMargins left="0.5905511811023623" right="0.2755905511811024" top="0.9055118110236221" bottom="0" header="0.5118110236220472" footer="0.5118110236220472"/>
  <pageSetup fitToHeight="1" fitToWidth="1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5">
      <selection activeCell="M22" sqref="M22"/>
    </sheetView>
  </sheetViews>
  <sheetFormatPr defaultColWidth="9.00390625" defaultRowHeight="9"/>
  <cols>
    <col min="1" max="1" width="1.875" style="0" customWidth="1"/>
    <col min="2" max="2" width="11.00390625" style="0" customWidth="1"/>
    <col min="3" max="3" width="7.50390625" style="0" customWidth="1"/>
    <col min="4" max="14" width="8.625" style="0" customWidth="1"/>
    <col min="15" max="15" width="1.75390625" style="0" customWidth="1"/>
  </cols>
  <sheetData>
    <row r="1" spans="1:14" ht="24.75" customHeight="1">
      <c r="A1" s="1" t="s">
        <v>69</v>
      </c>
      <c r="B1" s="69" t="s">
        <v>198</v>
      </c>
      <c r="C1" s="7"/>
      <c r="D1" s="24"/>
      <c r="E1" s="7"/>
      <c r="F1" s="7"/>
      <c r="G1" s="7"/>
      <c r="H1" s="24"/>
      <c r="I1" s="106"/>
      <c r="J1" s="7"/>
      <c r="K1" s="69"/>
      <c r="L1" s="24"/>
      <c r="M1" s="7"/>
      <c r="N1" s="24"/>
    </row>
    <row r="2" spans="1:14" ht="21" customHeight="1" thickBot="1">
      <c r="A2" s="1"/>
      <c r="B2" s="1"/>
      <c r="C2" s="1"/>
      <c r="D2" s="1"/>
      <c r="E2" s="1"/>
      <c r="F2" s="1"/>
      <c r="G2" s="1"/>
      <c r="H2" s="71"/>
      <c r="I2" s="72"/>
      <c r="J2" s="1"/>
      <c r="K2" s="1"/>
      <c r="L2" s="1"/>
      <c r="M2" s="1"/>
      <c r="N2" s="1"/>
    </row>
    <row r="3" spans="1:14" s="27" customFormat="1" ht="21" customHeight="1">
      <c r="A3" s="26"/>
      <c r="B3" s="28" t="s">
        <v>70</v>
      </c>
      <c r="C3" s="29" t="s">
        <v>2</v>
      </c>
      <c r="D3" s="88" t="s">
        <v>188</v>
      </c>
      <c r="E3" s="148"/>
      <c r="F3" s="149"/>
      <c r="G3" s="67"/>
      <c r="H3" s="70" t="s">
        <v>146</v>
      </c>
      <c r="I3" s="67"/>
      <c r="J3" s="67"/>
      <c r="K3" s="67"/>
      <c r="L3" s="67"/>
      <c r="M3" s="88" t="s">
        <v>189</v>
      </c>
      <c r="N3" s="87"/>
    </row>
    <row r="4" spans="1:14" s="27" customFormat="1" ht="21" customHeight="1">
      <c r="A4" s="26"/>
      <c r="B4" s="30"/>
      <c r="C4" s="31" t="s">
        <v>71</v>
      </c>
      <c r="D4" s="150"/>
      <c r="E4" s="152"/>
      <c r="F4" s="151"/>
      <c r="G4" s="147" t="s">
        <v>178</v>
      </c>
      <c r="H4" s="153"/>
      <c r="I4" s="84" t="s">
        <v>140</v>
      </c>
      <c r="J4" s="83"/>
      <c r="K4" s="84" t="s">
        <v>141</v>
      </c>
      <c r="L4" s="83"/>
      <c r="M4" s="85"/>
      <c r="N4" s="86"/>
    </row>
    <row r="5" spans="1:14" s="27" customFormat="1" ht="21" customHeight="1" thickBot="1">
      <c r="A5" s="26"/>
      <c r="B5" s="30" t="s">
        <v>72</v>
      </c>
      <c r="C5" s="31"/>
      <c r="D5" s="19" t="s">
        <v>178</v>
      </c>
      <c r="E5" s="19" t="s">
        <v>135</v>
      </c>
      <c r="F5" s="77" t="s">
        <v>187</v>
      </c>
      <c r="G5" s="90" t="s">
        <v>138</v>
      </c>
      <c r="H5" s="77" t="s">
        <v>136</v>
      </c>
      <c r="I5" s="90" t="s">
        <v>138</v>
      </c>
      <c r="J5" s="77" t="s">
        <v>136</v>
      </c>
      <c r="K5" s="90" t="s">
        <v>138</v>
      </c>
      <c r="L5" s="19" t="s">
        <v>136</v>
      </c>
      <c r="M5" s="77" t="s">
        <v>138</v>
      </c>
      <c r="N5" s="134" t="s">
        <v>136</v>
      </c>
    </row>
    <row r="6" spans="1:14" s="27" customFormat="1" ht="21" customHeight="1">
      <c r="A6" s="26"/>
      <c r="B6" s="32"/>
      <c r="C6" s="145" t="s">
        <v>74</v>
      </c>
      <c r="D6" s="116">
        <v>7267</v>
      </c>
      <c r="E6" s="116">
        <v>10216</v>
      </c>
      <c r="F6" s="114">
        <f>SUM(D6:E6)</f>
        <v>17483</v>
      </c>
      <c r="G6" s="116">
        <v>5383</v>
      </c>
      <c r="H6" s="154">
        <f aca="true" t="shared" si="0" ref="H6:H23">IF(G6/D6&gt;1," 100.0",G6/D6*100)</f>
        <v>74.07458373469107</v>
      </c>
      <c r="I6" s="114">
        <v>7621</v>
      </c>
      <c r="J6" s="154">
        <f>IF(I6/F6&gt;1," 100.0",I6/E6*100)</f>
        <v>74.59866875489428</v>
      </c>
      <c r="K6" s="116">
        <v>13004</v>
      </c>
      <c r="L6" s="154">
        <f aca="true" t="shared" si="1" ref="L6:L20">IF(K6/F6&gt;1," 100.0",K6/F6*100)</f>
        <v>74.38082708917234</v>
      </c>
      <c r="M6" s="116">
        <v>3393</v>
      </c>
      <c r="N6" s="155">
        <f aca="true" t="shared" si="2" ref="N6:N20">IF(M6/E6&gt;1," 100.0",M6/E6*100)</f>
        <v>33.212607674236494</v>
      </c>
    </row>
    <row r="7" spans="1:14" s="27" customFormat="1" ht="21" customHeight="1">
      <c r="A7" s="26"/>
      <c r="B7" s="33" t="s">
        <v>192</v>
      </c>
      <c r="C7" s="146" t="s">
        <v>75</v>
      </c>
      <c r="D7" s="73">
        <v>1393</v>
      </c>
      <c r="E7" s="73">
        <v>3589</v>
      </c>
      <c r="F7" s="73">
        <f>SUM(D7:E7)</f>
        <v>4982</v>
      </c>
      <c r="G7" s="73">
        <v>363</v>
      </c>
      <c r="H7" s="91">
        <f t="shared" si="0"/>
        <v>26.05886575735822</v>
      </c>
      <c r="I7" s="73">
        <v>1762</v>
      </c>
      <c r="J7" s="91">
        <f aca="true" t="shared" si="3" ref="J7:J23">IF(I7/F7&gt;1," 100.0",I7/E7*100)</f>
        <v>49.094455280022295</v>
      </c>
      <c r="K7" s="73">
        <v>2125</v>
      </c>
      <c r="L7" s="91">
        <f t="shared" si="1"/>
        <v>42.65355279004416</v>
      </c>
      <c r="M7" s="73">
        <v>1046</v>
      </c>
      <c r="N7" s="94">
        <f t="shared" si="2"/>
        <v>29.144608526051822</v>
      </c>
    </row>
    <row r="8" spans="1:14" s="27" customFormat="1" ht="21" customHeight="1" thickBot="1">
      <c r="A8" s="26"/>
      <c r="B8" s="61"/>
      <c r="C8" s="64" t="s">
        <v>187</v>
      </c>
      <c r="D8" s="74">
        <f>SUM(D6:D7)</f>
        <v>8660</v>
      </c>
      <c r="E8" s="74">
        <f>SUM(E6:E7)</f>
        <v>13805</v>
      </c>
      <c r="F8" s="74">
        <f>SUM(F6:F7)</f>
        <v>22465</v>
      </c>
      <c r="G8" s="74">
        <f>SUM(G6:G7)</f>
        <v>5746</v>
      </c>
      <c r="H8" s="131">
        <f t="shared" si="0"/>
        <v>66.35103926096998</v>
      </c>
      <c r="I8" s="115">
        <f>SUM(I6:I7)</f>
        <v>9383</v>
      </c>
      <c r="J8" s="131">
        <f t="shared" si="3"/>
        <v>67.96812749003985</v>
      </c>
      <c r="K8" s="74">
        <f>SUM(K6:K7)</f>
        <v>15129</v>
      </c>
      <c r="L8" s="96">
        <f t="shared" si="1"/>
        <v>67.34475851324282</v>
      </c>
      <c r="M8" s="74">
        <f>SUM(M6:M7)</f>
        <v>4439</v>
      </c>
      <c r="N8" s="97">
        <f t="shared" si="2"/>
        <v>32.1550162984426</v>
      </c>
    </row>
    <row r="9" spans="1:14" s="27" customFormat="1" ht="21" customHeight="1">
      <c r="A9" s="26"/>
      <c r="B9" s="32"/>
      <c r="C9" s="35" t="s">
        <v>74</v>
      </c>
      <c r="D9" s="116">
        <v>4350</v>
      </c>
      <c r="E9" s="116">
        <v>6713</v>
      </c>
      <c r="F9" s="116">
        <f>SUM(D9:E9)</f>
        <v>11063</v>
      </c>
      <c r="G9" s="116">
        <v>1812</v>
      </c>
      <c r="H9" s="154">
        <f t="shared" si="0"/>
        <v>41.6551724137931</v>
      </c>
      <c r="I9" s="114">
        <v>1070</v>
      </c>
      <c r="J9" s="154">
        <f t="shared" si="3"/>
        <v>15.939222404290183</v>
      </c>
      <c r="K9" s="116">
        <v>2882</v>
      </c>
      <c r="L9" s="98">
        <f t="shared" si="1"/>
        <v>26.050799963843442</v>
      </c>
      <c r="M9" s="116">
        <v>220</v>
      </c>
      <c r="N9" s="105">
        <f t="shared" si="2"/>
        <v>3.2772232980783556</v>
      </c>
    </row>
    <row r="10" spans="1:14" s="27" customFormat="1" ht="21" customHeight="1">
      <c r="A10" s="26"/>
      <c r="B10" s="33" t="s">
        <v>193</v>
      </c>
      <c r="C10" s="36" t="s">
        <v>75</v>
      </c>
      <c r="D10" s="73">
        <v>3153</v>
      </c>
      <c r="E10" s="73">
        <v>8108</v>
      </c>
      <c r="F10" s="73">
        <f>SUM(D10:E10)</f>
        <v>11261</v>
      </c>
      <c r="G10" s="73">
        <v>927</v>
      </c>
      <c r="H10" s="91">
        <f t="shared" si="0"/>
        <v>29.400570884871552</v>
      </c>
      <c r="I10" s="73">
        <v>1675</v>
      </c>
      <c r="J10" s="91">
        <f t="shared" si="3"/>
        <v>20.65860878145042</v>
      </c>
      <c r="K10" s="73">
        <v>2602</v>
      </c>
      <c r="L10" s="91">
        <f t="shared" si="1"/>
        <v>23.106296066068733</v>
      </c>
      <c r="M10" s="73">
        <v>1432</v>
      </c>
      <c r="N10" s="94">
        <f t="shared" si="2"/>
        <v>17.661568820917612</v>
      </c>
    </row>
    <row r="11" spans="1:14" s="27" customFormat="1" ht="21" customHeight="1" thickBot="1">
      <c r="A11" s="26"/>
      <c r="B11" s="61"/>
      <c r="C11" s="156" t="s">
        <v>187</v>
      </c>
      <c r="D11" s="74">
        <f>SUM(D9:D10)</f>
        <v>7503</v>
      </c>
      <c r="E11" s="74">
        <f>SUM(E9:E10)</f>
        <v>14821</v>
      </c>
      <c r="F11" s="74">
        <f>SUM(F9:F10)</f>
        <v>22324</v>
      </c>
      <c r="G11" s="74">
        <f>+'耕地面積'!H41</f>
        <v>2739</v>
      </c>
      <c r="H11" s="131">
        <f t="shared" si="0"/>
        <v>36.50539784086366</v>
      </c>
      <c r="I11" s="115">
        <f>SUM(I9:I10)</f>
        <v>2745</v>
      </c>
      <c r="J11" s="131">
        <f t="shared" si="3"/>
        <v>18.5210174752041</v>
      </c>
      <c r="K11" s="51">
        <f>SUM(K9:K10)</f>
        <v>5484</v>
      </c>
      <c r="L11" s="93">
        <f t="shared" si="1"/>
        <v>24.565490055545602</v>
      </c>
      <c r="M11" s="51">
        <f>SUM(M9:M10)</f>
        <v>1652</v>
      </c>
      <c r="N11" s="95">
        <f t="shared" si="2"/>
        <v>11.146346400377842</v>
      </c>
    </row>
    <row r="12" spans="1:14" s="27" customFormat="1" ht="21" customHeight="1">
      <c r="A12" s="26"/>
      <c r="B12" s="66"/>
      <c r="C12" s="35" t="s">
        <v>74</v>
      </c>
      <c r="D12" s="116">
        <v>720</v>
      </c>
      <c r="E12" s="116">
        <v>1725</v>
      </c>
      <c r="F12" s="116">
        <f>SUM(D12:E12)</f>
        <v>2445</v>
      </c>
      <c r="G12" s="116">
        <v>648</v>
      </c>
      <c r="H12" s="154">
        <f t="shared" si="0"/>
        <v>90</v>
      </c>
      <c r="I12" s="114">
        <v>1146</v>
      </c>
      <c r="J12" s="154">
        <f t="shared" si="3"/>
        <v>66.43478260869566</v>
      </c>
      <c r="K12" s="115">
        <v>1794</v>
      </c>
      <c r="L12" s="96">
        <v>0</v>
      </c>
      <c r="M12" s="115">
        <v>651</v>
      </c>
      <c r="N12" s="104">
        <f t="shared" si="2"/>
        <v>37.73913043478261</v>
      </c>
    </row>
    <row r="13" spans="1:14" s="27" customFormat="1" ht="21" customHeight="1">
      <c r="A13" s="26"/>
      <c r="B13" s="33" t="s">
        <v>194</v>
      </c>
      <c r="C13" s="36" t="s">
        <v>75</v>
      </c>
      <c r="D13" s="73">
        <v>1821</v>
      </c>
      <c r="E13" s="73">
        <v>10504</v>
      </c>
      <c r="F13" s="73">
        <f>SUM(D13:E13)</f>
        <v>12325</v>
      </c>
      <c r="G13" s="73">
        <v>379</v>
      </c>
      <c r="H13" s="91">
        <f t="shared" si="0"/>
        <v>20.812740252608457</v>
      </c>
      <c r="I13" s="73">
        <v>4914</v>
      </c>
      <c r="J13" s="91">
        <f t="shared" si="3"/>
        <v>46.78217821782179</v>
      </c>
      <c r="K13" s="73">
        <v>5293</v>
      </c>
      <c r="L13" s="91">
        <f t="shared" si="1"/>
        <v>42.94523326572008</v>
      </c>
      <c r="M13" s="73">
        <v>717</v>
      </c>
      <c r="N13" s="94">
        <f t="shared" si="2"/>
        <v>6.825971058644326</v>
      </c>
    </row>
    <row r="14" spans="1:14" s="27" customFormat="1" ht="21" customHeight="1" thickBot="1">
      <c r="A14" s="26"/>
      <c r="B14" s="33"/>
      <c r="C14" s="65" t="s">
        <v>73</v>
      </c>
      <c r="D14" s="74">
        <f>SUM(D12:D13)</f>
        <v>2541</v>
      </c>
      <c r="E14" s="74">
        <f>SUM(E12:E13)</f>
        <v>12229</v>
      </c>
      <c r="F14" s="74">
        <f>SUM(F12:F13)</f>
        <v>14770</v>
      </c>
      <c r="G14" s="74">
        <f>SUM(G12:G13)</f>
        <v>1027</v>
      </c>
      <c r="H14" s="131">
        <f t="shared" si="0"/>
        <v>40.41715859897678</v>
      </c>
      <c r="I14" s="115">
        <f>SUM(I12:I13)</f>
        <v>6060</v>
      </c>
      <c r="J14" s="131">
        <f t="shared" si="3"/>
        <v>49.554338048900156</v>
      </c>
      <c r="K14" s="74">
        <f>SUM(K12:K13)</f>
        <v>7087</v>
      </c>
      <c r="L14" s="92">
        <f t="shared" si="1"/>
        <v>47.98239675016926</v>
      </c>
      <c r="M14" s="74">
        <f>SUM(M12:M13)</f>
        <v>1368</v>
      </c>
      <c r="N14" s="104">
        <f t="shared" si="2"/>
        <v>11.186523836781422</v>
      </c>
    </row>
    <row r="15" spans="1:14" s="27" customFormat="1" ht="21" customHeight="1">
      <c r="A15" s="26"/>
      <c r="B15" s="32"/>
      <c r="C15" s="35" t="s">
        <v>74</v>
      </c>
      <c r="D15" s="116"/>
      <c r="E15" s="116"/>
      <c r="F15" s="116"/>
      <c r="G15" s="116"/>
      <c r="H15" s="154"/>
      <c r="I15" s="114"/>
      <c r="J15" s="154"/>
      <c r="K15" s="116"/>
      <c r="L15" s="98"/>
      <c r="M15" s="116"/>
      <c r="N15" s="105"/>
    </row>
    <row r="16" spans="1:14" s="27" customFormat="1" ht="21" customHeight="1">
      <c r="A16" s="26"/>
      <c r="B16" s="33" t="s">
        <v>195</v>
      </c>
      <c r="C16" s="36" t="s">
        <v>75</v>
      </c>
      <c r="D16" s="73">
        <v>2257</v>
      </c>
      <c r="E16" s="73">
        <v>7762</v>
      </c>
      <c r="F16" s="73">
        <f>SUM(D16:E16)</f>
        <v>10019</v>
      </c>
      <c r="G16" s="73">
        <v>1046</v>
      </c>
      <c r="H16" s="91">
        <f t="shared" si="0"/>
        <v>46.344705361098804</v>
      </c>
      <c r="I16" s="73">
        <v>4110</v>
      </c>
      <c r="J16" s="91">
        <f t="shared" si="3"/>
        <v>52.950270548827625</v>
      </c>
      <c r="K16" s="73">
        <v>5156</v>
      </c>
      <c r="L16" s="91">
        <f t="shared" si="1"/>
        <v>51.46222177862062</v>
      </c>
      <c r="M16" s="73">
        <v>1581</v>
      </c>
      <c r="N16" s="94">
        <f t="shared" si="2"/>
        <v>20.368461736665807</v>
      </c>
    </row>
    <row r="17" spans="1:14" s="27" customFormat="1" ht="21" customHeight="1" thickBot="1">
      <c r="A17" s="26"/>
      <c r="B17" s="158"/>
      <c r="C17" s="63" t="s">
        <v>73</v>
      </c>
      <c r="D17" s="51">
        <f>SUM(D15:D16)</f>
        <v>2257</v>
      </c>
      <c r="E17" s="51">
        <f>SUM(E15:E16)</f>
        <v>7762</v>
      </c>
      <c r="F17" s="51">
        <f>SUM(F15:F16)</f>
        <v>10019</v>
      </c>
      <c r="G17" s="51">
        <f>SUM(G15:G16)</f>
        <v>1046</v>
      </c>
      <c r="H17" s="131">
        <f t="shared" si="0"/>
        <v>46.344705361098804</v>
      </c>
      <c r="I17" s="115">
        <f>SUM(I15:I16)</f>
        <v>4110</v>
      </c>
      <c r="J17" s="131">
        <f t="shared" si="3"/>
        <v>52.950270548827625</v>
      </c>
      <c r="K17" s="51">
        <f>SUM(K15:K16)</f>
        <v>5156</v>
      </c>
      <c r="L17" s="93">
        <f t="shared" si="1"/>
        <v>51.46222177862062</v>
      </c>
      <c r="M17" s="51">
        <f>SUM(M15:M16)</f>
        <v>1581</v>
      </c>
      <c r="N17" s="95">
        <f t="shared" si="2"/>
        <v>20.368461736665807</v>
      </c>
    </row>
    <row r="18" spans="1:14" s="27" customFormat="1" ht="21" customHeight="1">
      <c r="A18" s="26"/>
      <c r="B18" s="34"/>
      <c r="C18" s="62" t="s">
        <v>74</v>
      </c>
      <c r="D18" s="73">
        <v>11812</v>
      </c>
      <c r="E18" s="73">
        <v>6931</v>
      </c>
      <c r="F18" s="73">
        <f>SUM(D18:E18)</f>
        <v>18743</v>
      </c>
      <c r="G18" s="73">
        <v>4534</v>
      </c>
      <c r="H18" s="154">
        <f t="shared" si="0"/>
        <v>38.38469353200136</v>
      </c>
      <c r="I18" s="114">
        <v>4571</v>
      </c>
      <c r="J18" s="154">
        <f t="shared" si="3"/>
        <v>65.95007935362862</v>
      </c>
      <c r="K18" s="115">
        <v>9105</v>
      </c>
      <c r="L18" s="96">
        <f t="shared" si="1"/>
        <v>48.578135837379286</v>
      </c>
      <c r="M18" s="115">
        <v>1462</v>
      </c>
      <c r="N18" s="97">
        <f t="shared" si="2"/>
        <v>21.09363728177752</v>
      </c>
    </row>
    <row r="19" spans="1:14" s="27" customFormat="1" ht="21" customHeight="1">
      <c r="A19" s="26"/>
      <c r="B19" s="33" t="s">
        <v>196</v>
      </c>
      <c r="C19" s="36" t="s">
        <v>75</v>
      </c>
      <c r="D19" s="73">
        <v>84</v>
      </c>
      <c r="E19" s="73">
        <v>329</v>
      </c>
      <c r="F19" s="73">
        <f>SUM(D19:E19)</f>
        <v>413</v>
      </c>
      <c r="G19" s="73">
        <v>24</v>
      </c>
      <c r="H19" s="91">
        <f t="shared" si="0"/>
        <v>28.57142857142857</v>
      </c>
      <c r="I19" s="73">
        <v>5</v>
      </c>
      <c r="J19" s="91">
        <f t="shared" si="3"/>
        <v>1.5197568389057752</v>
      </c>
      <c r="K19" s="73">
        <v>29</v>
      </c>
      <c r="L19" s="96">
        <f t="shared" si="1"/>
        <v>7.021791767554479</v>
      </c>
      <c r="M19" s="73">
        <v>63</v>
      </c>
      <c r="N19" s="97">
        <f t="shared" si="2"/>
        <v>19.148936170212767</v>
      </c>
    </row>
    <row r="20" spans="1:14" s="27" customFormat="1" ht="21" customHeight="1" thickBot="1">
      <c r="A20" s="26"/>
      <c r="B20" s="161"/>
      <c r="C20" s="76" t="s">
        <v>187</v>
      </c>
      <c r="D20" s="74">
        <f>SUM(D18:D19)</f>
        <v>11896</v>
      </c>
      <c r="E20" s="74">
        <f>SUM(E18:E19)</f>
        <v>7260</v>
      </c>
      <c r="F20" s="74">
        <f>SUM(F18:F19)</f>
        <v>19156</v>
      </c>
      <c r="G20" s="74">
        <f>SUM(G18:G19)</f>
        <v>4558</v>
      </c>
      <c r="H20" s="131">
        <f t="shared" si="0"/>
        <v>38.31540013449899</v>
      </c>
      <c r="I20" s="136">
        <f>SUM(I18:I19)</f>
        <v>4576</v>
      </c>
      <c r="J20" s="131">
        <f t="shared" si="3"/>
        <v>63.030303030303024</v>
      </c>
      <c r="K20" s="74">
        <f>SUM(K18:K19)</f>
        <v>9134</v>
      </c>
      <c r="L20" s="92">
        <f t="shared" si="1"/>
        <v>47.68218834829818</v>
      </c>
      <c r="M20" s="74">
        <f>SUM(M18:M19)</f>
        <v>1525</v>
      </c>
      <c r="N20" s="104">
        <f t="shared" si="2"/>
        <v>21.005509641873278</v>
      </c>
    </row>
    <row r="21" spans="1:14" s="27" customFormat="1" ht="21" customHeight="1" thickTop="1">
      <c r="A21" s="26"/>
      <c r="B21" s="162"/>
      <c r="C21" s="163" t="s">
        <v>74</v>
      </c>
      <c r="D21" s="132">
        <f aca="true" t="shared" si="4" ref="D21:G22">SUM(D6,D9,D12,D15,D18)</f>
        <v>24149</v>
      </c>
      <c r="E21" s="132">
        <v>25585</v>
      </c>
      <c r="F21" s="132">
        <f>SUM(F6,F9,F12,F15,F18)</f>
        <v>49734</v>
      </c>
      <c r="G21" s="132">
        <f t="shared" si="4"/>
        <v>12377</v>
      </c>
      <c r="H21" s="164">
        <f t="shared" si="0"/>
        <v>51.2526398608638</v>
      </c>
      <c r="I21" s="132">
        <f>SUM(I6,I9,I12,I15,I18)</f>
        <v>14408</v>
      </c>
      <c r="J21" s="133">
        <f t="shared" si="3"/>
        <v>56.31424662888411</v>
      </c>
      <c r="K21" s="132">
        <f>SUM(K6,K9,K12,K15,K18)</f>
        <v>26785</v>
      </c>
      <c r="L21" s="164">
        <f>IF(K21/F21&gt;1," 100.0",K21/F21*100)</f>
        <v>53.856516668677365</v>
      </c>
      <c r="M21" s="132">
        <f>SUM(M6,M9,M12,M15,M18)</f>
        <v>5726</v>
      </c>
      <c r="N21" s="165">
        <f>IF(M21/E21&gt;1," 100.0",M21/E21*100)</f>
        <v>22.38030095759234</v>
      </c>
    </row>
    <row r="22" spans="1:14" s="27" customFormat="1" ht="21" customHeight="1">
      <c r="A22" s="26"/>
      <c r="B22" s="33" t="s">
        <v>197</v>
      </c>
      <c r="C22" s="36" t="s">
        <v>75</v>
      </c>
      <c r="D22" s="115">
        <f t="shared" si="4"/>
        <v>8708</v>
      </c>
      <c r="E22" s="115">
        <v>30292</v>
      </c>
      <c r="F22" s="115">
        <f t="shared" si="4"/>
        <v>39000</v>
      </c>
      <c r="G22" s="115">
        <f t="shared" si="4"/>
        <v>2739</v>
      </c>
      <c r="H22" s="91">
        <f t="shared" si="0"/>
        <v>31.453835553514008</v>
      </c>
      <c r="I22" s="115">
        <f>SUM(I7,I10,I13,I16,I19)</f>
        <v>12466</v>
      </c>
      <c r="J22" s="91">
        <f t="shared" si="3"/>
        <v>41.15277961177869</v>
      </c>
      <c r="K22" s="73">
        <f>SUM(K7,K10,K13,K16,K19)</f>
        <v>15205</v>
      </c>
      <c r="L22" s="91">
        <f>IF(K22/F22&gt;1," 100.0",K22/F22*100)</f>
        <v>38.98717948717948</v>
      </c>
      <c r="M22" s="73">
        <f>SUM(M7,M10,M13,M16,M19)</f>
        <v>4839</v>
      </c>
      <c r="N22" s="94">
        <f>IF(M22/E22&gt;1," 100.0",M22/E22*100)</f>
        <v>15.974514723359304</v>
      </c>
    </row>
    <row r="23" spans="1:14" s="27" customFormat="1" ht="21" customHeight="1" thickBot="1">
      <c r="A23" s="26"/>
      <c r="B23" s="160"/>
      <c r="C23" s="159" t="s">
        <v>187</v>
      </c>
      <c r="D23" s="51">
        <f>SUM(D21:D22)</f>
        <v>32857</v>
      </c>
      <c r="E23" s="51">
        <f>SUM(E21:E22)</f>
        <v>55877</v>
      </c>
      <c r="F23" s="51">
        <f>SUM(F21:F22)</f>
        <v>88734</v>
      </c>
      <c r="G23" s="51">
        <f>SUM(G21:G22)</f>
        <v>15116</v>
      </c>
      <c r="H23" s="93">
        <f t="shared" si="0"/>
        <v>46.00541741485832</v>
      </c>
      <c r="I23" s="51">
        <f>SUM(I21:I22)</f>
        <v>26874</v>
      </c>
      <c r="J23" s="93">
        <f t="shared" si="3"/>
        <v>48.09492277681336</v>
      </c>
      <c r="K23" s="51">
        <f>SUM(K21:K22)</f>
        <v>41990</v>
      </c>
      <c r="L23" s="93">
        <f>IF(K23/F23&gt;1," 100.0",K23/F23*100)</f>
        <v>47.32120720355219</v>
      </c>
      <c r="M23" s="51">
        <f>SUM(M21:M22)</f>
        <v>10565</v>
      </c>
      <c r="N23" s="95">
        <f>IF(M23/E23&gt;1," 100.0",M23/E23*100)</f>
        <v>18.9076006227965</v>
      </c>
    </row>
    <row r="24" spans="1:14" ht="9" customHeight="1">
      <c r="A24" s="1"/>
      <c r="B24" s="1"/>
      <c r="C24" s="1"/>
      <c r="D24" s="112"/>
      <c r="E24" s="112"/>
      <c r="F24" s="112"/>
      <c r="G24" s="112"/>
      <c r="I24" s="112"/>
      <c r="J24" s="112"/>
      <c r="K24" s="112"/>
      <c r="L24" s="112"/>
      <c r="M24" s="112"/>
      <c r="N24" s="113"/>
    </row>
    <row r="25" spans="2:14" ht="21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2001-09-12T07:06:24Z</cp:lastPrinted>
  <dcterms:created xsi:type="dcterms:W3CDTF">2000-05-30T09:11:06Z</dcterms:created>
  <dcterms:modified xsi:type="dcterms:W3CDTF">2002-01-11T06:06:33Z</dcterms:modified>
  <cp:category/>
  <cp:version/>
  <cp:contentType/>
  <cp:contentStatus/>
</cp:coreProperties>
</file>