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1000" activeTab="4"/>
  </bookViews>
  <sheets>
    <sheet name="８月" sheetId="1" r:id="rId1"/>
    <sheet name="９月" sheetId="2" r:id="rId2"/>
    <sheet name="10月" sheetId="3" r:id="rId3"/>
    <sheet name="収穫期" sheetId="4" r:id="rId4"/>
    <sheet name="作況指数一覧表" sheetId="5" r:id="rId5"/>
  </sheets>
  <definedNames>
    <definedName name="_MENU_PPRAC6..A">#REF!</definedName>
    <definedName name="_MENU_PPRB6..AA">#REF!</definedName>
  </definedNames>
  <calcPr fullCalcOnLoad="1"/>
</workbook>
</file>

<file path=xl/sharedStrings.xml><?xml version="1.0" encoding="utf-8"?>
<sst xmlns="http://schemas.openxmlformats.org/spreadsheetml/2006/main" count="263" uniqueCount="42">
  <si>
    <t>支那種</t>
  </si>
  <si>
    <t>はるなくろ</t>
  </si>
  <si>
    <t>あかぎおおだま</t>
  </si>
  <si>
    <t>渋川</t>
  </si>
  <si>
    <t>吾妻</t>
  </si>
  <si>
    <t>平均</t>
  </si>
  <si>
    <t>前年比</t>
  </si>
  <si>
    <t>年</t>
  </si>
  <si>
    <t>圃場名</t>
  </si>
  <si>
    <t>品種名</t>
  </si>
  <si>
    <t>生</t>
  </si>
  <si>
    <t>種芋重量</t>
  </si>
  <si>
    <t>新芋重量</t>
  </si>
  <si>
    <t>肥大倍率</t>
  </si>
  <si>
    <t>作況指数</t>
  </si>
  <si>
    <t>別</t>
  </si>
  <si>
    <t>(g)</t>
  </si>
  <si>
    <t>平年比</t>
  </si>
  <si>
    <t>富岡（一の宮）</t>
  </si>
  <si>
    <t>子持</t>
  </si>
  <si>
    <t>白沢</t>
  </si>
  <si>
    <t>昭和（生越）</t>
  </si>
  <si>
    <t>安中</t>
  </si>
  <si>
    <t>松井田</t>
  </si>
  <si>
    <t>鬼石</t>
  </si>
  <si>
    <t>下仁田</t>
  </si>
  <si>
    <t>中之条</t>
  </si>
  <si>
    <t>川場</t>
  </si>
  <si>
    <t>昭和（森下）</t>
  </si>
  <si>
    <t>みょうぎゆたか</t>
  </si>
  <si>
    <t>富岡（野上）</t>
  </si>
  <si>
    <t>＊太字・斜体字は９月３日調査の参考データ</t>
  </si>
  <si>
    <t>収穫期</t>
  </si>
  <si>
    <t>収穫期</t>
  </si>
  <si>
    <t>肥大　倍率</t>
  </si>
  <si>
    <t>*斜体字は参考データ</t>
  </si>
  <si>
    <t>平成１３年度コンニャク作況指数一覧表</t>
  </si>
  <si>
    <r>
      <t>*</t>
    </r>
    <r>
      <rPr>
        <i/>
        <sz val="10"/>
        <rFont val="ＭＳ 明朝"/>
        <family val="1"/>
      </rPr>
      <t>斜体字は参考データ,</t>
    </r>
    <r>
      <rPr>
        <sz val="10"/>
        <rFont val="ＭＳ 明朝"/>
        <family val="1"/>
      </rPr>
      <t>　</t>
    </r>
    <r>
      <rPr>
        <b/>
        <sz val="10"/>
        <rFont val="ＭＳ ゴシック"/>
        <family val="3"/>
      </rPr>
      <t>ゴシックは10月2日(=収穫期）のデータ</t>
    </r>
  </si>
  <si>
    <t>平成１３年度コンニャク作況ほ最終成績（収穫期）</t>
  </si>
  <si>
    <t>平成１３年度コンニャク作況ほ中間成績（１０月２日）</t>
  </si>
  <si>
    <t>平成１３年度コンニャク作況ほ中間成績（９月３日）</t>
  </si>
  <si>
    <t>平成１３年度コンニャク作況ほ中間成績（８月２日）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</si>
</sst>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0.0000"/>
    <numFmt numFmtId="180" formatCode="0.0%"/>
    <numFmt numFmtId="181" formatCode="0_);[Red]\(0\)"/>
    <numFmt numFmtId="182" formatCode="0.0_);[Red]\(0.0\)"/>
    <numFmt numFmtId="183" formatCode="0.0000000"/>
    <numFmt numFmtId="184" formatCode="0.000000"/>
    <numFmt numFmtId="185" formatCode="0.00_);[Red]\(0.00\)"/>
    <numFmt numFmtId="186" formatCode="0_ "/>
    <numFmt numFmtId="187" formatCode="0.0_ "/>
    <numFmt numFmtId="188" formatCode="0.00_ "/>
    <numFmt numFmtId="189" formatCode="m/d"/>
  </numFmts>
  <fonts count="16">
    <font>
      <sz val="11"/>
      <name val="ＥＧ中楷書"/>
      <family val="3"/>
    </font>
    <font>
      <b/>
      <sz val="11"/>
      <name val="ＥＧ中楷書"/>
      <family val="3"/>
    </font>
    <font>
      <i/>
      <sz val="11"/>
      <name val="ＥＧ中楷書"/>
      <family val="3"/>
    </font>
    <font>
      <b/>
      <i/>
      <sz val="11"/>
      <name val="ＥＧ中楷書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ＥＧ中楷書"/>
      <family val="3"/>
    </font>
    <font>
      <u val="single"/>
      <sz val="11"/>
      <color indexed="36"/>
      <name val="ＥＧ中楷書"/>
      <family val="3"/>
    </font>
    <font>
      <sz val="6"/>
      <name val="ＭＳ Ｐゴシック"/>
      <family val="3"/>
    </font>
    <font>
      <sz val="11"/>
      <name val="ＭＳ Ｐゴシック"/>
      <family val="0"/>
    </font>
    <font>
      <sz val="12"/>
      <name val="ＭＳ 明朝"/>
      <family val="1"/>
    </font>
    <font>
      <b/>
      <i/>
      <sz val="10"/>
      <name val="ＭＳ 明朝"/>
      <family val="1"/>
    </font>
    <font>
      <b/>
      <i/>
      <sz val="10"/>
      <name val="ＭＳ ゴシック"/>
      <family val="3"/>
    </font>
    <font>
      <b/>
      <sz val="12"/>
      <name val="ＭＳ 明朝"/>
      <family val="1"/>
    </font>
    <font>
      <b/>
      <sz val="10"/>
      <name val="ＭＳ ゴシック"/>
      <family val="3"/>
    </font>
    <font>
      <i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10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2" fontId="5" fillId="0" borderId="1" xfId="21" applyNumberFormat="1" applyFont="1" applyBorder="1">
      <alignment/>
      <protection/>
    </xf>
    <xf numFmtId="1" fontId="5" fillId="0" borderId="2" xfId="21" applyNumberFormat="1" applyFont="1" applyBorder="1">
      <alignment/>
      <protection/>
    </xf>
    <xf numFmtId="1" fontId="5" fillId="0" borderId="3" xfId="21" applyNumberFormat="1" applyFont="1" applyBorder="1">
      <alignment/>
      <protection/>
    </xf>
    <xf numFmtId="2" fontId="5" fillId="0" borderId="4" xfId="21" applyNumberFormat="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3" xfId="21" applyFont="1" applyBorder="1">
      <alignment/>
      <protection/>
    </xf>
    <xf numFmtId="0" fontId="5" fillId="0" borderId="5" xfId="21" applyFont="1" applyBorder="1" applyAlignment="1">
      <alignment horizontal="center"/>
      <protection/>
    </xf>
    <xf numFmtId="2" fontId="5" fillId="0" borderId="6" xfId="21" applyNumberFormat="1" applyFont="1" applyBorder="1">
      <alignment/>
      <protection/>
    </xf>
    <xf numFmtId="1" fontId="5" fillId="0" borderId="7" xfId="21" applyNumberFormat="1" applyFont="1" applyBorder="1">
      <alignment/>
      <protection/>
    </xf>
    <xf numFmtId="1" fontId="5" fillId="0" borderId="8" xfId="21" applyNumberFormat="1" applyFont="1" applyBorder="1">
      <alignment/>
      <protection/>
    </xf>
    <xf numFmtId="2" fontId="5" fillId="0" borderId="9" xfId="21" applyNumberFormat="1" applyFont="1" applyBorder="1">
      <alignment/>
      <protection/>
    </xf>
    <xf numFmtId="0" fontId="5" fillId="0" borderId="10" xfId="21" applyFont="1" applyBorder="1" applyAlignment="1">
      <alignment horizontal="center"/>
      <protection/>
    </xf>
    <xf numFmtId="2" fontId="5" fillId="0" borderId="11" xfId="21" applyNumberFormat="1" applyFont="1" applyBorder="1">
      <alignment/>
      <protection/>
    </xf>
    <xf numFmtId="1" fontId="5" fillId="0" borderId="12" xfId="21" applyNumberFormat="1" applyFont="1" applyBorder="1">
      <alignment/>
      <protection/>
    </xf>
    <xf numFmtId="1" fontId="5" fillId="0" borderId="13" xfId="21" applyNumberFormat="1" applyFont="1" applyBorder="1">
      <alignment/>
      <protection/>
    </xf>
    <xf numFmtId="2" fontId="5" fillId="0" borderId="14" xfId="21" applyNumberFormat="1" applyFont="1" applyBorder="1">
      <alignment/>
      <protection/>
    </xf>
    <xf numFmtId="0" fontId="5" fillId="0" borderId="12" xfId="21" applyFont="1" applyBorder="1">
      <alignment/>
      <protection/>
    </xf>
    <xf numFmtId="0" fontId="5" fillId="0" borderId="13" xfId="21" applyFont="1" applyBorder="1">
      <alignment/>
      <protection/>
    </xf>
    <xf numFmtId="0" fontId="5" fillId="0" borderId="12" xfId="21" applyFont="1" applyBorder="1" applyAlignment="1">
      <alignment horizontal="right"/>
      <protection/>
    </xf>
    <xf numFmtId="0" fontId="5" fillId="0" borderId="13" xfId="21" applyFont="1" applyBorder="1" applyAlignment="1">
      <alignment horizontal="right"/>
      <protection/>
    </xf>
    <xf numFmtId="2" fontId="5" fillId="0" borderId="11" xfId="21" applyNumberFormat="1" applyFont="1" applyBorder="1" applyAlignment="1">
      <alignment horizontal="right"/>
      <protection/>
    </xf>
    <xf numFmtId="1" fontId="5" fillId="0" borderId="12" xfId="21" applyNumberFormat="1" applyFont="1" applyBorder="1" applyAlignment="1">
      <alignment horizontal="right"/>
      <protection/>
    </xf>
    <xf numFmtId="1" fontId="5" fillId="0" borderId="13" xfId="21" applyNumberFormat="1" applyFont="1" applyBorder="1" applyAlignment="1">
      <alignment horizontal="right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2" fontId="5" fillId="0" borderId="4" xfId="21" applyNumberFormat="1" applyFont="1" applyBorder="1" applyAlignment="1">
      <alignment horizontal="right"/>
      <protection/>
    </xf>
    <xf numFmtId="0" fontId="5" fillId="0" borderId="2" xfId="21" applyFont="1" applyBorder="1" applyAlignment="1">
      <alignment horizontal="right"/>
      <protection/>
    </xf>
    <xf numFmtId="0" fontId="5" fillId="0" borderId="3" xfId="21" applyFont="1" applyBorder="1" applyAlignment="1">
      <alignment horizontal="right"/>
      <protection/>
    </xf>
    <xf numFmtId="2" fontId="5" fillId="0" borderId="1" xfId="21" applyNumberFormat="1" applyFont="1" applyBorder="1" applyAlignment="1">
      <alignment horizontal="right"/>
      <protection/>
    </xf>
    <xf numFmtId="1" fontId="5" fillId="0" borderId="2" xfId="21" applyNumberFormat="1" applyFont="1" applyBorder="1" applyAlignment="1">
      <alignment horizontal="right"/>
      <protection/>
    </xf>
    <xf numFmtId="1" fontId="5" fillId="0" borderId="3" xfId="21" applyNumberFormat="1" applyFont="1" applyBorder="1" applyAlignment="1">
      <alignment horizontal="right"/>
      <protection/>
    </xf>
    <xf numFmtId="2" fontId="5" fillId="0" borderId="9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right"/>
      <protection/>
    </xf>
    <xf numFmtId="0" fontId="5" fillId="0" borderId="8" xfId="21" applyFont="1" applyBorder="1" applyAlignment="1">
      <alignment horizontal="right"/>
      <protection/>
    </xf>
    <xf numFmtId="2" fontId="5" fillId="0" borderId="6" xfId="21" applyNumberFormat="1" applyFont="1" applyBorder="1" applyAlignment="1">
      <alignment horizontal="right"/>
      <protection/>
    </xf>
    <xf numFmtId="1" fontId="5" fillId="0" borderId="7" xfId="21" applyNumberFormat="1" applyFont="1" applyBorder="1" applyAlignment="1">
      <alignment horizontal="right"/>
      <protection/>
    </xf>
    <xf numFmtId="1" fontId="5" fillId="0" borderId="8" xfId="21" applyNumberFormat="1" applyFont="1" applyBorder="1" applyAlignment="1">
      <alignment horizontal="right"/>
      <protection/>
    </xf>
    <xf numFmtId="1" fontId="5" fillId="0" borderId="0" xfId="21" applyNumberFormat="1" applyFont="1">
      <alignment/>
      <protection/>
    </xf>
    <xf numFmtId="1" fontId="5" fillId="0" borderId="15" xfId="21" applyNumberFormat="1" applyFont="1" applyBorder="1">
      <alignment/>
      <protection/>
    </xf>
    <xf numFmtId="1" fontId="5" fillId="0" borderId="16" xfId="21" applyNumberFormat="1" applyFont="1" applyBorder="1">
      <alignment/>
      <protection/>
    </xf>
    <xf numFmtId="2" fontId="5" fillId="0" borderId="15" xfId="21" applyNumberFormat="1" applyFont="1" applyBorder="1">
      <alignment/>
      <protection/>
    </xf>
    <xf numFmtId="1" fontId="5" fillId="0" borderId="17" xfId="21" applyNumberFormat="1" applyFont="1" applyBorder="1">
      <alignment/>
      <protection/>
    </xf>
    <xf numFmtId="2" fontId="5" fillId="0" borderId="18" xfId="21" applyNumberFormat="1" applyFont="1" applyBorder="1">
      <alignment/>
      <protection/>
    </xf>
    <xf numFmtId="1" fontId="5" fillId="0" borderId="19" xfId="21" applyNumberFormat="1" applyFont="1" applyBorder="1">
      <alignment/>
      <protection/>
    </xf>
    <xf numFmtId="1" fontId="5" fillId="0" borderId="19" xfId="21" applyNumberFormat="1" applyFont="1" applyBorder="1" applyAlignment="1">
      <alignment horizontal="right"/>
      <protection/>
    </xf>
    <xf numFmtId="2" fontId="5" fillId="0" borderId="16" xfId="21" applyNumberFormat="1" applyFont="1" applyBorder="1">
      <alignment/>
      <protection/>
    </xf>
    <xf numFmtId="1" fontId="5" fillId="0" borderId="20" xfId="21" applyNumberFormat="1" applyFont="1" applyBorder="1">
      <alignment/>
      <protection/>
    </xf>
    <xf numFmtId="0" fontId="5" fillId="0" borderId="15" xfId="21" applyFont="1" applyBorder="1" applyAlignment="1">
      <alignment horizontal="right"/>
      <protection/>
    </xf>
    <xf numFmtId="1" fontId="5" fillId="0" borderId="10" xfId="21" applyNumberFormat="1" applyFont="1" applyBorder="1">
      <alignment/>
      <protection/>
    </xf>
    <xf numFmtId="1" fontId="5" fillId="0" borderId="18" xfId="21" applyNumberFormat="1" applyFont="1" applyBorder="1" applyAlignment="1">
      <alignment horizontal="right"/>
      <protection/>
    </xf>
    <xf numFmtId="1" fontId="5" fillId="0" borderId="18" xfId="21" applyNumberFormat="1" applyFont="1" applyBorder="1">
      <alignment/>
      <protection/>
    </xf>
    <xf numFmtId="1" fontId="5" fillId="0" borderId="17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/>
      <protection/>
    </xf>
    <xf numFmtId="0" fontId="5" fillId="0" borderId="5" xfId="21" applyFont="1" applyBorder="1" applyAlignment="1">
      <alignment horizontal="right"/>
      <protection/>
    </xf>
    <xf numFmtId="0" fontId="5" fillId="0" borderId="16" xfId="21" applyFont="1" applyBorder="1" applyAlignment="1">
      <alignment horizontal="right"/>
      <protection/>
    </xf>
    <xf numFmtId="2" fontId="11" fillId="0" borderId="11" xfId="21" applyNumberFormat="1" applyFont="1" applyBorder="1">
      <alignment/>
      <protection/>
    </xf>
    <xf numFmtId="1" fontId="11" fillId="0" borderId="12" xfId="21" applyNumberFormat="1" applyFont="1" applyBorder="1">
      <alignment/>
      <protection/>
    </xf>
    <xf numFmtId="1" fontId="11" fillId="0" borderId="13" xfId="21" applyNumberFormat="1" applyFont="1" applyBorder="1">
      <alignment/>
      <protection/>
    </xf>
    <xf numFmtId="2" fontId="11" fillId="0" borderId="18" xfId="21" applyNumberFormat="1" applyFont="1" applyBorder="1">
      <alignment/>
      <protection/>
    </xf>
    <xf numFmtId="1" fontId="11" fillId="0" borderId="10" xfId="21" applyNumberFormat="1" applyFont="1" applyBorder="1">
      <alignment/>
      <protection/>
    </xf>
    <xf numFmtId="1" fontId="11" fillId="0" borderId="18" xfId="21" applyNumberFormat="1" applyFont="1" applyBorder="1">
      <alignment/>
      <protection/>
    </xf>
    <xf numFmtId="2" fontId="11" fillId="0" borderId="15" xfId="21" applyNumberFormat="1" applyFont="1" applyBorder="1">
      <alignment/>
      <protection/>
    </xf>
    <xf numFmtId="1" fontId="11" fillId="0" borderId="0" xfId="21" applyNumberFormat="1" applyFont="1">
      <alignment/>
      <protection/>
    </xf>
    <xf numFmtId="1" fontId="11" fillId="0" borderId="15" xfId="21" applyNumberFormat="1" applyFont="1" applyBorder="1">
      <alignment/>
      <protection/>
    </xf>
    <xf numFmtId="2" fontId="11" fillId="0" borderId="16" xfId="21" applyNumberFormat="1" applyFont="1" applyBorder="1">
      <alignment/>
      <protection/>
    </xf>
    <xf numFmtId="1" fontId="11" fillId="0" borderId="5" xfId="21" applyNumberFormat="1" applyFont="1" applyBorder="1">
      <alignment/>
      <protection/>
    </xf>
    <xf numFmtId="1" fontId="11" fillId="0" borderId="16" xfId="21" applyNumberFormat="1" applyFont="1" applyBorder="1">
      <alignment/>
      <protection/>
    </xf>
    <xf numFmtId="2" fontId="12" fillId="0" borderId="15" xfId="21" applyNumberFormat="1" applyFont="1" applyBorder="1">
      <alignment/>
      <protection/>
    </xf>
    <xf numFmtId="2" fontId="12" fillId="0" borderId="16" xfId="21" applyNumberFormat="1" applyFont="1" applyBorder="1">
      <alignment/>
      <protection/>
    </xf>
    <xf numFmtId="0" fontId="5" fillId="2" borderId="21" xfId="21" applyFont="1" applyFill="1" applyBorder="1" applyAlignment="1">
      <alignment horizontal="center"/>
      <protection/>
    </xf>
    <xf numFmtId="0" fontId="5" fillId="2" borderId="22" xfId="21" applyFont="1" applyFill="1" applyBorder="1" applyAlignment="1">
      <alignment horizontal="center"/>
      <protection/>
    </xf>
    <xf numFmtId="56" fontId="5" fillId="2" borderId="23" xfId="21" applyNumberFormat="1" applyFont="1" applyFill="1" applyBorder="1" applyAlignment="1">
      <alignment horizontal="centerContinuous"/>
      <protection/>
    </xf>
    <xf numFmtId="0" fontId="5" fillId="2" borderId="24" xfId="21" applyFont="1" applyFill="1" applyBorder="1" applyAlignment="1">
      <alignment horizontal="centerContinuous"/>
      <protection/>
    </xf>
    <xf numFmtId="56" fontId="5" fillId="2" borderId="24" xfId="21" applyNumberFormat="1" applyFont="1" applyFill="1" applyBorder="1" applyAlignment="1">
      <alignment horizontal="centerContinuous"/>
      <protection/>
    </xf>
    <xf numFmtId="0" fontId="5" fillId="2" borderId="16" xfId="21" applyFont="1" applyFill="1" applyBorder="1" applyAlignment="1">
      <alignment horizontal="center" vertical="top"/>
      <protection/>
    </xf>
    <xf numFmtId="0" fontId="5" fillId="2" borderId="20" xfId="21" applyFont="1" applyFill="1" applyBorder="1" applyAlignment="1">
      <alignment horizontal="center" vertical="top"/>
      <protection/>
    </xf>
    <xf numFmtId="0" fontId="5" fillId="2" borderId="16" xfId="21" applyFont="1" applyFill="1" applyBorder="1" applyAlignment="1">
      <alignment horizontal="center"/>
      <protection/>
    </xf>
    <xf numFmtId="0" fontId="5" fillId="2" borderId="25" xfId="21" applyFont="1" applyFill="1" applyBorder="1" applyAlignment="1" quotePrefix="1">
      <alignment horizontal="center" wrapText="1"/>
      <protection/>
    </xf>
    <xf numFmtId="0" fontId="5" fillId="2" borderId="7" xfId="21" applyFont="1" applyFill="1" applyBorder="1" applyAlignment="1">
      <alignment horizontal="center" wrapText="1"/>
      <protection/>
    </xf>
    <xf numFmtId="0" fontId="5" fillId="2" borderId="8" xfId="21" applyFont="1" applyFill="1" applyBorder="1" applyAlignment="1">
      <alignment horizontal="center" wrapText="1"/>
      <protection/>
    </xf>
    <xf numFmtId="0" fontId="5" fillId="3" borderId="15" xfId="21" applyFont="1" applyFill="1" applyBorder="1">
      <alignment/>
      <protection/>
    </xf>
    <xf numFmtId="0" fontId="5" fillId="3" borderId="17" xfId="21" applyFont="1" applyFill="1" applyBorder="1" applyAlignment="1">
      <alignment horizontal="center"/>
      <protection/>
    </xf>
    <xf numFmtId="0" fontId="5" fillId="3" borderId="16" xfId="21" applyFont="1" applyFill="1" applyBorder="1">
      <alignment/>
      <protection/>
    </xf>
    <xf numFmtId="0" fontId="5" fillId="3" borderId="20" xfId="21" applyFont="1" applyFill="1" applyBorder="1" applyAlignment="1">
      <alignment horizontal="center"/>
      <protection/>
    </xf>
    <xf numFmtId="0" fontId="5" fillId="3" borderId="18" xfId="21" applyFont="1" applyFill="1" applyBorder="1">
      <alignment/>
      <protection/>
    </xf>
    <xf numFmtId="0" fontId="5" fillId="3" borderId="19" xfId="21" applyFont="1" applyFill="1" applyBorder="1" applyAlignment="1">
      <alignment horizontal="center"/>
      <protection/>
    </xf>
    <xf numFmtId="0" fontId="5" fillId="3" borderId="21" xfId="21" applyFont="1" applyFill="1" applyBorder="1">
      <alignment/>
      <protection/>
    </xf>
    <xf numFmtId="0" fontId="5" fillId="3" borderId="15" xfId="21" applyFont="1" applyFill="1" applyBorder="1" applyAlignment="1">
      <alignment horizontal="center"/>
      <protection/>
    </xf>
    <xf numFmtId="0" fontId="11" fillId="0" borderId="0" xfId="21" applyFont="1">
      <alignment/>
      <protection/>
    </xf>
    <xf numFmtId="0" fontId="13" fillId="0" borderId="0" xfId="21" applyFont="1">
      <alignment/>
      <protection/>
    </xf>
    <xf numFmtId="0" fontId="5" fillId="2" borderId="21" xfId="21" applyFont="1" applyFill="1" applyBorder="1">
      <alignment/>
      <protection/>
    </xf>
    <xf numFmtId="0" fontId="5" fillId="2" borderId="15" xfId="21" applyFont="1" applyFill="1" applyBorder="1" applyAlignment="1">
      <alignment horizontal="center"/>
      <protection/>
    </xf>
    <xf numFmtId="0" fontId="5" fillId="2" borderId="16" xfId="21" applyFont="1" applyFill="1" applyBorder="1">
      <alignment/>
      <protection/>
    </xf>
    <xf numFmtId="0" fontId="5" fillId="2" borderId="24" xfId="21" applyFont="1" applyFill="1" applyBorder="1" applyAlignment="1">
      <alignment horizontal="center"/>
      <protection/>
    </xf>
    <xf numFmtId="176" fontId="5" fillId="0" borderId="15" xfId="21" applyNumberFormat="1" applyFont="1" applyBorder="1">
      <alignment/>
      <protection/>
    </xf>
    <xf numFmtId="176" fontId="14" fillId="0" borderId="0" xfId="21" applyNumberFormat="1" applyFont="1">
      <alignment/>
      <protection/>
    </xf>
    <xf numFmtId="2" fontId="14" fillId="0" borderId="15" xfId="21" applyNumberFormat="1" applyFont="1" applyBorder="1">
      <alignment/>
      <protection/>
    </xf>
    <xf numFmtId="176" fontId="5" fillId="0" borderId="16" xfId="21" applyNumberFormat="1" applyFont="1" applyBorder="1">
      <alignment/>
      <protection/>
    </xf>
    <xf numFmtId="176" fontId="14" fillId="0" borderId="5" xfId="21" applyNumberFormat="1" applyFont="1" applyBorder="1">
      <alignment/>
      <protection/>
    </xf>
    <xf numFmtId="2" fontId="14" fillId="0" borderId="16" xfId="21" applyNumberFormat="1" applyFont="1" applyBorder="1">
      <alignment/>
      <protection/>
    </xf>
    <xf numFmtId="1" fontId="5" fillId="0" borderId="5" xfId="21" applyNumberFormat="1" applyFont="1" applyBorder="1">
      <alignment/>
      <protection/>
    </xf>
    <xf numFmtId="176" fontId="5" fillId="0" borderId="0" xfId="21" applyNumberFormat="1" applyFont="1">
      <alignment/>
      <protection/>
    </xf>
    <xf numFmtId="176" fontId="5" fillId="0" borderId="18" xfId="21" applyNumberFormat="1" applyFont="1" applyBorder="1">
      <alignment/>
      <protection/>
    </xf>
    <xf numFmtId="176" fontId="5" fillId="0" borderId="10" xfId="21" applyNumberFormat="1" applyFont="1" applyBorder="1">
      <alignment/>
      <protection/>
    </xf>
    <xf numFmtId="176" fontId="5" fillId="0" borderId="5" xfId="21" applyNumberFormat="1" applyFont="1" applyBorder="1">
      <alignment/>
      <protection/>
    </xf>
    <xf numFmtId="176" fontId="15" fillId="0" borderId="10" xfId="21" applyNumberFormat="1" applyFont="1" applyBorder="1">
      <alignment/>
      <protection/>
    </xf>
    <xf numFmtId="2" fontId="15" fillId="0" borderId="18" xfId="21" applyNumberFormat="1" applyFont="1" applyBorder="1">
      <alignment/>
      <protection/>
    </xf>
    <xf numFmtId="1" fontId="15" fillId="0" borderId="10" xfId="21" applyNumberFormat="1" applyFont="1" applyBorder="1">
      <alignment/>
      <protection/>
    </xf>
    <xf numFmtId="1" fontId="15" fillId="0" borderId="18" xfId="21" applyNumberFormat="1" applyFont="1" applyBorder="1">
      <alignment/>
      <protection/>
    </xf>
    <xf numFmtId="176" fontId="5" fillId="0" borderId="0" xfId="21" applyNumberFormat="1" applyFont="1" applyBorder="1">
      <alignment/>
      <protection/>
    </xf>
    <xf numFmtId="0" fontId="5" fillId="0" borderId="18" xfId="21" applyFont="1" applyBorder="1" applyAlignment="1">
      <alignment horizontal="center"/>
      <protection/>
    </xf>
    <xf numFmtId="176" fontId="14" fillId="0" borderId="15" xfId="21" applyNumberFormat="1" applyFont="1" applyBorder="1">
      <alignment/>
      <protection/>
    </xf>
    <xf numFmtId="176" fontId="14" fillId="0" borderId="16" xfId="21" applyNumberFormat="1" applyFont="1" applyBorder="1">
      <alignment/>
      <protection/>
    </xf>
    <xf numFmtId="0" fontId="5" fillId="3" borderId="16" xfId="21" applyFont="1" applyFill="1" applyBorder="1" applyAlignment="1">
      <alignment horizontal="center"/>
      <protection/>
    </xf>
    <xf numFmtId="0" fontId="5" fillId="0" borderId="16" xfId="21" applyFont="1" applyBorder="1" applyAlignment="1">
      <alignment horizontal="center"/>
      <protection/>
    </xf>
    <xf numFmtId="0" fontId="5" fillId="0" borderId="15" xfId="21" applyFont="1" applyBorder="1" applyAlignment="1">
      <alignment horizontal="center"/>
      <protection/>
    </xf>
    <xf numFmtId="1" fontId="5" fillId="0" borderId="26" xfId="21" applyNumberFormat="1" applyFont="1" applyBorder="1">
      <alignment/>
      <protection/>
    </xf>
    <xf numFmtId="1" fontId="5" fillId="0" borderId="27" xfId="21" applyNumberFormat="1" applyFont="1" applyBorder="1">
      <alignment/>
      <protection/>
    </xf>
    <xf numFmtId="176" fontId="12" fillId="0" borderId="10" xfId="21" applyNumberFormat="1" applyFont="1" applyBorder="1">
      <alignment/>
      <protection/>
    </xf>
    <xf numFmtId="2" fontId="12" fillId="0" borderId="18" xfId="21" applyNumberFormat="1" applyFont="1" applyBorder="1">
      <alignment/>
      <protection/>
    </xf>
    <xf numFmtId="1" fontId="12" fillId="0" borderId="10" xfId="21" applyNumberFormat="1" applyFont="1" applyBorder="1">
      <alignment/>
      <protection/>
    </xf>
    <xf numFmtId="1" fontId="12" fillId="0" borderId="18" xfId="21" applyNumberFormat="1" applyFont="1" applyBorder="1">
      <alignment/>
      <protection/>
    </xf>
    <xf numFmtId="1" fontId="5" fillId="0" borderId="0" xfId="21" applyNumberFormat="1" applyFont="1" applyAlignment="1">
      <alignment horizontal="right"/>
      <protection/>
    </xf>
    <xf numFmtId="1" fontId="5" fillId="0" borderId="15" xfId="21" applyNumberFormat="1" applyFont="1" applyBorder="1" applyAlignment="1">
      <alignment horizontal="right"/>
      <protection/>
    </xf>
    <xf numFmtId="1" fontId="5" fillId="0" borderId="5" xfId="21" applyNumberFormat="1" applyFont="1" applyBorder="1" applyAlignment="1">
      <alignment horizontal="right"/>
      <protection/>
    </xf>
    <xf numFmtId="1" fontId="5" fillId="0" borderId="16" xfId="21" applyNumberFormat="1" applyFont="1" applyBorder="1" applyAlignment="1">
      <alignment horizontal="right"/>
      <protection/>
    </xf>
    <xf numFmtId="0" fontId="12" fillId="0" borderId="0" xfId="21" applyFont="1">
      <alignment/>
      <protection/>
    </xf>
    <xf numFmtId="1" fontId="5" fillId="0" borderId="0" xfId="21" applyNumberFormat="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集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B6" sqref="B6"/>
    </sheetView>
  </sheetViews>
  <sheetFormatPr defaultColWidth="8.796875" defaultRowHeight="14.25"/>
  <cols>
    <col min="1" max="1" width="2.59765625" style="1" customWidth="1"/>
    <col min="2" max="2" width="15.69921875" style="1" customWidth="1"/>
    <col min="3" max="3" width="16" style="4" customWidth="1"/>
    <col min="4" max="4" width="3.59765625" style="4" customWidth="1"/>
    <col min="5" max="5" width="9" style="1" customWidth="1"/>
    <col min="6" max="6" width="11" style="1" customWidth="1"/>
    <col min="7" max="7" width="9" style="1" customWidth="1"/>
    <col min="8" max="9" width="8.8984375" style="1" customWidth="1"/>
    <col min="10" max="16384" width="9" style="1" customWidth="1"/>
  </cols>
  <sheetData>
    <row r="1" ht="14.25" customHeight="1">
      <c r="B1" s="97" t="s">
        <v>41</v>
      </c>
    </row>
    <row r="2" spans="1:9" ht="12" customHeight="1">
      <c r="A2" s="5"/>
      <c r="B2" s="5"/>
      <c r="C2" s="7"/>
      <c r="D2" s="7"/>
      <c r="E2" s="5"/>
      <c r="F2" s="5"/>
      <c r="G2" s="5"/>
      <c r="H2" s="5"/>
      <c r="I2" s="5"/>
    </row>
    <row r="3" spans="1:9" ht="12" customHeight="1">
      <c r="A3" s="5"/>
      <c r="B3" s="98"/>
      <c r="C3" s="77"/>
      <c r="D3" s="77" t="s">
        <v>7</v>
      </c>
      <c r="E3" s="81">
        <v>37105</v>
      </c>
      <c r="F3" s="80"/>
      <c r="G3" s="80"/>
      <c r="H3" s="80"/>
      <c r="I3" s="80"/>
    </row>
    <row r="4" spans="1:9" ht="12" customHeight="1">
      <c r="A4" s="5"/>
      <c r="B4" s="99" t="s">
        <v>8</v>
      </c>
      <c r="C4" s="99" t="s">
        <v>9</v>
      </c>
      <c r="D4" s="99" t="s">
        <v>10</v>
      </c>
      <c r="E4" s="98" t="s">
        <v>11</v>
      </c>
      <c r="F4" s="77" t="s">
        <v>12</v>
      </c>
      <c r="G4" s="98" t="s">
        <v>13</v>
      </c>
      <c r="H4" s="80" t="s">
        <v>14</v>
      </c>
      <c r="I4" s="80"/>
    </row>
    <row r="5" spans="1:9" ht="12" customHeight="1">
      <c r="A5" s="5"/>
      <c r="B5" s="100"/>
      <c r="C5" s="84"/>
      <c r="D5" s="84" t="s">
        <v>15</v>
      </c>
      <c r="E5" s="84" t="s">
        <v>16</v>
      </c>
      <c r="F5" s="84" t="s">
        <v>16</v>
      </c>
      <c r="G5" s="100"/>
      <c r="H5" s="101" t="s">
        <v>6</v>
      </c>
      <c r="I5" s="101" t="s">
        <v>17</v>
      </c>
    </row>
    <row r="6" spans="1:9" ht="12" customHeight="1">
      <c r="A6" s="5"/>
      <c r="B6" s="88" t="s">
        <v>18</v>
      </c>
      <c r="C6" s="89" t="s">
        <v>0</v>
      </c>
      <c r="D6" s="7">
        <v>1</v>
      </c>
      <c r="E6" s="102">
        <v>10</v>
      </c>
      <c r="F6" s="109">
        <v>7.2</v>
      </c>
      <c r="G6" s="48">
        <f aca="true" t="shared" si="0" ref="G6:G39">F6/E6</f>
        <v>0.72</v>
      </c>
      <c r="H6" s="45">
        <v>40</v>
      </c>
      <c r="I6" s="46">
        <v>35</v>
      </c>
    </row>
    <row r="7" spans="1:9" ht="12" customHeight="1">
      <c r="A7" s="5"/>
      <c r="B7" s="90"/>
      <c r="C7" s="91"/>
      <c r="D7" s="14">
        <v>2</v>
      </c>
      <c r="E7" s="105">
        <v>100</v>
      </c>
      <c r="F7" s="112">
        <v>91.9</v>
      </c>
      <c r="G7" s="53">
        <f t="shared" si="0"/>
        <v>0.919</v>
      </c>
      <c r="H7" s="108">
        <v>89</v>
      </c>
      <c r="I7" s="47">
        <v>87</v>
      </c>
    </row>
    <row r="8" spans="1:9" ht="12" customHeight="1">
      <c r="A8" s="5"/>
      <c r="B8" s="88"/>
      <c r="C8" s="89"/>
      <c r="D8" s="7">
        <v>1</v>
      </c>
      <c r="E8" s="102">
        <v>10</v>
      </c>
      <c r="F8" s="109">
        <v>30.9</v>
      </c>
      <c r="G8" s="48">
        <f t="shared" si="0"/>
        <v>3.09</v>
      </c>
      <c r="H8" s="49">
        <v>97</v>
      </c>
      <c r="I8" s="49">
        <v>110</v>
      </c>
    </row>
    <row r="9" spans="1:9" ht="12" customHeight="1">
      <c r="A9" s="5"/>
      <c r="B9" s="88" t="s">
        <v>3</v>
      </c>
      <c r="C9" s="89" t="s">
        <v>1</v>
      </c>
      <c r="D9" s="7">
        <v>2</v>
      </c>
      <c r="E9" s="102">
        <v>100</v>
      </c>
      <c r="F9" s="109">
        <v>167</v>
      </c>
      <c r="G9" s="48">
        <f t="shared" si="0"/>
        <v>1.67</v>
      </c>
      <c r="H9" s="49">
        <v>110</v>
      </c>
      <c r="I9" s="49">
        <v>106</v>
      </c>
    </row>
    <row r="10" spans="1:9" ht="12" customHeight="1">
      <c r="A10" s="5"/>
      <c r="B10" s="92"/>
      <c r="C10" s="93"/>
      <c r="D10" s="19">
        <v>3</v>
      </c>
      <c r="E10" s="110">
        <v>300</v>
      </c>
      <c r="F10" s="111">
        <v>332.7</v>
      </c>
      <c r="G10" s="50">
        <f t="shared" si="0"/>
        <v>1.109</v>
      </c>
      <c r="H10" s="51">
        <v>105</v>
      </c>
      <c r="I10" s="51">
        <v>83</v>
      </c>
    </row>
    <row r="11" spans="1:9" ht="12" customHeight="1">
      <c r="A11" s="5"/>
      <c r="B11" s="88" t="s">
        <v>19</v>
      </c>
      <c r="C11" s="89" t="s">
        <v>1</v>
      </c>
      <c r="D11" s="7">
        <v>1</v>
      </c>
      <c r="E11" s="102">
        <v>13.1</v>
      </c>
      <c r="F11" s="109">
        <v>30.5</v>
      </c>
      <c r="G11" s="48">
        <f t="shared" si="0"/>
        <v>2.3282442748091605</v>
      </c>
      <c r="H11" s="49">
        <v>116</v>
      </c>
      <c r="I11" s="49">
        <v>85</v>
      </c>
    </row>
    <row r="12" spans="1:9" ht="12" customHeight="1">
      <c r="A12" s="5"/>
      <c r="B12" s="92"/>
      <c r="C12" s="93"/>
      <c r="D12" s="19">
        <v>2</v>
      </c>
      <c r="E12" s="110">
        <v>99.8</v>
      </c>
      <c r="F12" s="111">
        <v>139.5</v>
      </c>
      <c r="G12" s="50">
        <f t="shared" si="0"/>
        <v>1.3977955911823647</v>
      </c>
      <c r="H12" s="51">
        <v>63</v>
      </c>
      <c r="I12" s="51">
        <v>79</v>
      </c>
    </row>
    <row r="13" spans="1:9" ht="12" customHeight="1">
      <c r="A13" s="5"/>
      <c r="B13" s="88" t="s">
        <v>20</v>
      </c>
      <c r="C13" s="89" t="s">
        <v>1</v>
      </c>
      <c r="D13" s="7">
        <v>2</v>
      </c>
      <c r="E13" s="102">
        <v>100</v>
      </c>
      <c r="F13" s="109">
        <v>182</v>
      </c>
      <c r="G13" s="48">
        <f t="shared" si="0"/>
        <v>1.82</v>
      </c>
      <c r="H13" s="49">
        <v>96</v>
      </c>
      <c r="I13" s="49">
        <v>108</v>
      </c>
    </row>
    <row r="14" spans="1:9" ht="12" customHeight="1">
      <c r="A14" s="5"/>
      <c r="B14" s="92"/>
      <c r="C14" s="93"/>
      <c r="D14" s="19">
        <v>3</v>
      </c>
      <c r="E14" s="110">
        <v>200</v>
      </c>
      <c r="F14" s="111">
        <v>330</v>
      </c>
      <c r="G14" s="50">
        <f t="shared" si="0"/>
        <v>1.65</v>
      </c>
      <c r="H14" s="51">
        <v>77</v>
      </c>
      <c r="I14" s="52">
        <v>78</v>
      </c>
    </row>
    <row r="15" spans="1:9" ht="12" customHeight="1">
      <c r="A15" s="5"/>
      <c r="B15" s="88" t="s">
        <v>21</v>
      </c>
      <c r="C15" s="89" t="s">
        <v>1</v>
      </c>
      <c r="D15" s="7">
        <v>2</v>
      </c>
      <c r="E15" s="102">
        <v>100</v>
      </c>
      <c r="F15" s="109">
        <v>57.4</v>
      </c>
      <c r="G15" s="48">
        <f t="shared" si="0"/>
        <v>0.574</v>
      </c>
      <c r="H15" s="49">
        <v>65</v>
      </c>
      <c r="I15" s="49">
        <v>55</v>
      </c>
    </row>
    <row r="16" spans="1:9" ht="12" customHeight="1">
      <c r="A16" s="5"/>
      <c r="B16" s="90"/>
      <c r="C16" s="91"/>
      <c r="D16" s="14">
        <v>3</v>
      </c>
      <c r="E16" s="105">
        <v>200</v>
      </c>
      <c r="F16" s="112">
        <v>147</v>
      </c>
      <c r="G16" s="53">
        <f t="shared" si="0"/>
        <v>0.735</v>
      </c>
      <c r="H16" s="54">
        <v>68</v>
      </c>
      <c r="I16" s="54">
        <v>68</v>
      </c>
    </row>
    <row r="17" spans="1:9" ht="12" customHeight="1">
      <c r="A17" s="5"/>
      <c r="B17" s="88"/>
      <c r="C17" s="89"/>
      <c r="D17" s="7">
        <v>1</v>
      </c>
      <c r="E17" s="102">
        <v>10</v>
      </c>
      <c r="F17" s="109">
        <v>14.1</v>
      </c>
      <c r="G17" s="48">
        <f t="shared" si="0"/>
        <v>1.41</v>
      </c>
      <c r="H17" s="49">
        <v>76</v>
      </c>
      <c r="I17" s="49">
        <v>85</v>
      </c>
    </row>
    <row r="18" spans="1:9" ht="12" customHeight="1">
      <c r="A18" s="5"/>
      <c r="B18" s="88" t="s">
        <v>3</v>
      </c>
      <c r="C18" s="89" t="s">
        <v>2</v>
      </c>
      <c r="D18" s="7">
        <v>2</v>
      </c>
      <c r="E18" s="102">
        <v>100</v>
      </c>
      <c r="F18" s="109">
        <v>130.6</v>
      </c>
      <c r="G18" s="48">
        <f t="shared" si="0"/>
        <v>1.306</v>
      </c>
      <c r="H18" s="49">
        <v>86</v>
      </c>
      <c r="I18" s="49">
        <v>96</v>
      </c>
    </row>
    <row r="19" spans="1:9" ht="12" customHeight="1">
      <c r="A19" s="5"/>
      <c r="B19" s="92"/>
      <c r="C19" s="93"/>
      <c r="D19" s="19">
        <v>3</v>
      </c>
      <c r="E19" s="110">
        <v>300</v>
      </c>
      <c r="F19" s="111">
        <v>296.5</v>
      </c>
      <c r="G19" s="50">
        <f t="shared" si="0"/>
        <v>0.9883333333333333</v>
      </c>
      <c r="H19" s="51">
        <v>83</v>
      </c>
      <c r="I19" s="51">
        <v>83</v>
      </c>
    </row>
    <row r="20" spans="1:9" ht="12" customHeight="1">
      <c r="A20" s="5"/>
      <c r="B20" s="88" t="s">
        <v>22</v>
      </c>
      <c r="C20" s="89" t="s">
        <v>2</v>
      </c>
      <c r="D20" s="7">
        <v>1</v>
      </c>
      <c r="E20" s="102">
        <v>10</v>
      </c>
      <c r="F20" s="109">
        <v>12.2</v>
      </c>
      <c r="G20" s="48">
        <f t="shared" si="0"/>
        <v>1.22</v>
      </c>
      <c r="H20" s="5">
        <v>62</v>
      </c>
      <c r="I20" s="55">
        <v>65</v>
      </c>
    </row>
    <row r="21" spans="1:9" ht="12" customHeight="1">
      <c r="A21" s="5"/>
      <c r="B21" s="92"/>
      <c r="C21" s="93"/>
      <c r="D21" s="19">
        <v>2</v>
      </c>
      <c r="E21" s="110">
        <v>100</v>
      </c>
      <c r="F21" s="111">
        <v>122</v>
      </c>
      <c r="G21" s="50">
        <f t="shared" si="0"/>
        <v>1.22</v>
      </c>
      <c r="H21" s="56">
        <v>73</v>
      </c>
      <c r="I21" s="57">
        <v>78</v>
      </c>
    </row>
    <row r="22" spans="1:9" ht="12" customHeight="1">
      <c r="A22" s="5"/>
      <c r="B22" s="88" t="s">
        <v>23</v>
      </c>
      <c r="C22" s="89" t="s">
        <v>2</v>
      </c>
      <c r="D22" s="7">
        <v>1</v>
      </c>
      <c r="E22" s="102">
        <v>10</v>
      </c>
      <c r="F22" s="109">
        <v>33.2</v>
      </c>
      <c r="G22" s="48">
        <f t="shared" si="0"/>
        <v>3.3200000000000003</v>
      </c>
      <c r="H22" s="45">
        <v>148</v>
      </c>
      <c r="I22" s="46">
        <v>139</v>
      </c>
    </row>
    <row r="23" spans="1:9" ht="12" customHeight="1">
      <c r="A23" s="5"/>
      <c r="B23" s="92"/>
      <c r="C23" s="93"/>
      <c r="D23" s="19">
        <v>2</v>
      </c>
      <c r="E23" s="110">
        <v>99.8</v>
      </c>
      <c r="F23" s="111">
        <v>147</v>
      </c>
      <c r="G23" s="50">
        <f t="shared" si="0"/>
        <v>1.4729458917835672</v>
      </c>
      <c r="H23" s="56">
        <v>101</v>
      </c>
      <c r="I23" s="58">
        <v>107</v>
      </c>
    </row>
    <row r="24" spans="1:9" ht="12" customHeight="1">
      <c r="A24" s="5"/>
      <c r="B24" s="88" t="s">
        <v>24</v>
      </c>
      <c r="C24" s="89" t="s">
        <v>2</v>
      </c>
      <c r="D24" s="7">
        <v>2</v>
      </c>
      <c r="E24" s="102">
        <v>100</v>
      </c>
      <c r="F24" s="109">
        <v>109</v>
      </c>
      <c r="G24" s="48">
        <f t="shared" si="0"/>
        <v>1.09</v>
      </c>
      <c r="H24" s="45">
        <v>86</v>
      </c>
      <c r="I24" s="46">
        <v>86</v>
      </c>
    </row>
    <row r="25" spans="1:9" ht="12" customHeight="1">
      <c r="A25" s="5"/>
      <c r="B25" s="92"/>
      <c r="C25" s="93"/>
      <c r="D25" s="19">
        <v>3</v>
      </c>
      <c r="E25" s="110">
        <v>300</v>
      </c>
      <c r="F25" s="111">
        <v>180</v>
      </c>
      <c r="G25" s="50">
        <f t="shared" si="0"/>
        <v>0.6</v>
      </c>
      <c r="H25" s="56">
        <v>68</v>
      </c>
      <c r="I25" s="58">
        <v>67</v>
      </c>
    </row>
    <row r="26" spans="1:9" ht="12" customHeight="1">
      <c r="A26" s="5"/>
      <c r="B26" s="88" t="s">
        <v>25</v>
      </c>
      <c r="C26" s="89" t="s">
        <v>2</v>
      </c>
      <c r="D26" s="7">
        <v>2</v>
      </c>
      <c r="E26" s="102">
        <v>100</v>
      </c>
      <c r="F26" s="109">
        <v>140</v>
      </c>
      <c r="G26" s="48">
        <f t="shared" si="0"/>
        <v>1.4</v>
      </c>
      <c r="H26" s="135">
        <v>126</v>
      </c>
      <c r="I26" s="46">
        <v>121</v>
      </c>
    </row>
    <row r="27" spans="1:9" ht="12" customHeight="1">
      <c r="A27" s="5"/>
      <c r="B27" s="92"/>
      <c r="C27" s="93"/>
      <c r="D27" s="19">
        <v>3</v>
      </c>
      <c r="E27" s="110">
        <v>250</v>
      </c>
      <c r="F27" s="111">
        <v>210</v>
      </c>
      <c r="G27" s="50">
        <f t="shared" si="0"/>
        <v>0.84</v>
      </c>
      <c r="H27" s="56">
        <v>120</v>
      </c>
      <c r="I27" s="58">
        <v>103</v>
      </c>
    </row>
    <row r="28" spans="1:9" ht="12" customHeight="1">
      <c r="A28" s="5"/>
      <c r="B28" s="88" t="s">
        <v>26</v>
      </c>
      <c r="C28" s="89" t="s">
        <v>2</v>
      </c>
      <c r="D28" s="7">
        <v>2</v>
      </c>
      <c r="E28" s="102">
        <v>100</v>
      </c>
      <c r="F28" s="109">
        <v>124</v>
      </c>
      <c r="G28" s="48">
        <f t="shared" si="0"/>
        <v>1.24</v>
      </c>
      <c r="H28" s="49">
        <v>86</v>
      </c>
      <c r="I28" s="49">
        <v>115</v>
      </c>
    </row>
    <row r="29" spans="1:9" ht="12" customHeight="1">
      <c r="A29" s="5"/>
      <c r="B29" s="92"/>
      <c r="C29" s="93"/>
      <c r="D29" s="19">
        <v>3</v>
      </c>
      <c r="E29" s="110">
        <v>300</v>
      </c>
      <c r="F29" s="111">
        <v>379</v>
      </c>
      <c r="G29" s="50">
        <f t="shared" si="0"/>
        <v>1.2633333333333334</v>
      </c>
      <c r="H29" s="51">
        <v>97</v>
      </c>
      <c r="I29" s="51">
        <v>138</v>
      </c>
    </row>
    <row r="30" spans="1:9" ht="12" customHeight="1">
      <c r="A30" s="5"/>
      <c r="B30" s="88" t="s">
        <v>4</v>
      </c>
      <c r="C30" s="89" t="s">
        <v>2</v>
      </c>
      <c r="D30" s="7">
        <v>2</v>
      </c>
      <c r="E30" s="102">
        <v>100</v>
      </c>
      <c r="F30" s="109">
        <v>139</v>
      </c>
      <c r="G30" s="48">
        <f t="shared" si="0"/>
        <v>1.39</v>
      </c>
      <c r="H30" s="49">
        <v>169</v>
      </c>
      <c r="I30" s="49">
        <v>106</v>
      </c>
    </row>
    <row r="31" spans="1:9" ht="12" customHeight="1">
      <c r="A31" s="5"/>
      <c r="B31" s="92"/>
      <c r="C31" s="93"/>
      <c r="D31" s="19">
        <v>3</v>
      </c>
      <c r="E31" s="110">
        <v>300</v>
      </c>
      <c r="F31" s="111">
        <v>397</v>
      </c>
      <c r="G31" s="50">
        <f t="shared" si="0"/>
        <v>1.3233333333333333</v>
      </c>
      <c r="H31" s="51">
        <v>168</v>
      </c>
      <c r="I31" s="51">
        <v>99</v>
      </c>
    </row>
    <row r="32" spans="1:9" ht="12" customHeight="1">
      <c r="A32" s="5"/>
      <c r="B32" s="88" t="s">
        <v>27</v>
      </c>
      <c r="C32" s="89" t="s">
        <v>2</v>
      </c>
      <c r="D32" s="7">
        <v>2</v>
      </c>
      <c r="E32" s="102">
        <v>100</v>
      </c>
      <c r="F32" s="109">
        <v>108</v>
      </c>
      <c r="G32" s="48">
        <f t="shared" si="0"/>
        <v>1.08</v>
      </c>
      <c r="H32" s="49">
        <v>113</v>
      </c>
      <c r="I32" s="49">
        <v>110</v>
      </c>
    </row>
    <row r="33" spans="1:9" ht="12" customHeight="1">
      <c r="A33" s="5"/>
      <c r="B33" s="92"/>
      <c r="C33" s="93"/>
      <c r="D33" s="19">
        <v>3</v>
      </c>
      <c r="E33" s="110">
        <v>300</v>
      </c>
      <c r="F33" s="111">
        <v>244</v>
      </c>
      <c r="G33" s="50">
        <f t="shared" si="0"/>
        <v>0.8133333333333334</v>
      </c>
      <c r="H33" s="51">
        <v>104</v>
      </c>
      <c r="I33" s="51">
        <v>88</v>
      </c>
    </row>
    <row r="34" spans="1:9" ht="12" customHeight="1">
      <c r="A34" s="5"/>
      <c r="B34" s="88" t="s">
        <v>28</v>
      </c>
      <c r="C34" s="89" t="s">
        <v>2</v>
      </c>
      <c r="D34" s="7">
        <v>2</v>
      </c>
      <c r="E34" s="102">
        <v>100</v>
      </c>
      <c r="F34" s="109">
        <v>104</v>
      </c>
      <c r="G34" s="48">
        <f t="shared" si="0"/>
        <v>1.04</v>
      </c>
      <c r="H34" s="49">
        <v>163</v>
      </c>
      <c r="I34" s="49">
        <v>86</v>
      </c>
    </row>
    <row r="35" spans="1:9" ht="12" customHeight="1">
      <c r="A35" s="5"/>
      <c r="B35" s="90"/>
      <c r="C35" s="91"/>
      <c r="D35" s="14">
        <v>3</v>
      </c>
      <c r="E35" s="105">
        <v>300</v>
      </c>
      <c r="F35" s="112">
        <v>263</v>
      </c>
      <c r="G35" s="53">
        <f t="shared" si="0"/>
        <v>0.8766666666666667</v>
      </c>
      <c r="H35" s="54">
        <v>71</v>
      </c>
      <c r="I35" s="54">
        <v>78</v>
      </c>
    </row>
    <row r="36" spans="1:9" ht="12" customHeight="1">
      <c r="A36" s="5"/>
      <c r="B36" s="88" t="s">
        <v>3</v>
      </c>
      <c r="C36" s="89" t="s">
        <v>29</v>
      </c>
      <c r="D36" s="7">
        <v>1</v>
      </c>
      <c r="E36" s="102">
        <v>15</v>
      </c>
      <c r="F36" s="117">
        <v>28.8</v>
      </c>
      <c r="G36" s="48">
        <f t="shared" si="0"/>
        <v>1.9200000000000002</v>
      </c>
      <c r="H36" s="59">
        <v>85</v>
      </c>
      <c r="I36" s="59">
        <v>79</v>
      </c>
    </row>
    <row r="37" spans="1:9" ht="12" customHeight="1">
      <c r="A37" s="5"/>
      <c r="B37" s="92"/>
      <c r="C37" s="93"/>
      <c r="D37" s="118">
        <v>2</v>
      </c>
      <c r="E37" s="110">
        <v>100</v>
      </c>
      <c r="F37" s="111">
        <v>139.7</v>
      </c>
      <c r="G37" s="50">
        <f t="shared" si="0"/>
        <v>1.3969999999999998</v>
      </c>
      <c r="H37" s="52">
        <v>90</v>
      </c>
      <c r="I37" s="52">
        <v>76</v>
      </c>
    </row>
    <row r="38" spans="1:9" ht="12" customHeight="1">
      <c r="A38" s="5"/>
      <c r="B38" s="88" t="s">
        <v>30</v>
      </c>
      <c r="C38" s="89" t="s">
        <v>29</v>
      </c>
      <c r="D38" s="7">
        <v>1</v>
      </c>
      <c r="E38" s="102">
        <v>15</v>
      </c>
      <c r="F38" s="109">
        <v>39.2</v>
      </c>
      <c r="G38" s="48">
        <f t="shared" si="0"/>
        <v>2.6133333333333337</v>
      </c>
      <c r="H38" s="60">
        <v>101</v>
      </c>
      <c r="I38" s="55">
        <v>98</v>
      </c>
    </row>
    <row r="39" spans="1:9" ht="12" customHeight="1">
      <c r="A39" s="5"/>
      <c r="B39" s="90"/>
      <c r="C39" s="91"/>
      <c r="D39" s="14">
        <v>2</v>
      </c>
      <c r="E39" s="105">
        <v>100</v>
      </c>
      <c r="F39" s="112">
        <v>132</v>
      </c>
      <c r="G39" s="53">
        <f t="shared" si="0"/>
        <v>1.32</v>
      </c>
      <c r="H39" s="61">
        <v>111</v>
      </c>
      <c r="I39" s="62">
        <v>94</v>
      </c>
    </row>
    <row r="40" spans="1:9" ht="12" customHeight="1">
      <c r="A40" s="5"/>
      <c r="B40" s="94"/>
      <c r="C40" s="89" t="s">
        <v>0</v>
      </c>
      <c r="D40" s="7">
        <v>1</v>
      </c>
      <c r="E40" s="102">
        <f aca="true" t="shared" si="1" ref="E40:I41">E6</f>
        <v>10</v>
      </c>
      <c r="F40" s="102">
        <f t="shared" si="1"/>
        <v>7.2</v>
      </c>
      <c r="G40" s="48">
        <f t="shared" si="1"/>
        <v>0.72</v>
      </c>
      <c r="H40" s="46">
        <f t="shared" si="1"/>
        <v>40</v>
      </c>
      <c r="I40" s="46">
        <f t="shared" si="1"/>
        <v>35</v>
      </c>
    </row>
    <row r="41" spans="1:9" ht="12" customHeight="1">
      <c r="A41" s="5"/>
      <c r="B41" s="88"/>
      <c r="C41" s="91"/>
      <c r="D41" s="14">
        <v>2</v>
      </c>
      <c r="E41" s="105">
        <f t="shared" si="1"/>
        <v>100</v>
      </c>
      <c r="F41" s="105">
        <f t="shared" si="1"/>
        <v>91.9</v>
      </c>
      <c r="G41" s="53">
        <f t="shared" si="1"/>
        <v>0.919</v>
      </c>
      <c r="H41" s="47">
        <f t="shared" si="1"/>
        <v>89</v>
      </c>
      <c r="I41" s="47">
        <f t="shared" si="1"/>
        <v>87</v>
      </c>
    </row>
    <row r="42" spans="1:9" ht="12" customHeight="1">
      <c r="A42" s="5"/>
      <c r="B42" s="88"/>
      <c r="C42" s="89"/>
      <c r="D42" s="7">
        <v>1</v>
      </c>
      <c r="E42" s="102">
        <f>AVERAGE(E8,E11)</f>
        <v>11.55</v>
      </c>
      <c r="F42" s="102">
        <f>AVERAGE(F8,F11)</f>
        <v>30.7</v>
      </c>
      <c r="G42" s="48">
        <f aca="true" t="shared" si="2" ref="G42:G49">F42/E42</f>
        <v>2.658008658008658</v>
      </c>
      <c r="H42" s="46">
        <f>AVERAGE(H8,H11)</f>
        <v>106.5</v>
      </c>
      <c r="I42" s="46">
        <f>AVERAGE(I8,I11)</f>
        <v>97.5</v>
      </c>
    </row>
    <row r="43" spans="1:9" ht="12" customHeight="1">
      <c r="A43" s="5"/>
      <c r="B43" s="95" t="s">
        <v>5</v>
      </c>
      <c r="C43" s="89" t="s">
        <v>1</v>
      </c>
      <c r="D43" s="7">
        <v>2</v>
      </c>
      <c r="E43" s="102">
        <f>AVERAGE(E9,E12,E13,E15)</f>
        <v>99.95</v>
      </c>
      <c r="F43" s="102">
        <f>AVERAGE(F9,F12,F13,F15)</f>
        <v>136.475</v>
      </c>
      <c r="G43" s="48">
        <f t="shared" si="2"/>
        <v>1.365432716358179</v>
      </c>
      <c r="H43" s="46">
        <f>AVERAGE(H9,H12,H13,H15)</f>
        <v>83.5</v>
      </c>
      <c r="I43" s="46">
        <f>AVERAGE(I9,I12,I13,I15)</f>
        <v>87</v>
      </c>
    </row>
    <row r="44" spans="1:9" ht="12" customHeight="1">
      <c r="A44" s="5"/>
      <c r="B44" s="88"/>
      <c r="C44" s="91"/>
      <c r="D44" s="14">
        <v>3</v>
      </c>
      <c r="E44" s="105">
        <f>AVERAGE(E10,E14,E16)</f>
        <v>233.33333333333334</v>
      </c>
      <c r="F44" s="105">
        <f>AVERAGE(F10,F14,F16)</f>
        <v>269.90000000000003</v>
      </c>
      <c r="G44" s="53">
        <f t="shared" si="2"/>
        <v>1.1567142857142858</v>
      </c>
      <c r="H44" s="47">
        <f>AVERAGE(H10,H14,H16)</f>
        <v>83.33333333333333</v>
      </c>
      <c r="I44" s="47">
        <f>AVERAGE(I10,I14,I16)</f>
        <v>76.33333333333333</v>
      </c>
    </row>
    <row r="45" spans="1:9" ht="12" customHeight="1">
      <c r="A45" s="5"/>
      <c r="B45" s="88"/>
      <c r="C45" s="89"/>
      <c r="D45" s="7">
        <v>1</v>
      </c>
      <c r="E45" s="102">
        <f>AVERAGE(E17,E20,E22)</f>
        <v>10</v>
      </c>
      <c r="F45" s="102">
        <f>AVERAGE(F17,F20,F22)</f>
        <v>19.833333333333332</v>
      </c>
      <c r="G45" s="48">
        <f t="shared" si="2"/>
        <v>1.9833333333333332</v>
      </c>
      <c r="H45" s="46">
        <f>AVERAGE(H17,H20,H22)</f>
        <v>95.33333333333333</v>
      </c>
      <c r="I45" s="46">
        <f>AVERAGE(I17,I20,I22)</f>
        <v>96.33333333333333</v>
      </c>
    </row>
    <row r="46" spans="1:9" ht="12" customHeight="1">
      <c r="A46" s="5"/>
      <c r="B46" s="88"/>
      <c r="C46" s="89" t="s">
        <v>2</v>
      </c>
      <c r="D46" s="7">
        <v>2</v>
      </c>
      <c r="E46" s="102">
        <f>AVERAGE(E18,E21,E23,E24,E26,E28,E30,E32,E34)</f>
        <v>99.97777777777777</v>
      </c>
      <c r="F46" s="102">
        <f>AVERAGE(F18,F21,F23,F24,F26,F28,F30,F32,F34)</f>
        <v>124.84444444444443</v>
      </c>
      <c r="G46" s="48">
        <f t="shared" si="2"/>
        <v>1.2487219382084906</v>
      </c>
      <c r="H46" s="46">
        <f>AVERAGE(H18,H21,H23,H24,H26,H28,H30,H32,H34)</f>
        <v>111.44444444444444</v>
      </c>
      <c r="I46" s="46">
        <f>AVERAGE(I18,I21,I23,I24,I26,I28,I30,I32,I34)</f>
        <v>100.55555555555556</v>
      </c>
    </row>
    <row r="47" spans="1:9" ht="12" customHeight="1">
      <c r="A47" s="5"/>
      <c r="B47" s="88"/>
      <c r="C47" s="121"/>
      <c r="D47" s="122">
        <v>3</v>
      </c>
      <c r="E47" s="105">
        <f>AVERAGE(E19,E25,E27,E29,E31,E33,E35)</f>
        <v>292.85714285714283</v>
      </c>
      <c r="F47" s="105">
        <f>AVERAGE(F19,F25,F27,F29,F31,F33,F35)</f>
        <v>281.35714285714283</v>
      </c>
      <c r="G47" s="53">
        <f t="shared" si="2"/>
        <v>0.9607317073170731</v>
      </c>
      <c r="H47" s="47">
        <f>AVERAGE(H19,H25,H27,H29,H31,H33,H35)</f>
        <v>101.57142857142857</v>
      </c>
      <c r="I47" s="47">
        <f>AVERAGE(I19,I25,I27,I29,I31,I33,I35)</f>
        <v>93.71428571428571</v>
      </c>
    </row>
    <row r="48" spans="1:9" ht="12" customHeight="1">
      <c r="A48" s="5"/>
      <c r="B48" s="88"/>
      <c r="C48" s="95" t="s">
        <v>29</v>
      </c>
      <c r="D48" s="123">
        <v>1</v>
      </c>
      <c r="E48" s="102">
        <f>AVERAGE(E36,E38)</f>
        <v>15</v>
      </c>
      <c r="F48" s="102">
        <f>AVERAGE(F36,F38)</f>
        <v>34</v>
      </c>
      <c r="G48" s="48">
        <f t="shared" si="2"/>
        <v>2.2666666666666666</v>
      </c>
      <c r="H48" s="46">
        <f>AVERAGE(H36,H38)</f>
        <v>93</v>
      </c>
      <c r="I48" s="46">
        <f>AVERAGE(I36,I38)</f>
        <v>88.5</v>
      </c>
    </row>
    <row r="49" spans="1:9" ht="12" customHeight="1">
      <c r="A49" s="5"/>
      <c r="B49" s="90"/>
      <c r="C49" s="121"/>
      <c r="D49" s="122">
        <v>2</v>
      </c>
      <c r="E49" s="105">
        <f>AVERAGE(E37,E39)</f>
        <v>100</v>
      </c>
      <c r="F49" s="105">
        <f>AVERAGE(F37,F39)</f>
        <v>135.85</v>
      </c>
      <c r="G49" s="53">
        <f t="shared" si="2"/>
        <v>1.3585</v>
      </c>
      <c r="H49" s="47">
        <f>AVERAGE(H37,H39)</f>
        <v>100.5</v>
      </c>
      <c r="I49" s="47">
        <f>AVERAGE(I37,I39)</f>
        <v>85</v>
      </c>
    </row>
  </sheetData>
  <printOptions/>
  <pageMargins left="0.9" right="0.5905511811023623" top="1.1811023622047245" bottom="0.7086614173228347" header="0.7086614173228347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2" width="15.69921875" style="3" customWidth="1"/>
    <col min="3" max="3" width="16" style="2" customWidth="1"/>
    <col min="4" max="4" width="3.59765625" style="2" customWidth="1"/>
    <col min="5" max="5" width="9" style="3" customWidth="1"/>
    <col min="6" max="6" width="11" style="3" customWidth="1"/>
    <col min="7" max="7" width="9" style="3" customWidth="1"/>
    <col min="8" max="9" width="8.8984375" style="3" customWidth="1"/>
    <col min="10" max="16384" width="9" style="3" customWidth="1"/>
  </cols>
  <sheetData>
    <row r="1" ht="14.25" customHeight="1">
      <c r="B1" s="97" t="s">
        <v>40</v>
      </c>
    </row>
    <row r="2" spans="1:9" ht="12" customHeight="1">
      <c r="A2" s="5"/>
      <c r="B2" s="5"/>
      <c r="C2" s="7"/>
      <c r="D2" s="7"/>
      <c r="E2" s="5"/>
      <c r="F2" s="5"/>
      <c r="G2" s="5"/>
      <c r="H2" s="5"/>
      <c r="I2" s="5"/>
    </row>
    <row r="3" spans="1:9" ht="12" customHeight="1">
      <c r="A3" s="5"/>
      <c r="B3" s="98"/>
      <c r="C3" s="77"/>
      <c r="D3" s="77" t="s">
        <v>7</v>
      </c>
      <c r="E3" s="81">
        <v>37137</v>
      </c>
      <c r="F3" s="80"/>
      <c r="G3" s="80"/>
      <c r="H3" s="80"/>
      <c r="I3" s="80"/>
    </row>
    <row r="4" spans="1:9" ht="12" customHeight="1">
      <c r="A4" s="5"/>
      <c r="B4" s="99" t="s">
        <v>8</v>
      </c>
      <c r="C4" s="99" t="s">
        <v>9</v>
      </c>
      <c r="D4" s="99" t="s">
        <v>10</v>
      </c>
      <c r="E4" s="98" t="s">
        <v>11</v>
      </c>
      <c r="F4" s="77" t="s">
        <v>12</v>
      </c>
      <c r="G4" s="98" t="s">
        <v>13</v>
      </c>
      <c r="H4" s="80" t="s">
        <v>14</v>
      </c>
      <c r="I4" s="80"/>
    </row>
    <row r="5" spans="1:9" ht="12" customHeight="1">
      <c r="A5" s="5"/>
      <c r="B5" s="100"/>
      <c r="C5" s="84"/>
      <c r="D5" s="84" t="s">
        <v>15</v>
      </c>
      <c r="E5" s="84" t="s">
        <v>16</v>
      </c>
      <c r="F5" s="84" t="s">
        <v>16</v>
      </c>
      <c r="G5" s="100"/>
      <c r="H5" s="101" t="s">
        <v>6</v>
      </c>
      <c r="I5" s="101" t="s">
        <v>17</v>
      </c>
    </row>
    <row r="6" spans="1:9" ht="12" customHeight="1">
      <c r="A6" s="5"/>
      <c r="B6" s="88" t="s">
        <v>18</v>
      </c>
      <c r="C6" s="89" t="s">
        <v>0</v>
      </c>
      <c r="D6" s="7">
        <v>1</v>
      </c>
      <c r="E6" s="102">
        <v>10</v>
      </c>
      <c r="F6" s="109">
        <v>40.5</v>
      </c>
      <c r="G6" s="48">
        <f aca="true" t="shared" si="0" ref="G6:G39">F6/E6</f>
        <v>4.05</v>
      </c>
      <c r="H6" s="45">
        <v>108</v>
      </c>
      <c r="I6" s="46">
        <v>88</v>
      </c>
    </row>
    <row r="7" spans="1:9" ht="12" customHeight="1">
      <c r="A7" s="5"/>
      <c r="B7" s="90"/>
      <c r="C7" s="91"/>
      <c r="D7" s="14">
        <v>2</v>
      </c>
      <c r="E7" s="105">
        <v>100</v>
      </c>
      <c r="F7" s="112">
        <v>295.3</v>
      </c>
      <c r="G7" s="53">
        <f t="shared" si="0"/>
        <v>2.9530000000000003</v>
      </c>
      <c r="H7" s="108">
        <v>65</v>
      </c>
      <c r="I7" s="47">
        <v>90</v>
      </c>
    </row>
    <row r="8" spans="1:9" ht="12" customHeight="1">
      <c r="A8" s="5"/>
      <c r="B8" s="88"/>
      <c r="C8" s="89"/>
      <c r="D8" s="7">
        <v>1</v>
      </c>
      <c r="E8" s="102">
        <v>10</v>
      </c>
      <c r="F8" s="109">
        <v>57.5</v>
      </c>
      <c r="G8" s="48">
        <f t="shared" si="0"/>
        <v>5.75</v>
      </c>
      <c r="H8" s="49">
        <v>89</v>
      </c>
      <c r="I8" s="49">
        <v>95</v>
      </c>
    </row>
    <row r="9" spans="1:9" ht="12" customHeight="1">
      <c r="A9" s="5"/>
      <c r="B9" s="88" t="s">
        <v>3</v>
      </c>
      <c r="C9" s="89" t="s">
        <v>1</v>
      </c>
      <c r="D9" s="7">
        <v>2</v>
      </c>
      <c r="E9" s="102">
        <v>100</v>
      </c>
      <c r="F9" s="109">
        <v>419.3</v>
      </c>
      <c r="G9" s="48">
        <f t="shared" si="0"/>
        <v>4.1930000000000005</v>
      </c>
      <c r="H9" s="49">
        <v>97</v>
      </c>
      <c r="I9" s="49">
        <v>109</v>
      </c>
    </row>
    <row r="10" spans="1:9" ht="12" customHeight="1">
      <c r="A10" s="5"/>
      <c r="B10" s="92"/>
      <c r="C10" s="93"/>
      <c r="D10" s="19">
        <v>3</v>
      </c>
      <c r="E10" s="110">
        <v>300</v>
      </c>
      <c r="F10" s="111">
        <v>1265.3</v>
      </c>
      <c r="G10" s="50">
        <f t="shared" si="0"/>
        <v>4.217666666666666</v>
      </c>
      <c r="H10" s="51">
        <v>112</v>
      </c>
      <c r="I10" s="51">
        <v>119</v>
      </c>
    </row>
    <row r="11" spans="1:9" ht="12" customHeight="1">
      <c r="A11" s="5"/>
      <c r="B11" s="88" t="s">
        <v>19</v>
      </c>
      <c r="C11" s="89" t="s">
        <v>1</v>
      </c>
      <c r="D11" s="7">
        <v>1</v>
      </c>
      <c r="E11" s="102">
        <v>13.1</v>
      </c>
      <c r="F11" s="109">
        <v>77.5</v>
      </c>
      <c r="G11" s="48">
        <f t="shared" si="0"/>
        <v>5.916030534351145</v>
      </c>
      <c r="H11" s="49">
        <v>110</v>
      </c>
      <c r="I11" s="49">
        <v>99</v>
      </c>
    </row>
    <row r="12" spans="1:9" ht="12" customHeight="1">
      <c r="A12" s="5"/>
      <c r="B12" s="92"/>
      <c r="C12" s="93"/>
      <c r="D12" s="19">
        <v>2</v>
      </c>
      <c r="E12" s="110">
        <v>99.8</v>
      </c>
      <c r="F12" s="111">
        <v>355</v>
      </c>
      <c r="G12" s="50">
        <f t="shared" si="0"/>
        <v>3.5571142284569137</v>
      </c>
      <c r="H12" s="51">
        <v>71</v>
      </c>
      <c r="I12" s="51">
        <v>84</v>
      </c>
    </row>
    <row r="13" spans="1:9" ht="12" customHeight="1">
      <c r="A13" s="5"/>
      <c r="B13" s="88" t="s">
        <v>20</v>
      </c>
      <c r="C13" s="89" t="s">
        <v>1</v>
      </c>
      <c r="D13" s="7">
        <v>2</v>
      </c>
      <c r="E13" s="102">
        <v>100</v>
      </c>
      <c r="F13" s="109">
        <v>451</v>
      </c>
      <c r="G13" s="48">
        <f t="shared" si="0"/>
        <v>4.51</v>
      </c>
      <c r="H13" s="49">
        <v>90</v>
      </c>
      <c r="I13" s="49">
        <v>109</v>
      </c>
    </row>
    <row r="14" spans="1:9" ht="12" customHeight="1">
      <c r="A14" s="5"/>
      <c r="B14" s="92"/>
      <c r="C14" s="93"/>
      <c r="D14" s="19">
        <v>3</v>
      </c>
      <c r="E14" s="110">
        <v>200</v>
      </c>
      <c r="F14" s="111">
        <v>932</v>
      </c>
      <c r="G14" s="50">
        <f t="shared" si="0"/>
        <v>4.66</v>
      </c>
      <c r="H14" s="51">
        <v>81</v>
      </c>
      <c r="I14" s="52">
        <v>94</v>
      </c>
    </row>
    <row r="15" spans="1:9" ht="12" customHeight="1">
      <c r="A15" s="5"/>
      <c r="B15" s="88" t="s">
        <v>21</v>
      </c>
      <c r="C15" s="89" t="s">
        <v>1</v>
      </c>
      <c r="D15" s="7">
        <v>2</v>
      </c>
      <c r="E15" s="102">
        <v>100</v>
      </c>
      <c r="F15" s="109">
        <v>279</v>
      </c>
      <c r="G15" s="48">
        <f t="shared" si="0"/>
        <v>2.79</v>
      </c>
      <c r="H15" s="49">
        <v>79</v>
      </c>
      <c r="I15" s="49">
        <v>87</v>
      </c>
    </row>
    <row r="16" spans="1:9" ht="12" customHeight="1">
      <c r="A16" s="5"/>
      <c r="B16" s="90"/>
      <c r="C16" s="91"/>
      <c r="D16" s="14">
        <v>3</v>
      </c>
      <c r="E16" s="105">
        <v>200</v>
      </c>
      <c r="F16" s="112">
        <v>626</v>
      </c>
      <c r="G16" s="53">
        <f t="shared" si="0"/>
        <v>3.13</v>
      </c>
      <c r="H16" s="54">
        <v>88</v>
      </c>
      <c r="I16" s="54">
        <v>89</v>
      </c>
    </row>
    <row r="17" spans="1:9" ht="12" customHeight="1">
      <c r="A17" s="5"/>
      <c r="B17" s="88"/>
      <c r="C17" s="89"/>
      <c r="D17" s="7">
        <v>1</v>
      </c>
      <c r="E17" s="102">
        <v>10</v>
      </c>
      <c r="F17" s="109">
        <v>58.7</v>
      </c>
      <c r="G17" s="48">
        <f t="shared" si="0"/>
        <v>5.87</v>
      </c>
      <c r="H17" s="49">
        <v>74</v>
      </c>
      <c r="I17" s="49">
        <v>107</v>
      </c>
    </row>
    <row r="18" spans="1:9" ht="12" customHeight="1">
      <c r="A18" s="5"/>
      <c r="B18" s="88" t="s">
        <v>3</v>
      </c>
      <c r="C18" s="89" t="s">
        <v>2</v>
      </c>
      <c r="D18" s="7">
        <v>2</v>
      </c>
      <c r="E18" s="102">
        <v>100</v>
      </c>
      <c r="F18" s="109">
        <v>499</v>
      </c>
      <c r="G18" s="48">
        <f t="shared" si="0"/>
        <v>4.99</v>
      </c>
      <c r="H18" s="49">
        <v>93</v>
      </c>
      <c r="I18" s="49">
        <v>112</v>
      </c>
    </row>
    <row r="19" spans="1:9" ht="12" customHeight="1">
      <c r="A19" s="5"/>
      <c r="B19" s="92"/>
      <c r="C19" s="93"/>
      <c r="D19" s="19">
        <v>3</v>
      </c>
      <c r="E19" s="110">
        <v>300</v>
      </c>
      <c r="F19" s="111">
        <v>1160.7</v>
      </c>
      <c r="G19" s="50">
        <f t="shared" si="0"/>
        <v>3.869</v>
      </c>
      <c r="H19" s="51">
        <v>85</v>
      </c>
      <c r="I19" s="51">
        <v>98</v>
      </c>
    </row>
    <row r="20" spans="1:9" ht="12" customHeight="1">
      <c r="A20" s="5"/>
      <c r="B20" s="88" t="s">
        <v>22</v>
      </c>
      <c r="C20" s="89" t="s">
        <v>2</v>
      </c>
      <c r="D20" s="7">
        <v>1</v>
      </c>
      <c r="E20" s="102">
        <v>10</v>
      </c>
      <c r="F20" s="109">
        <v>54.9</v>
      </c>
      <c r="G20" s="48">
        <f t="shared" si="0"/>
        <v>5.49</v>
      </c>
      <c r="H20" s="5">
        <v>106</v>
      </c>
      <c r="I20" s="55">
        <v>106</v>
      </c>
    </row>
    <row r="21" spans="1:9" ht="12" customHeight="1">
      <c r="A21" s="5"/>
      <c r="B21" s="92"/>
      <c r="C21" s="93"/>
      <c r="D21" s="19">
        <v>2</v>
      </c>
      <c r="E21" s="110">
        <v>100</v>
      </c>
      <c r="F21" s="111">
        <v>315</v>
      </c>
      <c r="G21" s="50">
        <f t="shared" si="0"/>
        <v>3.15</v>
      </c>
      <c r="H21" s="56">
        <v>62</v>
      </c>
      <c r="I21" s="57">
        <v>66</v>
      </c>
    </row>
    <row r="22" spans="1:9" ht="12" customHeight="1">
      <c r="A22" s="5"/>
      <c r="B22" s="88" t="s">
        <v>23</v>
      </c>
      <c r="C22" s="89" t="s">
        <v>2</v>
      </c>
      <c r="D22" s="7">
        <v>1</v>
      </c>
      <c r="E22" s="102">
        <v>10</v>
      </c>
      <c r="F22" s="109">
        <v>77.4</v>
      </c>
      <c r="G22" s="48">
        <f t="shared" si="0"/>
        <v>7.74</v>
      </c>
      <c r="H22" s="45">
        <v>137</v>
      </c>
      <c r="I22" s="46">
        <v>127</v>
      </c>
    </row>
    <row r="23" spans="1:9" ht="12" customHeight="1">
      <c r="A23" s="5"/>
      <c r="B23" s="92"/>
      <c r="C23" s="93"/>
      <c r="D23" s="19">
        <v>2</v>
      </c>
      <c r="E23" s="110">
        <v>99.8</v>
      </c>
      <c r="F23" s="111">
        <v>449</v>
      </c>
      <c r="G23" s="50">
        <f t="shared" si="0"/>
        <v>4.498997995991984</v>
      </c>
      <c r="H23" s="56">
        <v>125</v>
      </c>
      <c r="I23" s="58">
        <v>114</v>
      </c>
    </row>
    <row r="24" spans="1:9" ht="12" customHeight="1">
      <c r="A24" s="5"/>
      <c r="B24" s="88" t="s">
        <v>24</v>
      </c>
      <c r="C24" s="89" t="s">
        <v>2</v>
      </c>
      <c r="D24" s="7">
        <v>2</v>
      </c>
      <c r="E24" s="102">
        <v>100</v>
      </c>
      <c r="F24" s="109">
        <v>348</v>
      </c>
      <c r="G24" s="48">
        <f t="shared" si="0"/>
        <v>3.48</v>
      </c>
      <c r="H24" s="45">
        <v>107</v>
      </c>
      <c r="I24" s="46">
        <v>101</v>
      </c>
    </row>
    <row r="25" spans="1:9" ht="12" customHeight="1">
      <c r="A25" s="5"/>
      <c r="B25" s="92"/>
      <c r="C25" s="93"/>
      <c r="D25" s="19">
        <v>3</v>
      </c>
      <c r="E25" s="110">
        <v>300</v>
      </c>
      <c r="F25" s="111">
        <v>830</v>
      </c>
      <c r="G25" s="50">
        <f t="shared" si="0"/>
        <v>2.7666666666666666</v>
      </c>
      <c r="H25" s="56">
        <v>107</v>
      </c>
      <c r="I25" s="58">
        <v>96</v>
      </c>
    </row>
    <row r="26" spans="1:9" ht="12" customHeight="1">
      <c r="A26" s="5"/>
      <c r="B26" s="88" t="s">
        <v>25</v>
      </c>
      <c r="C26" s="89" t="s">
        <v>2</v>
      </c>
      <c r="D26" s="7">
        <v>2</v>
      </c>
      <c r="E26" s="102">
        <v>100</v>
      </c>
      <c r="F26" s="109">
        <v>409.5</v>
      </c>
      <c r="G26" s="48">
        <f t="shared" si="0"/>
        <v>4.095</v>
      </c>
      <c r="H26" s="5">
        <v>103</v>
      </c>
      <c r="I26" s="46">
        <v>120</v>
      </c>
    </row>
    <row r="27" spans="1:9" ht="12" customHeight="1">
      <c r="A27" s="5"/>
      <c r="B27" s="92"/>
      <c r="C27" s="93"/>
      <c r="D27" s="19">
        <v>3</v>
      </c>
      <c r="E27" s="110">
        <v>250</v>
      </c>
      <c r="F27" s="111">
        <v>777</v>
      </c>
      <c r="G27" s="50">
        <f t="shared" si="0"/>
        <v>3.108</v>
      </c>
      <c r="H27" s="56">
        <v>104</v>
      </c>
      <c r="I27" s="58">
        <v>117</v>
      </c>
    </row>
    <row r="28" spans="1:9" ht="12" customHeight="1">
      <c r="A28" s="5"/>
      <c r="B28" s="88" t="s">
        <v>26</v>
      </c>
      <c r="C28" s="89" t="s">
        <v>2</v>
      </c>
      <c r="D28" s="7">
        <v>2</v>
      </c>
      <c r="E28" s="102">
        <v>100</v>
      </c>
      <c r="F28" s="109">
        <v>352</v>
      </c>
      <c r="G28" s="48">
        <f t="shared" si="0"/>
        <v>3.52</v>
      </c>
      <c r="H28" s="49">
        <v>83</v>
      </c>
      <c r="I28" s="49">
        <v>112</v>
      </c>
    </row>
    <row r="29" spans="1:9" ht="12" customHeight="1">
      <c r="A29" s="5"/>
      <c r="B29" s="92"/>
      <c r="C29" s="93"/>
      <c r="D29" s="19">
        <v>3</v>
      </c>
      <c r="E29" s="110">
        <v>300</v>
      </c>
      <c r="F29" s="111">
        <v>1365</v>
      </c>
      <c r="G29" s="50">
        <f t="shared" si="0"/>
        <v>4.55</v>
      </c>
      <c r="H29" s="51">
        <v>95</v>
      </c>
      <c r="I29" s="51">
        <v>144</v>
      </c>
    </row>
    <row r="30" spans="1:9" ht="12" customHeight="1">
      <c r="A30" s="5"/>
      <c r="B30" s="88" t="s">
        <v>4</v>
      </c>
      <c r="C30" s="89" t="s">
        <v>2</v>
      </c>
      <c r="D30" s="7">
        <v>2</v>
      </c>
      <c r="E30" s="102">
        <v>100</v>
      </c>
      <c r="F30" s="109">
        <v>467.5</v>
      </c>
      <c r="G30" s="48">
        <f t="shared" si="0"/>
        <v>4.675</v>
      </c>
      <c r="H30" s="49">
        <v>130</v>
      </c>
      <c r="I30" s="49">
        <v>117</v>
      </c>
    </row>
    <row r="31" spans="1:9" ht="12" customHeight="1">
      <c r="A31" s="5"/>
      <c r="B31" s="92"/>
      <c r="C31" s="93"/>
      <c r="D31" s="19">
        <v>3</v>
      </c>
      <c r="E31" s="110">
        <v>300</v>
      </c>
      <c r="F31" s="111">
        <v>1305</v>
      </c>
      <c r="G31" s="50">
        <f t="shared" si="0"/>
        <v>4.35</v>
      </c>
      <c r="H31" s="51">
        <v>138</v>
      </c>
      <c r="I31" s="51">
        <v>98</v>
      </c>
    </row>
    <row r="32" spans="1:9" ht="12" customHeight="1">
      <c r="A32" s="5"/>
      <c r="B32" s="88" t="s">
        <v>27</v>
      </c>
      <c r="C32" s="89" t="s">
        <v>2</v>
      </c>
      <c r="D32" s="7">
        <v>2</v>
      </c>
      <c r="E32" s="102">
        <v>100</v>
      </c>
      <c r="F32" s="109">
        <v>404</v>
      </c>
      <c r="G32" s="48">
        <f t="shared" si="0"/>
        <v>4.04</v>
      </c>
      <c r="H32" s="49">
        <v>108</v>
      </c>
      <c r="I32" s="49">
        <v>125</v>
      </c>
    </row>
    <row r="33" spans="1:9" ht="12" customHeight="1">
      <c r="A33" s="5"/>
      <c r="B33" s="92"/>
      <c r="C33" s="93"/>
      <c r="D33" s="19">
        <v>3</v>
      </c>
      <c r="E33" s="110">
        <v>300</v>
      </c>
      <c r="F33" s="111">
        <v>1102</v>
      </c>
      <c r="G33" s="50">
        <f t="shared" si="0"/>
        <v>3.6733333333333333</v>
      </c>
      <c r="H33" s="51">
        <v>135</v>
      </c>
      <c r="I33" s="51">
        <v>118</v>
      </c>
    </row>
    <row r="34" spans="1:9" ht="12" customHeight="1">
      <c r="A34" s="5"/>
      <c r="B34" s="88" t="s">
        <v>28</v>
      </c>
      <c r="C34" s="89" t="s">
        <v>2</v>
      </c>
      <c r="D34" s="7">
        <v>2</v>
      </c>
      <c r="E34" s="102">
        <v>100</v>
      </c>
      <c r="F34" s="109">
        <v>337</v>
      </c>
      <c r="G34" s="48">
        <f t="shared" si="0"/>
        <v>3.37</v>
      </c>
      <c r="H34" s="49">
        <v>195</v>
      </c>
      <c r="I34" s="49">
        <v>100</v>
      </c>
    </row>
    <row r="35" spans="1:9" ht="12" customHeight="1">
      <c r="A35" s="5"/>
      <c r="B35" s="90"/>
      <c r="C35" s="91"/>
      <c r="D35" s="14">
        <v>3</v>
      </c>
      <c r="E35" s="105">
        <v>300</v>
      </c>
      <c r="F35" s="112">
        <v>886</v>
      </c>
      <c r="G35" s="53">
        <f t="shared" si="0"/>
        <v>2.953333333333333</v>
      </c>
      <c r="H35" s="54">
        <v>89</v>
      </c>
      <c r="I35" s="54">
        <v>85</v>
      </c>
    </row>
    <row r="36" spans="1:9" ht="12" customHeight="1">
      <c r="A36" s="5"/>
      <c r="B36" s="88" t="s">
        <v>3</v>
      </c>
      <c r="C36" s="89" t="s">
        <v>29</v>
      </c>
      <c r="D36" s="7">
        <v>1</v>
      </c>
      <c r="E36" s="102">
        <v>15</v>
      </c>
      <c r="F36" s="117">
        <v>99.2</v>
      </c>
      <c r="G36" s="48">
        <f t="shared" si="0"/>
        <v>6.613333333333333</v>
      </c>
      <c r="H36" s="59">
        <v>117</v>
      </c>
      <c r="I36" s="59">
        <v>115</v>
      </c>
    </row>
    <row r="37" spans="1:9" ht="12" customHeight="1">
      <c r="A37" s="5"/>
      <c r="B37" s="92"/>
      <c r="C37" s="93"/>
      <c r="D37" s="118">
        <v>2</v>
      </c>
      <c r="E37" s="110">
        <v>100</v>
      </c>
      <c r="F37" s="111">
        <v>407</v>
      </c>
      <c r="G37" s="50">
        <f t="shared" si="0"/>
        <v>4.07</v>
      </c>
      <c r="H37" s="52">
        <v>103</v>
      </c>
      <c r="I37" s="52">
        <v>106</v>
      </c>
    </row>
    <row r="38" spans="1:9" ht="12" customHeight="1">
      <c r="A38" s="5"/>
      <c r="B38" s="88" t="s">
        <v>30</v>
      </c>
      <c r="C38" s="89" t="s">
        <v>29</v>
      </c>
      <c r="D38" s="7">
        <v>1</v>
      </c>
      <c r="E38" s="102">
        <v>15</v>
      </c>
      <c r="F38" s="109">
        <v>85</v>
      </c>
      <c r="G38" s="48">
        <f t="shared" si="0"/>
        <v>5.666666666666667</v>
      </c>
      <c r="H38" s="60">
        <v>97</v>
      </c>
      <c r="I38" s="55">
        <v>98</v>
      </c>
    </row>
    <row r="39" spans="1:9" ht="12" customHeight="1">
      <c r="A39" s="5"/>
      <c r="B39" s="90"/>
      <c r="C39" s="91"/>
      <c r="D39" s="14">
        <v>2</v>
      </c>
      <c r="E39" s="105">
        <v>100</v>
      </c>
      <c r="F39" s="112">
        <v>378.6</v>
      </c>
      <c r="G39" s="53">
        <f t="shared" si="0"/>
        <v>3.786</v>
      </c>
      <c r="H39" s="61">
        <v>106</v>
      </c>
      <c r="I39" s="62">
        <v>98</v>
      </c>
    </row>
    <row r="40" spans="1:9" ht="12" customHeight="1">
      <c r="A40" s="5"/>
      <c r="B40" s="94"/>
      <c r="C40" s="89" t="s">
        <v>0</v>
      </c>
      <c r="D40" s="7">
        <v>1</v>
      </c>
      <c r="E40" s="102">
        <f aca="true" t="shared" si="1" ref="E40:I41">E6</f>
        <v>10</v>
      </c>
      <c r="F40" s="102">
        <f t="shared" si="1"/>
        <v>40.5</v>
      </c>
      <c r="G40" s="48">
        <f t="shared" si="1"/>
        <v>4.05</v>
      </c>
      <c r="H40" s="46">
        <f t="shared" si="1"/>
        <v>108</v>
      </c>
      <c r="I40" s="46">
        <f t="shared" si="1"/>
        <v>88</v>
      </c>
    </row>
    <row r="41" spans="1:9" ht="12" customHeight="1">
      <c r="A41" s="5"/>
      <c r="B41" s="88"/>
      <c r="C41" s="91"/>
      <c r="D41" s="14">
        <v>2</v>
      </c>
      <c r="E41" s="105">
        <f t="shared" si="1"/>
        <v>100</v>
      </c>
      <c r="F41" s="105">
        <f t="shared" si="1"/>
        <v>295.3</v>
      </c>
      <c r="G41" s="53">
        <f t="shared" si="1"/>
        <v>2.9530000000000003</v>
      </c>
      <c r="H41" s="47">
        <f t="shared" si="1"/>
        <v>65</v>
      </c>
      <c r="I41" s="47">
        <f t="shared" si="1"/>
        <v>90</v>
      </c>
    </row>
    <row r="42" spans="1:9" ht="12" customHeight="1">
      <c r="A42" s="5"/>
      <c r="B42" s="88"/>
      <c r="C42" s="89"/>
      <c r="D42" s="7">
        <v>1</v>
      </c>
      <c r="E42" s="102">
        <f>AVERAGE(E8,E11)</f>
        <v>11.55</v>
      </c>
      <c r="F42" s="102">
        <f>AVERAGE(F8,F11)</f>
        <v>67.5</v>
      </c>
      <c r="G42" s="48">
        <f aca="true" t="shared" si="2" ref="G42:G49">F42/E42</f>
        <v>5.844155844155844</v>
      </c>
      <c r="H42" s="46">
        <f>AVERAGE(H8,H11)</f>
        <v>99.5</v>
      </c>
      <c r="I42" s="46">
        <f>AVERAGE(I8,I11)</f>
        <v>97</v>
      </c>
    </row>
    <row r="43" spans="1:9" ht="12" customHeight="1">
      <c r="A43" s="5"/>
      <c r="B43" s="95" t="s">
        <v>5</v>
      </c>
      <c r="C43" s="89" t="s">
        <v>1</v>
      </c>
      <c r="D43" s="7">
        <v>2</v>
      </c>
      <c r="E43" s="102">
        <f>AVERAGE(E9,E12,E13,E15)</f>
        <v>99.95</v>
      </c>
      <c r="F43" s="102">
        <f>AVERAGE(F9,F12,F13,F15)</f>
        <v>376.075</v>
      </c>
      <c r="G43" s="48">
        <f t="shared" si="2"/>
        <v>3.7626313156578286</v>
      </c>
      <c r="H43" s="46">
        <f>AVERAGE(H9,H12,H13,H15)</f>
        <v>84.25</v>
      </c>
      <c r="I43" s="46">
        <f>AVERAGE(I9,I12,I13,I15)</f>
        <v>97.25</v>
      </c>
    </row>
    <row r="44" spans="1:9" ht="12" customHeight="1">
      <c r="A44" s="5"/>
      <c r="B44" s="88"/>
      <c r="C44" s="91"/>
      <c r="D44" s="14">
        <v>3</v>
      </c>
      <c r="E44" s="105">
        <f>AVERAGE(E10,E14,E16)</f>
        <v>233.33333333333334</v>
      </c>
      <c r="F44" s="105">
        <f>AVERAGE(F10,F14,F16)</f>
        <v>941.1</v>
      </c>
      <c r="G44" s="53">
        <f t="shared" si="2"/>
        <v>4.033285714285714</v>
      </c>
      <c r="H44" s="47">
        <f>AVERAGE(H10,H14,H16)</f>
        <v>93.66666666666667</v>
      </c>
      <c r="I44" s="47">
        <f>AVERAGE(I10,I14,I16)</f>
        <v>100.66666666666667</v>
      </c>
    </row>
    <row r="45" spans="1:9" ht="12" customHeight="1">
      <c r="A45" s="5"/>
      <c r="B45" s="88"/>
      <c r="C45" s="89"/>
      <c r="D45" s="7">
        <v>1</v>
      </c>
      <c r="E45" s="102">
        <f>AVERAGE(E17,E20,E22)</f>
        <v>10</v>
      </c>
      <c r="F45" s="102">
        <f>AVERAGE(F17,F20,F22)</f>
        <v>63.666666666666664</v>
      </c>
      <c r="G45" s="48">
        <f t="shared" si="2"/>
        <v>6.366666666666666</v>
      </c>
      <c r="H45" s="46">
        <f>AVERAGE(H17,H20,H22)</f>
        <v>105.66666666666667</v>
      </c>
      <c r="I45" s="46">
        <f>AVERAGE(I17,I22)</f>
        <v>117</v>
      </c>
    </row>
    <row r="46" spans="1:9" ht="12" customHeight="1">
      <c r="A46" s="5"/>
      <c r="B46" s="88"/>
      <c r="C46" s="89" t="s">
        <v>2</v>
      </c>
      <c r="D46" s="7">
        <v>2</v>
      </c>
      <c r="E46" s="102">
        <f>AVERAGE(E18,E21,E23,E24,E26,E28,E30,E32,E34)</f>
        <v>99.97777777777777</v>
      </c>
      <c r="F46" s="102">
        <f>AVERAGE(F18,F21,F23,F24,F26,F28,F30,F32,F34)</f>
        <v>397.8888888888889</v>
      </c>
      <c r="G46" s="48">
        <f t="shared" si="2"/>
        <v>3.9797732829517676</v>
      </c>
      <c r="H46" s="46">
        <f>AVERAGE(H18,H21,H23,H24,H26,H28,H30,H32,H34)</f>
        <v>111.77777777777777</v>
      </c>
      <c r="I46" s="46">
        <f>AVERAGE(I18,I23,I24,I26,I28,I30,I32,I34)</f>
        <v>112.625</v>
      </c>
    </row>
    <row r="47" spans="1:9" ht="12" customHeight="1">
      <c r="A47" s="5"/>
      <c r="B47" s="88"/>
      <c r="C47" s="121"/>
      <c r="D47" s="122">
        <v>3</v>
      </c>
      <c r="E47" s="105">
        <f>AVERAGE(E19,E25,E27,E29,E31,E33,E35)</f>
        <v>292.85714285714283</v>
      </c>
      <c r="F47" s="105">
        <f>AVERAGE(F19,F25,F27,F29,F31,F33,F35)</f>
        <v>1060.8142857142857</v>
      </c>
      <c r="G47" s="53">
        <f t="shared" si="2"/>
        <v>3.6222926829268296</v>
      </c>
      <c r="H47" s="47">
        <f>AVERAGE(H19,H25,H27,H29,H31,H33,H35)</f>
        <v>107.57142857142857</v>
      </c>
      <c r="I47" s="47">
        <f>AVERAGE(I19,I25,I27,I29,I31,I33,I35)</f>
        <v>108</v>
      </c>
    </row>
    <row r="48" spans="1:9" ht="12" customHeight="1">
      <c r="A48" s="5"/>
      <c r="B48" s="88"/>
      <c r="C48" s="95" t="s">
        <v>29</v>
      </c>
      <c r="D48" s="123">
        <v>1</v>
      </c>
      <c r="E48" s="102">
        <f>AVERAGE(E36,E38)</f>
        <v>15</v>
      </c>
      <c r="F48" s="102">
        <f>AVERAGE(F36,F38)</f>
        <v>92.1</v>
      </c>
      <c r="G48" s="48">
        <f t="shared" si="2"/>
        <v>6.14</v>
      </c>
      <c r="H48" s="46">
        <f>AVERAGE(H36,H38)</f>
        <v>107</v>
      </c>
      <c r="I48" s="46">
        <f>AVERAGE(I36,I38)</f>
        <v>106.5</v>
      </c>
    </row>
    <row r="49" spans="1:9" ht="12" customHeight="1">
      <c r="A49" s="5"/>
      <c r="B49" s="90"/>
      <c r="C49" s="121"/>
      <c r="D49" s="122">
        <v>2</v>
      </c>
      <c r="E49" s="105">
        <f>AVERAGE(E37,E39)</f>
        <v>100</v>
      </c>
      <c r="F49" s="105">
        <f>AVERAGE(F37,F39)</f>
        <v>392.8</v>
      </c>
      <c r="G49" s="53">
        <f t="shared" si="2"/>
        <v>3.928</v>
      </c>
      <c r="H49" s="47">
        <f>AVERAGE(H37,H39)</f>
        <v>104.5</v>
      </c>
      <c r="I49" s="47">
        <f>AVERAGE(I37,I39)</f>
        <v>102</v>
      </c>
    </row>
  </sheetData>
  <printOptions/>
  <pageMargins left="0.67" right="0.61" top="1.18" bottom="0.83" header="0.69" footer="0.8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1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2" width="15.69921875" style="3" customWidth="1"/>
    <col min="3" max="3" width="16" style="2" customWidth="1"/>
    <col min="4" max="4" width="3.59765625" style="2" customWidth="1"/>
    <col min="5" max="5" width="9" style="3" customWidth="1"/>
    <col min="6" max="6" width="11" style="3" customWidth="1"/>
    <col min="7" max="7" width="9" style="3" customWidth="1"/>
    <col min="8" max="9" width="8.8984375" style="3" customWidth="1"/>
    <col min="10" max="16384" width="9" style="3" customWidth="1"/>
  </cols>
  <sheetData>
    <row r="1" ht="14.25" customHeight="1">
      <c r="B1" s="97" t="s">
        <v>39</v>
      </c>
    </row>
    <row r="2" ht="12" customHeight="1"/>
    <row r="3" spans="2:9" ht="12" customHeight="1">
      <c r="B3" s="98"/>
      <c r="C3" s="77"/>
      <c r="D3" s="77" t="s">
        <v>7</v>
      </c>
      <c r="E3" s="81">
        <v>37166</v>
      </c>
      <c r="F3" s="80"/>
      <c r="G3" s="80"/>
      <c r="H3" s="80"/>
      <c r="I3" s="80"/>
    </row>
    <row r="4" spans="2:9" ht="12" customHeight="1">
      <c r="B4" s="99" t="s">
        <v>8</v>
      </c>
      <c r="C4" s="99" t="s">
        <v>9</v>
      </c>
      <c r="D4" s="99" t="s">
        <v>10</v>
      </c>
      <c r="E4" s="98" t="s">
        <v>11</v>
      </c>
      <c r="F4" s="77" t="s">
        <v>12</v>
      </c>
      <c r="G4" s="98" t="s">
        <v>13</v>
      </c>
      <c r="H4" s="80" t="s">
        <v>14</v>
      </c>
      <c r="I4" s="80"/>
    </row>
    <row r="5" spans="2:9" ht="12" customHeight="1">
      <c r="B5" s="100"/>
      <c r="C5" s="84"/>
      <c r="D5" s="84" t="s">
        <v>15</v>
      </c>
      <c r="E5" s="84" t="s">
        <v>16</v>
      </c>
      <c r="F5" s="84" t="s">
        <v>16</v>
      </c>
      <c r="G5" s="100"/>
      <c r="H5" s="101" t="s">
        <v>6</v>
      </c>
      <c r="I5" s="101" t="s">
        <v>17</v>
      </c>
    </row>
    <row r="6" spans="2:9" ht="12" customHeight="1">
      <c r="B6" s="88" t="s">
        <v>18</v>
      </c>
      <c r="C6" s="89" t="s">
        <v>0</v>
      </c>
      <c r="D6" s="7">
        <v>1</v>
      </c>
      <c r="E6" s="102">
        <v>10</v>
      </c>
      <c r="F6" s="109">
        <v>68.8</v>
      </c>
      <c r="G6" s="48">
        <f aca="true" t="shared" si="0" ref="G6:G39">F6/E6</f>
        <v>6.88</v>
      </c>
      <c r="H6" s="45">
        <v>43.745664739884376</v>
      </c>
      <c r="I6" s="46">
        <v>91.47830291309074</v>
      </c>
    </row>
    <row r="7" spans="2:9" ht="12" customHeight="1">
      <c r="B7" s="90"/>
      <c r="C7" s="91"/>
      <c r="D7" s="14">
        <v>2</v>
      </c>
      <c r="E7" s="105">
        <v>100</v>
      </c>
      <c r="F7" s="112">
        <v>362</v>
      </c>
      <c r="G7" s="53">
        <f t="shared" si="0"/>
        <v>3.62</v>
      </c>
      <c r="H7" s="108">
        <v>62.059190031152625</v>
      </c>
      <c r="I7" s="47">
        <v>74.45774012997256</v>
      </c>
    </row>
    <row r="8" spans="2:9" ht="12" customHeight="1">
      <c r="B8" s="88"/>
      <c r="C8" s="89"/>
      <c r="D8" s="7">
        <v>1</v>
      </c>
      <c r="E8" s="102">
        <v>10</v>
      </c>
      <c r="F8" s="109">
        <v>114.5</v>
      </c>
      <c r="G8" s="48">
        <f t="shared" si="0"/>
        <v>11.45</v>
      </c>
      <c r="H8" s="49">
        <v>99.13946102021174</v>
      </c>
      <c r="I8" s="49">
        <v>109.6807575296623</v>
      </c>
    </row>
    <row r="9" spans="2:9" ht="12" customHeight="1">
      <c r="B9" s="88" t="s">
        <v>3</v>
      </c>
      <c r="C9" s="89" t="s">
        <v>1</v>
      </c>
      <c r="D9" s="7">
        <v>2</v>
      </c>
      <c r="E9" s="102">
        <v>100</v>
      </c>
      <c r="F9" s="109">
        <v>612.5</v>
      </c>
      <c r="G9" s="48">
        <f t="shared" si="0"/>
        <v>6.125</v>
      </c>
      <c r="H9" s="49">
        <v>87.23478260869567</v>
      </c>
      <c r="I9" s="49">
        <v>118.68798955613582</v>
      </c>
    </row>
    <row r="10" spans="2:9" ht="12" customHeight="1">
      <c r="B10" s="92"/>
      <c r="C10" s="93"/>
      <c r="D10" s="19">
        <v>3</v>
      </c>
      <c r="E10" s="110">
        <v>300</v>
      </c>
      <c r="F10" s="111">
        <v>1622</v>
      </c>
      <c r="G10" s="50">
        <f t="shared" si="0"/>
        <v>5.406666666666666</v>
      </c>
      <c r="H10" s="51">
        <v>83.45950704225353</v>
      </c>
      <c r="I10" s="51">
        <v>99.71022043309992</v>
      </c>
    </row>
    <row r="11" spans="2:9" ht="12" customHeight="1">
      <c r="B11" s="88" t="s">
        <v>19</v>
      </c>
      <c r="C11" s="89" t="s">
        <v>1</v>
      </c>
      <c r="D11" s="7">
        <v>1</v>
      </c>
      <c r="E11" s="102">
        <v>13.1</v>
      </c>
      <c r="F11" s="109">
        <v>113</v>
      </c>
      <c r="G11" s="48">
        <f t="shared" si="0"/>
        <v>8.625954198473282</v>
      </c>
      <c r="H11" s="49">
        <v>113.03661957761364</v>
      </c>
      <c r="I11" s="49">
        <v>97.89422264054879</v>
      </c>
    </row>
    <row r="12" spans="2:9" ht="12" customHeight="1">
      <c r="B12" s="92"/>
      <c r="C12" s="93"/>
      <c r="D12" s="19">
        <v>2</v>
      </c>
      <c r="E12" s="110">
        <v>99.8</v>
      </c>
      <c r="F12" s="111">
        <v>573</v>
      </c>
      <c r="G12" s="50">
        <f t="shared" si="0"/>
        <v>5.741482965931864</v>
      </c>
      <c r="H12" s="51">
        <v>81.090617598834</v>
      </c>
      <c r="I12" s="51">
        <v>87.3760806029901</v>
      </c>
    </row>
    <row r="13" spans="2:9" ht="12" customHeight="1">
      <c r="B13" s="88" t="s">
        <v>20</v>
      </c>
      <c r="C13" s="89" t="s">
        <v>1</v>
      </c>
      <c r="D13" s="7">
        <v>2</v>
      </c>
      <c r="E13" s="102">
        <v>100</v>
      </c>
      <c r="F13" s="109">
        <v>491</v>
      </c>
      <c r="G13" s="48">
        <f t="shared" si="0"/>
        <v>4.91</v>
      </c>
      <c r="H13" s="49">
        <v>78.79614767255215</v>
      </c>
      <c r="I13" s="49">
        <v>98</v>
      </c>
    </row>
    <row r="14" spans="2:9" ht="12" customHeight="1">
      <c r="B14" s="92"/>
      <c r="C14" s="93"/>
      <c r="D14" s="19">
        <v>3</v>
      </c>
      <c r="E14" s="110">
        <v>200</v>
      </c>
      <c r="F14" s="111">
        <v>1174</v>
      </c>
      <c r="G14" s="50">
        <f t="shared" si="0"/>
        <v>5.87</v>
      </c>
      <c r="H14" s="51">
        <v>92</v>
      </c>
      <c r="I14" s="52">
        <v>116.83883011823274</v>
      </c>
    </row>
    <row r="15" spans="2:9" ht="12" customHeight="1">
      <c r="B15" s="88" t="s">
        <v>21</v>
      </c>
      <c r="C15" s="89" t="s">
        <v>1</v>
      </c>
      <c r="D15" s="7">
        <v>2</v>
      </c>
      <c r="E15" s="102">
        <v>100</v>
      </c>
      <c r="F15" s="109">
        <v>458</v>
      </c>
      <c r="G15" s="48">
        <f t="shared" si="0"/>
        <v>4.58</v>
      </c>
      <c r="H15" s="49">
        <v>94.17695473251028</v>
      </c>
      <c r="I15" s="49">
        <v>101</v>
      </c>
    </row>
    <row r="16" spans="2:9" ht="12" customHeight="1">
      <c r="B16" s="90"/>
      <c r="C16" s="91"/>
      <c r="D16" s="14">
        <v>3</v>
      </c>
      <c r="E16" s="105">
        <v>200</v>
      </c>
      <c r="F16" s="112">
        <v>867</v>
      </c>
      <c r="G16" s="53">
        <f t="shared" si="0"/>
        <v>4.335</v>
      </c>
      <c r="H16" s="54">
        <v>94</v>
      </c>
      <c r="I16" s="54">
        <v>89.85331340013916</v>
      </c>
    </row>
    <row r="17" spans="2:9" ht="12" customHeight="1">
      <c r="B17" s="88"/>
      <c r="C17" s="89"/>
      <c r="D17" s="7">
        <v>1</v>
      </c>
      <c r="E17" s="102">
        <v>10</v>
      </c>
      <c r="F17" s="109">
        <v>83</v>
      </c>
      <c r="G17" s="48">
        <f t="shared" si="0"/>
        <v>8.3</v>
      </c>
      <c r="H17" s="49">
        <v>56.82614647501712</v>
      </c>
      <c r="I17" s="49">
        <v>80.37076476282672</v>
      </c>
    </row>
    <row r="18" spans="2:9" ht="12" customHeight="1">
      <c r="B18" s="88" t="s">
        <v>3</v>
      </c>
      <c r="C18" s="89" t="s">
        <v>2</v>
      </c>
      <c r="D18" s="7">
        <v>2</v>
      </c>
      <c r="E18" s="102">
        <v>100</v>
      </c>
      <c r="F18" s="109">
        <v>715.1</v>
      </c>
      <c r="G18" s="48">
        <f t="shared" si="0"/>
        <v>7.151</v>
      </c>
      <c r="H18" s="49">
        <v>79.9229411764706</v>
      </c>
      <c r="I18" s="49">
        <v>99.88898691368918</v>
      </c>
    </row>
    <row r="19" spans="2:9" ht="12" customHeight="1">
      <c r="B19" s="92"/>
      <c r="C19" s="93"/>
      <c r="D19" s="19">
        <v>3</v>
      </c>
      <c r="E19" s="110">
        <v>300</v>
      </c>
      <c r="F19" s="111">
        <v>2048</v>
      </c>
      <c r="G19" s="50">
        <f t="shared" si="0"/>
        <v>6.826666666666667</v>
      </c>
      <c r="H19" s="51">
        <v>76.59879921259844</v>
      </c>
      <c r="I19" s="51">
        <v>96.84612015112225</v>
      </c>
    </row>
    <row r="20" spans="2:9" ht="12" customHeight="1">
      <c r="B20" s="88" t="s">
        <v>22</v>
      </c>
      <c r="C20" s="89" t="s">
        <v>2</v>
      </c>
      <c r="D20" s="7">
        <v>1</v>
      </c>
      <c r="E20" s="102">
        <v>10</v>
      </c>
      <c r="F20" s="109">
        <v>89.7</v>
      </c>
      <c r="G20" s="48">
        <f t="shared" si="0"/>
        <v>8.97</v>
      </c>
      <c r="H20" s="124">
        <v>88.72315803008873</v>
      </c>
      <c r="I20" s="125">
        <v>101.33100973658833</v>
      </c>
    </row>
    <row r="21" spans="2:9" ht="12" customHeight="1">
      <c r="B21" s="92"/>
      <c r="C21" s="93"/>
      <c r="D21" s="19">
        <v>2</v>
      </c>
      <c r="E21" s="110">
        <v>100</v>
      </c>
      <c r="F21" s="111">
        <v>556</v>
      </c>
      <c r="G21" s="50">
        <f t="shared" si="0"/>
        <v>5.56</v>
      </c>
      <c r="H21" s="56">
        <v>84.66942756005093</v>
      </c>
      <c r="I21" s="57">
        <v>91.24299711364701</v>
      </c>
    </row>
    <row r="22" spans="2:9" ht="12" customHeight="1">
      <c r="B22" s="88" t="s">
        <v>23</v>
      </c>
      <c r="C22" s="89" t="s">
        <v>2</v>
      </c>
      <c r="D22" s="7">
        <v>1</v>
      </c>
      <c r="E22" s="102">
        <v>10</v>
      </c>
      <c r="F22" s="109">
        <v>113</v>
      </c>
      <c r="G22" s="48">
        <f t="shared" si="0"/>
        <v>11.3</v>
      </c>
      <c r="H22" s="45">
        <v>170.02330452760725</v>
      </c>
      <c r="I22" s="46">
        <v>129.93218447433316</v>
      </c>
    </row>
    <row r="23" spans="2:9" ht="12" customHeight="1">
      <c r="B23" s="92"/>
      <c r="C23" s="93"/>
      <c r="D23" s="19">
        <v>2</v>
      </c>
      <c r="E23" s="110">
        <v>99.8</v>
      </c>
      <c r="F23" s="126">
        <v>449</v>
      </c>
      <c r="G23" s="127">
        <f t="shared" si="0"/>
        <v>4.498997995991984</v>
      </c>
      <c r="H23" s="128">
        <v>83.97860322447912</v>
      </c>
      <c r="I23" s="129">
        <v>79.28729725673016</v>
      </c>
    </row>
    <row r="24" spans="2:9" ht="12" customHeight="1">
      <c r="B24" s="88" t="s">
        <v>24</v>
      </c>
      <c r="C24" s="89" t="s">
        <v>2</v>
      </c>
      <c r="D24" s="7">
        <v>2</v>
      </c>
      <c r="E24" s="102">
        <v>100</v>
      </c>
      <c r="F24" s="109">
        <v>542</v>
      </c>
      <c r="G24" s="48">
        <f t="shared" si="0"/>
        <v>5.42</v>
      </c>
      <c r="H24" s="45">
        <v>104.00852878464816</v>
      </c>
      <c r="I24" s="46">
        <v>92.47393364928908</v>
      </c>
    </row>
    <row r="25" spans="2:9" ht="12" customHeight="1">
      <c r="B25" s="92"/>
      <c r="C25" s="93"/>
      <c r="D25" s="19">
        <v>3</v>
      </c>
      <c r="E25" s="110">
        <v>300</v>
      </c>
      <c r="F25" s="111">
        <v>1422</v>
      </c>
      <c r="G25" s="50">
        <f t="shared" si="0"/>
        <v>4.74</v>
      </c>
      <c r="H25" s="56">
        <v>88.62880886426596</v>
      </c>
      <c r="I25" s="58">
        <v>86.60463542547797</v>
      </c>
    </row>
    <row r="26" spans="2:9" ht="12" customHeight="1">
      <c r="B26" s="88" t="s">
        <v>25</v>
      </c>
      <c r="C26" s="89" t="s">
        <v>2</v>
      </c>
      <c r="D26" s="7">
        <v>2</v>
      </c>
      <c r="E26" s="102">
        <v>100</v>
      </c>
      <c r="F26" s="109">
        <v>657</v>
      </c>
      <c r="G26" s="48">
        <f t="shared" si="0"/>
        <v>6.57</v>
      </c>
      <c r="H26" s="45">
        <v>95.63318777292577</v>
      </c>
      <c r="I26" s="46">
        <v>114.07240211823942</v>
      </c>
    </row>
    <row r="27" spans="2:9" ht="12" customHeight="1">
      <c r="B27" s="92"/>
      <c r="C27" s="93"/>
      <c r="D27" s="19">
        <v>3</v>
      </c>
      <c r="E27" s="110">
        <v>250</v>
      </c>
      <c r="F27" s="111">
        <v>1290</v>
      </c>
      <c r="G27" s="50">
        <f t="shared" si="0"/>
        <v>5.16</v>
      </c>
      <c r="H27" s="56">
        <v>81.69727675744141</v>
      </c>
      <c r="I27" s="58">
        <v>102.51191759492156</v>
      </c>
    </row>
    <row r="28" spans="2:9" ht="12" customHeight="1">
      <c r="B28" s="88" t="s">
        <v>26</v>
      </c>
      <c r="C28" s="89" t="s">
        <v>2</v>
      </c>
      <c r="D28" s="7">
        <v>2</v>
      </c>
      <c r="E28" s="102">
        <v>100</v>
      </c>
      <c r="F28" s="109">
        <v>509</v>
      </c>
      <c r="G28" s="48">
        <f t="shared" si="0"/>
        <v>5.09</v>
      </c>
      <c r="H28" s="49">
        <v>107.96969696969695</v>
      </c>
      <c r="I28" s="49">
        <v>137.2848702799897</v>
      </c>
    </row>
    <row r="29" spans="2:9" ht="12" customHeight="1">
      <c r="B29" s="92"/>
      <c r="C29" s="93"/>
      <c r="D29" s="19">
        <v>3</v>
      </c>
      <c r="E29" s="110">
        <v>300</v>
      </c>
      <c r="F29" s="111">
        <v>1526</v>
      </c>
      <c r="G29" s="50">
        <f t="shared" si="0"/>
        <v>5.086666666666667</v>
      </c>
      <c r="H29" s="51">
        <v>88.32965821389193</v>
      </c>
      <c r="I29" s="51">
        <v>116.11290264140003</v>
      </c>
    </row>
    <row r="30" spans="2:9" ht="12" customHeight="1">
      <c r="B30" s="88" t="s">
        <v>4</v>
      </c>
      <c r="C30" s="89" t="s">
        <v>2</v>
      </c>
      <c r="D30" s="7">
        <v>2</v>
      </c>
      <c r="E30" s="102">
        <v>100</v>
      </c>
      <c r="F30" s="109">
        <v>695</v>
      </c>
      <c r="G30" s="48">
        <f t="shared" si="0"/>
        <v>6.95</v>
      </c>
      <c r="H30" s="49">
        <v>143.09752747252747</v>
      </c>
      <c r="I30" s="49">
        <v>115.90711853846325</v>
      </c>
    </row>
    <row r="31" spans="2:9" ht="12" customHeight="1">
      <c r="B31" s="92"/>
      <c r="C31" s="93"/>
      <c r="D31" s="19">
        <v>3</v>
      </c>
      <c r="E31" s="110">
        <v>300</v>
      </c>
      <c r="F31" s="111">
        <v>2076</v>
      </c>
      <c r="G31" s="50">
        <f t="shared" si="0"/>
        <v>6.92</v>
      </c>
      <c r="H31" s="51">
        <v>169.2966360856269</v>
      </c>
      <c r="I31" s="51">
        <v>96.98102189781021</v>
      </c>
    </row>
    <row r="32" spans="2:9" ht="12" customHeight="1">
      <c r="B32" s="88" t="s">
        <v>27</v>
      </c>
      <c r="C32" s="89" t="s">
        <v>2</v>
      </c>
      <c r="D32" s="7">
        <v>2</v>
      </c>
      <c r="E32" s="102">
        <v>100</v>
      </c>
      <c r="F32" s="109">
        <v>601</v>
      </c>
      <c r="G32" s="48">
        <f t="shared" si="0"/>
        <v>6.01</v>
      </c>
      <c r="H32" s="49">
        <v>108</v>
      </c>
      <c r="I32" s="49">
        <v>119</v>
      </c>
    </row>
    <row r="33" spans="2:9" ht="12" customHeight="1">
      <c r="B33" s="92"/>
      <c r="C33" s="93"/>
      <c r="D33" s="19">
        <v>3</v>
      </c>
      <c r="E33" s="110">
        <v>300</v>
      </c>
      <c r="F33" s="111">
        <v>1828</v>
      </c>
      <c r="G33" s="50">
        <f t="shared" si="0"/>
        <v>6.093333333333334</v>
      </c>
      <c r="H33" s="51">
        <v>104</v>
      </c>
      <c r="I33" s="51">
        <v>117</v>
      </c>
    </row>
    <row r="34" spans="2:9" ht="12" customHeight="1">
      <c r="B34" s="88" t="s">
        <v>28</v>
      </c>
      <c r="C34" s="89" t="s">
        <v>2</v>
      </c>
      <c r="D34" s="7">
        <v>2</v>
      </c>
      <c r="E34" s="102">
        <v>100</v>
      </c>
      <c r="F34" s="109">
        <v>484</v>
      </c>
      <c r="G34" s="48">
        <f t="shared" si="0"/>
        <v>4.84</v>
      </c>
      <c r="H34" s="49">
        <v>151</v>
      </c>
      <c r="I34" s="49">
        <v>107</v>
      </c>
    </row>
    <row r="35" spans="2:9" ht="12" customHeight="1">
      <c r="B35" s="90"/>
      <c r="C35" s="91"/>
      <c r="D35" s="14">
        <v>3</v>
      </c>
      <c r="E35" s="105">
        <v>300</v>
      </c>
      <c r="F35" s="112">
        <v>1479</v>
      </c>
      <c r="G35" s="53">
        <f t="shared" si="0"/>
        <v>4.93</v>
      </c>
      <c r="H35" s="54">
        <v>121</v>
      </c>
      <c r="I35" s="54">
        <v>99</v>
      </c>
    </row>
    <row r="36" spans="2:9" ht="12" customHeight="1">
      <c r="B36" s="88" t="s">
        <v>3</v>
      </c>
      <c r="C36" s="89" t="s">
        <v>29</v>
      </c>
      <c r="D36" s="7">
        <v>1</v>
      </c>
      <c r="E36" s="102">
        <v>15</v>
      </c>
      <c r="F36" s="117">
        <v>127.6</v>
      </c>
      <c r="G36" s="48">
        <f t="shared" si="0"/>
        <v>8.506666666666666</v>
      </c>
      <c r="H36" s="59">
        <v>104.12783505154638</v>
      </c>
      <c r="I36" s="59">
        <v>97.00264105642258</v>
      </c>
    </row>
    <row r="37" spans="2:9" ht="12" customHeight="1">
      <c r="B37" s="92"/>
      <c r="C37" s="93"/>
      <c r="D37" s="118">
        <v>2</v>
      </c>
      <c r="E37" s="110">
        <v>100</v>
      </c>
      <c r="F37" s="111">
        <v>575.6</v>
      </c>
      <c r="G37" s="50">
        <f t="shared" si="0"/>
        <v>5.756</v>
      </c>
      <c r="H37" s="52">
        <v>101.82867783985103</v>
      </c>
      <c r="I37" s="52">
        <v>89.1360573788307</v>
      </c>
    </row>
    <row r="38" spans="2:9" ht="12" customHeight="1">
      <c r="B38" s="88" t="s">
        <v>30</v>
      </c>
      <c r="C38" s="89" t="s">
        <v>29</v>
      </c>
      <c r="D38" s="7">
        <v>1</v>
      </c>
      <c r="E38" s="102">
        <v>15</v>
      </c>
      <c r="F38" s="109">
        <v>127</v>
      </c>
      <c r="G38" s="48">
        <f t="shared" si="0"/>
        <v>8.466666666666667</v>
      </c>
      <c r="H38" s="130">
        <v>105.58333333333334</v>
      </c>
      <c r="I38" s="131">
        <v>117.93360223394353</v>
      </c>
    </row>
    <row r="39" spans="2:9" ht="12" customHeight="1">
      <c r="B39" s="90"/>
      <c r="C39" s="91"/>
      <c r="D39" s="14">
        <v>2</v>
      </c>
      <c r="E39" s="105">
        <v>100</v>
      </c>
      <c r="F39" s="112">
        <v>577</v>
      </c>
      <c r="G39" s="53">
        <f t="shared" si="0"/>
        <v>5.77</v>
      </c>
      <c r="H39" s="132">
        <v>109.44971537001898</v>
      </c>
      <c r="I39" s="133">
        <v>89.74172803651072</v>
      </c>
    </row>
    <row r="40" spans="2:9" ht="12" customHeight="1">
      <c r="B40" s="94"/>
      <c r="C40" s="89" t="s">
        <v>0</v>
      </c>
      <c r="D40" s="7">
        <v>1</v>
      </c>
      <c r="E40" s="102">
        <f aca="true" t="shared" si="1" ref="E40:I41">E6</f>
        <v>10</v>
      </c>
      <c r="F40" s="102">
        <f t="shared" si="1"/>
        <v>68.8</v>
      </c>
      <c r="G40" s="48">
        <f t="shared" si="1"/>
        <v>6.88</v>
      </c>
      <c r="H40" s="46">
        <f t="shared" si="1"/>
        <v>43.745664739884376</v>
      </c>
      <c r="I40" s="46">
        <f t="shared" si="1"/>
        <v>91.47830291309074</v>
      </c>
    </row>
    <row r="41" spans="2:9" ht="12" customHeight="1">
      <c r="B41" s="88"/>
      <c r="C41" s="91"/>
      <c r="D41" s="14">
        <v>2</v>
      </c>
      <c r="E41" s="105">
        <f t="shared" si="1"/>
        <v>100</v>
      </c>
      <c r="F41" s="105">
        <f t="shared" si="1"/>
        <v>362</v>
      </c>
      <c r="G41" s="53">
        <f t="shared" si="1"/>
        <v>3.62</v>
      </c>
      <c r="H41" s="47">
        <f t="shared" si="1"/>
        <v>62.059190031152625</v>
      </c>
      <c r="I41" s="47">
        <f t="shared" si="1"/>
        <v>74.45774012997256</v>
      </c>
    </row>
    <row r="42" spans="2:9" ht="12" customHeight="1">
      <c r="B42" s="88"/>
      <c r="C42" s="89"/>
      <c r="D42" s="7">
        <v>1</v>
      </c>
      <c r="E42" s="102">
        <f>AVERAGE(E8,E11)</f>
        <v>11.55</v>
      </c>
      <c r="F42" s="102">
        <f>AVERAGE(F8,F11)</f>
        <v>113.75</v>
      </c>
      <c r="G42" s="48">
        <f aca="true" t="shared" si="2" ref="G42:G49">F42/E42</f>
        <v>9.848484848484848</v>
      </c>
      <c r="H42" s="46">
        <f>AVERAGE(H8,H11)</f>
        <v>106.08804029891269</v>
      </c>
      <c r="I42" s="46">
        <f>AVERAGE(I8,I11)</f>
        <v>103.78749008510555</v>
      </c>
    </row>
    <row r="43" spans="2:9" ht="12" customHeight="1">
      <c r="B43" s="95" t="s">
        <v>5</v>
      </c>
      <c r="C43" s="89" t="s">
        <v>1</v>
      </c>
      <c r="D43" s="7">
        <v>2</v>
      </c>
      <c r="E43" s="102">
        <f>AVERAGE(E9,E12,E13,E15)</f>
        <v>99.95</v>
      </c>
      <c r="F43" s="102">
        <f>AVERAGE(F9,F12,F13,F15)</f>
        <v>533.625</v>
      </c>
      <c r="G43" s="48">
        <f t="shared" si="2"/>
        <v>5.338919459729865</v>
      </c>
      <c r="H43" s="46">
        <f>AVERAGE(H9,H12,H13,H15)</f>
        <v>85.32462565314803</v>
      </c>
      <c r="I43" s="46">
        <f>AVERAGE(I9,I12,I13,I15)</f>
        <v>101.26601753978147</v>
      </c>
    </row>
    <row r="44" spans="2:9" ht="12" customHeight="1">
      <c r="B44" s="88"/>
      <c r="C44" s="91"/>
      <c r="D44" s="14">
        <v>3</v>
      </c>
      <c r="E44" s="105">
        <f>AVERAGE(E10,E14,E16)</f>
        <v>233.33333333333334</v>
      </c>
      <c r="F44" s="105">
        <f>AVERAGE(F10,F14,F16)</f>
        <v>1221</v>
      </c>
      <c r="G44" s="53">
        <f t="shared" si="2"/>
        <v>5.232857142857142</v>
      </c>
      <c r="H44" s="47">
        <f>AVERAGE(H10,H14,H16)</f>
        <v>89.81983568075118</v>
      </c>
      <c r="I44" s="47">
        <f>AVERAGE(I10,I14,I16)</f>
        <v>102.13412131715727</v>
      </c>
    </row>
    <row r="45" spans="2:9" ht="12" customHeight="1">
      <c r="B45" s="88"/>
      <c r="C45" s="89"/>
      <c r="D45" s="7">
        <v>1</v>
      </c>
      <c r="E45" s="102">
        <f>AVERAGE(E17,E20,E22)</f>
        <v>10</v>
      </c>
      <c r="F45" s="102">
        <f>AVERAGE(F17,F20,F22)</f>
        <v>95.23333333333333</v>
      </c>
      <c r="G45" s="48">
        <f t="shared" si="2"/>
        <v>9.523333333333333</v>
      </c>
      <c r="H45" s="46">
        <f>AVERAGE(H17,H20,H22)</f>
        <v>105.19086967757103</v>
      </c>
      <c r="I45" s="46">
        <f>AVERAGE(I17,I20,I22)</f>
        <v>103.87798632458275</v>
      </c>
    </row>
    <row r="46" spans="2:9" ht="12" customHeight="1">
      <c r="B46" s="88"/>
      <c r="C46" s="89" t="s">
        <v>2</v>
      </c>
      <c r="D46" s="7">
        <v>2</v>
      </c>
      <c r="E46" s="102">
        <f>AVERAGE(E18,E21,E23,E24,E26,E28,E30,E32,E34)</f>
        <v>99.97777777777777</v>
      </c>
      <c r="F46" s="102">
        <f>AVERAGE(F18,F21,F24,F26,F28,F30,F32,F34)</f>
        <v>594.8875</v>
      </c>
      <c r="G46" s="48">
        <f t="shared" si="2"/>
        <v>5.950197266059125</v>
      </c>
      <c r="H46" s="46">
        <f>AVERAGE(H18,H21,H24,H26,H28,H30,H32,H34)</f>
        <v>109.28766371703999</v>
      </c>
      <c r="I46" s="46">
        <f>AVERAGE(I18,I21,I24,I26,I28,I30,I32,I34)</f>
        <v>109.60878857666471</v>
      </c>
    </row>
    <row r="47" spans="2:9" ht="12" customHeight="1">
      <c r="B47" s="88"/>
      <c r="C47" s="121"/>
      <c r="D47" s="122">
        <v>3</v>
      </c>
      <c r="E47" s="105">
        <f>AVERAGE(E19,E25,E27,E29,E31,E33,E35)</f>
        <v>292.85714285714283</v>
      </c>
      <c r="F47" s="105">
        <f>AVERAGE(F19,F25,F27,F29,F31,F33,F35)</f>
        <v>1667</v>
      </c>
      <c r="G47" s="53">
        <f t="shared" si="2"/>
        <v>5.69219512195122</v>
      </c>
      <c r="H47" s="47">
        <f>AVERAGE(H19,H25,H27,H29,H31,H33,H35)</f>
        <v>104.2215970191178</v>
      </c>
      <c r="I47" s="47">
        <f>AVERAGE(I19,I25,I27,I29,I31,I33,I35)</f>
        <v>102.15094253010456</v>
      </c>
    </row>
    <row r="48" spans="2:9" ht="12" customHeight="1">
      <c r="B48" s="88"/>
      <c r="C48" s="95" t="s">
        <v>29</v>
      </c>
      <c r="D48" s="123">
        <v>1</v>
      </c>
      <c r="E48" s="102">
        <f>AVERAGE(E36,E38)</f>
        <v>15</v>
      </c>
      <c r="F48" s="102">
        <f>AVERAGE(F36,F38)</f>
        <v>127.3</v>
      </c>
      <c r="G48" s="48">
        <f t="shared" si="2"/>
        <v>8.486666666666666</v>
      </c>
      <c r="H48" s="46">
        <f>AVERAGE(H36,H38)</f>
        <v>104.85558419243986</v>
      </c>
      <c r="I48" s="46">
        <f>AVERAGE(I36,I38)</f>
        <v>107.46812164518306</v>
      </c>
    </row>
    <row r="49" spans="2:9" ht="12" customHeight="1">
      <c r="B49" s="90"/>
      <c r="C49" s="121"/>
      <c r="D49" s="122">
        <v>2</v>
      </c>
      <c r="E49" s="105">
        <f>AVERAGE(E37,E39)</f>
        <v>100</v>
      </c>
      <c r="F49" s="105">
        <f>AVERAGE(F37,F39)</f>
        <v>576.3</v>
      </c>
      <c r="G49" s="53">
        <f t="shared" si="2"/>
        <v>5.763</v>
      </c>
      <c r="H49" s="47">
        <f>AVERAGE(H37,H39)</f>
        <v>105.639196604935</v>
      </c>
      <c r="I49" s="47">
        <f>AVERAGE(I37,I39)</f>
        <v>89.4388927076707</v>
      </c>
    </row>
    <row r="50" spans="2:9" ht="12" customHeight="1">
      <c r="B50" s="5"/>
      <c r="C50" s="7"/>
      <c r="D50" s="7"/>
      <c r="E50" s="5"/>
      <c r="F50" s="5"/>
      <c r="G50" s="5"/>
      <c r="H50" s="5"/>
      <c r="I50" s="5"/>
    </row>
    <row r="51" spans="2:9" ht="12" customHeight="1">
      <c r="B51" s="134" t="s">
        <v>31</v>
      </c>
      <c r="C51" s="7"/>
      <c r="D51" s="7"/>
      <c r="E51" s="5"/>
      <c r="F51" s="5"/>
      <c r="G51" s="5"/>
      <c r="H51" s="5"/>
      <c r="I51" s="5"/>
    </row>
    <row r="52" ht="12" customHeight="1"/>
  </sheetData>
  <printOptions/>
  <pageMargins left="1.18" right="0.53" top="1.18" bottom="0.54" header="0.69" footer="0.4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1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2" width="15.69921875" style="3" customWidth="1"/>
    <col min="3" max="3" width="16" style="2" customWidth="1"/>
    <col min="4" max="4" width="3.59765625" style="2" customWidth="1"/>
    <col min="5" max="5" width="9" style="3" customWidth="1"/>
    <col min="6" max="6" width="11" style="3" customWidth="1"/>
    <col min="7" max="7" width="9" style="3" customWidth="1"/>
    <col min="8" max="9" width="8.8984375" style="3" customWidth="1"/>
    <col min="10" max="16384" width="9" style="3" customWidth="1"/>
  </cols>
  <sheetData>
    <row r="1" ht="14.25" customHeight="1">
      <c r="B1" s="97" t="s">
        <v>38</v>
      </c>
    </row>
    <row r="2" ht="12" customHeight="1"/>
    <row r="3" spans="2:9" ht="12" customHeight="1">
      <c r="B3" s="98"/>
      <c r="C3" s="77"/>
      <c r="D3" s="77" t="s">
        <v>7</v>
      </c>
      <c r="E3" s="81" t="s">
        <v>32</v>
      </c>
      <c r="F3" s="80"/>
      <c r="G3" s="80"/>
      <c r="H3" s="80"/>
      <c r="I3" s="80"/>
    </row>
    <row r="4" spans="2:9" ht="12" customHeight="1">
      <c r="B4" s="99" t="s">
        <v>8</v>
      </c>
      <c r="C4" s="99" t="s">
        <v>9</v>
      </c>
      <c r="D4" s="99" t="s">
        <v>10</v>
      </c>
      <c r="E4" s="98" t="s">
        <v>11</v>
      </c>
      <c r="F4" s="77" t="s">
        <v>12</v>
      </c>
      <c r="G4" s="98" t="s">
        <v>13</v>
      </c>
      <c r="H4" s="80" t="s">
        <v>14</v>
      </c>
      <c r="I4" s="80"/>
    </row>
    <row r="5" spans="2:9" ht="12" customHeight="1">
      <c r="B5" s="100"/>
      <c r="C5" s="84"/>
      <c r="D5" s="84" t="s">
        <v>15</v>
      </c>
      <c r="E5" s="84" t="s">
        <v>16</v>
      </c>
      <c r="F5" s="84" t="s">
        <v>16</v>
      </c>
      <c r="G5" s="100"/>
      <c r="H5" s="101" t="s">
        <v>6</v>
      </c>
      <c r="I5" s="101" t="s">
        <v>17</v>
      </c>
    </row>
    <row r="6" spans="2:9" ht="12" customHeight="1">
      <c r="B6" s="88" t="s">
        <v>18</v>
      </c>
      <c r="C6" s="89" t="s">
        <v>0</v>
      </c>
      <c r="D6" s="7">
        <v>1</v>
      </c>
      <c r="E6" s="102">
        <v>10</v>
      </c>
      <c r="F6" s="103">
        <v>68.8</v>
      </c>
      <c r="G6" s="104">
        <f aca="true" t="shared" si="0" ref="G6:G39">F6/E6</f>
        <v>6.88</v>
      </c>
      <c r="H6" s="45">
        <v>27</v>
      </c>
      <c r="I6" s="46">
        <v>65</v>
      </c>
    </row>
    <row r="7" spans="2:9" ht="12" customHeight="1">
      <c r="B7" s="90"/>
      <c r="C7" s="91"/>
      <c r="D7" s="14">
        <v>2</v>
      </c>
      <c r="E7" s="105">
        <v>100</v>
      </c>
      <c r="F7" s="106">
        <v>362.2</v>
      </c>
      <c r="G7" s="107">
        <f t="shared" si="0"/>
        <v>3.622</v>
      </c>
      <c r="H7" s="108">
        <v>62</v>
      </c>
      <c r="I7" s="47">
        <v>71</v>
      </c>
    </row>
    <row r="8" spans="2:9" ht="12" customHeight="1">
      <c r="B8" s="88"/>
      <c r="C8" s="89"/>
      <c r="D8" s="7">
        <v>1</v>
      </c>
      <c r="E8" s="102">
        <v>10</v>
      </c>
      <c r="F8" s="109">
        <v>111</v>
      </c>
      <c r="G8" s="48">
        <f t="shared" si="0"/>
        <v>11.1</v>
      </c>
      <c r="H8" s="49">
        <v>68</v>
      </c>
      <c r="I8" s="49">
        <v>94</v>
      </c>
    </row>
    <row r="9" spans="2:9" ht="12" customHeight="1">
      <c r="B9" s="88" t="s">
        <v>3</v>
      </c>
      <c r="C9" s="89" t="s">
        <v>1</v>
      </c>
      <c r="D9" s="7">
        <v>2</v>
      </c>
      <c r="E9" s="102">
        <v>100</v>
      </c>
      <c r="F9" s="109">
        <v>616.3</v>
      </c>
      <c r="G9" s="48">
        <f t="shared" si="0"/>
        <v>6.162999999999999</v>
      </c>
      <c r="H9" s="49">
        <v>86</v>
      </c>
      <c r="I9" s="49">
        <v>108</v>
      </c>
    </row>
    <row r="10" spans="2:9" ht="12" customHeight="1">
      <c r="B10" s="92"/>
      <c r="C10" s="93"/>
      <c r="D10" s="19">
        <v>3</v>
      </c>
      <c r="E10" s="110">
        <v>300</v>
      </c>
      <c r="F10" s="111">
        <v>1626.9</v>
      </c>
      <c r="G10" s="50">
        <f t="shared" si="0"/>
        <v>5.423</v>
      </c>
      <c r="H10" s="51">
        <v>76</v>
      </c>
      <c r="I10" s="51">
        <v>98</v>
      </c>
    </row>
    <row r="11" spans="2:9" ht="12" customHeight="1">
      <c r="B11" s="88" t="s">
        <v>19</v>
      </c>
      <c r="C11" s="89" t="s">
        <v>1</v>
      </c>
      <c r="D11" s="7">
        <v>1</v>
      </c>
      <c r="E11" s="102">
        <v>13.1</v>
      </c>
      <c r="F11" s="109">
        <v>113</v>
      </c>
      <c r="G11" s="48">
        <f t="shared" si="0"/>
        <v>8.625954198473282</v>
      </c>
      <c r="H11" s="49">
        <v>100</v>
      </c>
      <c r="I11" s="49">
        <v>96</v>
      </c>
    </row>
    <row r="12" spans="2:9" ht="12" customHeight="1">
      <c r="B12" s="92"/>
      <c r="C12" s="93"/>
      <c r="D12" s="19">
        <v>2</v>
      </c>
      <c r="E12" s="110">
        <v>99.8</v>
      </c>
      <c r="F12" s="111">
        <v>625</v>
      </c>
      <c r="G12" s="50">
        <f t="shared" si="0"/>
        <v>6.2625250501002006</v>
      </c>
      <c r="H12" s="51">
        <v>87</v>
      </c>
      <c r="I12" s="51">
        <v>98</v>
      </c>
    </row>
    <row r="13" spans="2:9" ht="12" customHeight="1">
      <c r="B13" s="88" t="s">
        <v>20</v>
      </c>
      <c r="C13" s="89" t="s">
        <v>1</v>
      </c>
      <c r="D13" s="7">
        <v>2</v>
      </c>
      <c r="E13" s="102">
        <v>100</v>
      </c>
      <c r="F13" s="109">
        <v>551.4</v>
      </c>
      <c r="G13" s="48">
        <f t="shared" si="0"/>
        <v>5.513999999999999</v>
      </c>
      <c r="H13" s="49">
        <v>84</v>
      </c>
      <c r="I13" s="49">
        <v>97</v>
      </c>
    </row>
    <row r="14" spans="2:9" ht="12" customHeight="1">
      <c r="B14" s="92"/>
      <c r="C14" s="93"/>
      <c r="D14" s="19">
        <v>3</v>
      </c>
      <c r="E14" s="110">
        <v>200</v>
      </c>
      <c r="F14" s="111">
        <v>1149</v>
      </c>
      <c r="G14" s="50">
        <f t="shared" si="0"/>
        <v>5.745</v>
      </c>
      <c r="H14" s="51">
        <v>85</v>
      </c>
      <c r="I14" s="52">
        <v>101</v>
      </c>
    </row>
    <row r="15" spans="2:9" ht="12" customHeight="1">
      <c r="B15" s="88" t="s">
        <v>21</v>
      </c>
      <c r="C15" s="89" t="s">
        <v>1</v>
      </c>
      <c r="D15" s="7">
        <v>2</v>
      </c>
      <c r="E15" s="102">
        <v>100</v>
      </c>
      <c r="F15" s="109">
        <v>509.2</v>
      </c>
      <c r="G15" s="48">
        <f t="shared" si="0"/>
        <v>5.092</v>
      </c>
      <c r="H15" s="49">
        <v>100</v>
      </c>
      <c r="I15" s="49">
        <v>113</v>
      </c>
    </row>
    <row r="16" spans="2:9" ht="12" customHeight="1">
      <c r="B16" s="90"/>
      <c r="C16" s="91"/>
      <c r="D16" s="14">
        <v>3</v>
      </c>
      <c r="E16" s="105">
        <v>200</v>
      </c>
      <c r="F16" s="112">
        <v>778.8</v>
      </c>
      <c r="G16" s="53">
        <f t="shared" si="0"/>
        <v>3.8939999999999997</v>
      </c>
      <c r="H16" s="54">
        <v>80</v>
      </c>
      <c r="I16" s="54">
        <v>71</v>
      </c>
    </row>
    <row r="17" spans="2:9" ht="12" customHeight="1">
      <c r="B17" s="88"/>
      <c r="C17" s="89"/>
      <c r="D17" s="7">
        <v>1</v>
      </c>
      <c r="E17" s="102">
        <v>10</v>
      </c>
      <c r="F17" s="109">
        <v>110.8</v>
      </c>
      <c r="G17" s="48">
        <f t="shared" si="0"/>
        <v>11.08</v>
      </c>
      <c r="H17" s="49">
        <v>93</v>
      </c>
      <c r="I17" s="49">
        <v>95</v>
      </c>
    </row>
    <row r="18" spans="2:9" ht="12" customHeight="1">
      <c r="B18" s="88" t="s">
        <v>3</v>
      </c>
      <c r="C18" s="89" t="s">
        <v>2</v>
      </c>
      <c r="D18" s="7">
        <v>2</v>
      </c>
      <c r="E18" s="102">
        <v>100</v>
      </c>
      <c r="F18" s="109">
        <v>941.9</v>
      </c>
      <c r="G18" s="48">
        <f t="shared" si="0"/>
        <v>9.419</v>
      </c>
      <c r="H18" s="49">
        <v>100</v>
      </c>
      <c r="I18" s="49">
        <v>119</v>
      </c>
    </row>
    <row r="19" spans="2:9" ht="12" customHeight="1">
      <c r="B19" s="92"/>
      <c r="C19" s="93"/>
      <c r="D19" s="19">
        <v>3</v>
      </c>
      <c r="E19" s="110">
        <v>300</v>
      </c>
      <c r="F19" s="111">
        <v>2108.4</v>
      </c>
      <c r="G19" s="50">
        <f t="shared" si="0"/>
        <v>7.0280000000000005</v>
      </c>
      <c r="H19" s="51">
        <v>77</v>
      </c>
      <c r="I19" s="51">
        <v>88</v>
      </c>
    </row>
    <row r="20" spans="2:9" ht="12" customHeight="1">
      <c r="B20" s="88" t="s">
        <v>22</v>
      </c>
      <c r="C20" s="89" t="s">
        <v>2</v>
      </c>
      <c r="D20" s="7">
        <v>1</v>
      </c>
      <c r="E20" s="102">
        <v>10</v>
      </c>
      <c r="F20" s="109">
        <v>113.7</v>
      </c>
      <c r="G20" s="48">
        <f t="shared" si="0"/>
        <v>11.370000000000001</v>
      </c>
      <c r="H20" s="45">
        <v>123</v>
      </c>
      <c r="I20" s="55">
        <v>131</v>
      </c>
    </row>
    <row r="21" spans="2:9" ht="12" customHeight="1">
      <c r="B21" s="92"/>
      <c r="C21" s="93"/>
      <c r="D21" s="19">
        <v>2</v>
      </c>
      <c r="E21" s="110">
        <v>100</v>
      </c>
      <c r="F21" s="111">
        <v>656.7</v>
      </c>
      <c r="G21" s="50">
        <f t="shared" si="0"/>
        <v>6.567</v>
      </c>
      <c r="H21" s="56">
        <v>90</v>
      </c>
      <c r="I21" s="57">
        <v>99</v>
      </c>
    </row>
    <row r="22" spans="2:9" ht="12" customHeight="1">
      <c r="B22" s="88" t="s">
        <v>23</v>
      </c>
      <c r="C22" s="89" t="s">
        <v>2</v>
      </c>
      <c r="D22" s="7">
        <v>1</v>
      </c>
      <c r="E22" s="102">
        <v>10</v>
      </c>
      <c r="F22" s="109">
        <v>116.5</v>
      </c>
      <c r="G22" s="48">
        <f t="shared" si="0"/>
        <v>11.65</v>
      </c>
      <c r="H22" s="45">
        <v>176</v>
      </c>
      <c r="I22" s="46">
        <v>134</v>
      </c>
    </row>
    <row r="23" spans="2:9" ht="12" customHeight="1">
      <c r="B23" s="92"/>
      <c r="C23" s="93"/>
      <c r="D23" s="19">
        <v>2</v>
      </c>
      <c r="E23" s="110">
        <v>99.8</v>
      </c>
      <c r="F23" s="113">
        <v>449</v>
      </c>
      <c r="G23" s="114">
        <f t="shared" si="0"/>
        <v>4.498997995991984</v>
      </c>
      <c r="H23" s="115">
        <v>84</v>
      </c>
      <c r="I23" s="116">
        <v>79</v>
      </c>
    </row>
    <row r="24" spans="2:9" ht="12" customHeight="1">
      <c r="B24" s="88" t="s">
        <v>24</v>
      </c>
      <c r="C24" s="89" t="s">
        <v>2</v>
      </c>
      <c r="D24" s="7">
        <v>2</v>
      </c>
      <c r="E24" s="102">
        <v>100</v>
      </c>
      <c r="F24" s="109">
        <v>705</v>
      </c>
      <c r="G24" s="48">
        <f t="shared" si="0"/>
        <v>7.05</v>
      </c>
      <c r="H24" s="45">
        <v>83</v>
      </c>
      <c r="I24" s="46">
        <v>109</v>
      </c>
    </row>
    <row r="25" spans="2:9" ht="12" customHeight="1">
      <c r="B25" s="92"/>
      <c r="C25" s="93"/>
      <c r="D25" s="19">
        <v>3</v>
      </c>
      <c r="E25" s="110">
        <v>300</v>
      </c>
      <c r="F25" s="111">
        <v>1518</v>
      </c>
      <c r="G25" s="50">
        <f t="shared" si="0"/>
        <v>5.06</v>
      </c>
      <c r="H25" s="56">
        <v>70</v>
      </c>
      <c r="I25" s="58">
        <v>78</v>
      </c>
    </row>
    <row r="26" spans="2:9" ht="12" customHeight="1">
      <c r="B26" s="88" t="s">
        <v>25</v>
      </c>
      <c r="C26" s="89" t="s">
        <v>2</v>
      </c>
      <c r="D26" s="7">
        <v>2</v>
      </c>
      <c r="E26" s="102">
        <v>100</v>
      </c>
      <c r="F26" s="109">
        <v>699.1</v>
      </c>
      <c r="G26" s="48">
        <f t="shared" si="0"/>
        <v>6.9910000000000005</v>
      </c>
      <c r="H26" s="5">
        <v>84</v>
      </c>
      <c r="I26" s="46">
        <v>106</v>
      </c>
    </row>
    <row r="27" spans="2:9" ht="12" customHeight="1">
      <c r="B27" s="92"/>
      <c r="C27" s="93"/>
      <c r="D27" s="19">
        <v>3</v>
      </c>
      <c r="E27" s="110">
        <v>250</v>
      </c>
      <c r="F27" s="111">
        <v>1661</v>
      </c>
      <c r="G27" s="50">
        <f t="shared" si="0"/>
        <v>6.644</v>
      </c>
      <c r="H27" s="56">
        <v>93</v>
      </c>
      <c r="I27" s="58">
        <v>109</v>
      </c>
    </row>
    <row r="28" spans="2:9" ht="12" customHeight="1">
      <c r="B28" s="88" t="s">
        <v>26</v>
      </c>
      <c r="C28" s="89" t="s">
        <v>2</v>
      </c>
      <c r="D28" s="7">
        <v>2</v>
      </c>
      <c r="E28" s="102">
        <v>100</v>
      </c>
      <c r="F28" s="109">
        <v>584.5</v>
      </c>
      <c r="G28" s="48">
        <f t="shared" si="0"/>
        <v>5.845</v>
      </c>
      <c r="H28" s="49">
        <v>110</v>
      </c>
      <c r="I28" s="49">
        <v>133</v>
      </c>
    </row>
    <row r="29" spans="2:9" ht="12" customHeight="1">
      <c r="B29" s="92"/>
      <c r="C29" s="93"/>
      <c r="D29" s="19">
        <v>3</v>
      </c>
      <c r="E29" s="110">
        <v>300</v>
      </c>
      <c r="F29" s="111">
        <v>1659</v>
      </c>
      <c r="G29" s="50">
        <f t="shared" si="0"/>
        <v>5.53</v>
      </c>
      <c r="H29" s="51">
        <v>73</v>
      </c>
      <c r="I29" s="51">
        <v>108</v>
      </c>
    </row>
    <row r="30" spans="2:9" ht="12" customHeight="1">
      <c r="B30" s="88" t="s">
        <v>4</v>
      </c>
      <c r="C30" s="89" t="s">
        <v>2</v>
      </c>
      <c r="D30" s="7">
        <v>2</v>
      </c>
      <c r="E30" s="102">
        <v>100</v>
      </c>
      <c r="F30" s="109">
        <v>556.9</v>
      </c>
      <c r="G30" s="48">
        <f t="shared" si="0"/>
        <v>5.569</v>
      </c>
      <c r="H30" s="49">
        <v>115</v>
      </c>
      <c r="I30" s="49">
        <v>84</v>
      </c>
    </row>
    <row r="31" spans="2:9" ht="12" customHeight="1">
      <c r="B31" s="92"/>
      <c r="C31" s="93"/>
      <c r="D31" s="19">
        <v>3</v>
      </c>
      <c r="E31" s="110">
        <v>300</v>
      </c>
      <c r="F31" s="111">
        <v>1983</v>
      </c>
      <c r="G31" s="50">
        <f t="shared" si="0"/>
        <v>6.61</v>
      </c>
      <c r="H31" s="51">
        <v>162</v>
      </c>
      <c r="I31" s="51">
        <v>84</v>
      </c>
    </row>
    <row r="32" spans="2:9" ht="12" customHeight="1">
      <c r="B32" s="88" t="s">
        <v>27</v>
      </c>
      <c r="C32" s="89" t="s">
        <v>2</v>
      </c>
      <c r="D32" s="7">
        <v>2</v>
      </c>
      <c r="E32" s="102">
        <v>100</v>
      </c>
      <c r="F32" s="109">
        <v>695.4</v>
      </c>
      <c r="G32" s="48">
        <f t="shared" si="0"/>
        <v>6.954</v>
      </c>
      <c r="H32" s="49">
        <v>120</v>
      </c>
      <c r="I32" s="49">
        <v>145</v>
      </c>
    </row>
    <row r="33" spans="2:9" ht="12" customHeight="1">
      <c r="B33" s="92"/>
      <c r="C33" s="93"/>
      <c r="D33" s="19">
        <v>3</v>
      </c>
      <c r="E33" s="110">
        <v>300</v>
      </c>
      <c r="F33" s="111">
        <v>1946.6</v>
      </c>
      <c r="G33" s="50">
        <f t="shared" si="0"/>
        <v>6.488666666666666</v>
      </c>
      <c r="H33" s="51">
        <v>100</v>
      </c>
      <c r="I33" s="51">
        <v>126</v>
      </c>
    </row>
    <row r="34" spans="2:9" ht="12" customHeight="1">
      <c r="B34" s="88" t="s">
        <v>28</v>
      </c>
      <c r="C34" s="89" t="s">
        <v>2</v>
      </c>
      <c r="D34" s="7">
        <v>2</v>
      </c>
      <c r="E34" s="102">
        <v>100</v>
      </c>
      <c r="F34" s="109">
        <v>535.5</v>
      </c>
      <c r="G34" s="48">
        <f t="shared" si="0"/>
        <v>5.355</v>
      </c>
      <c r="H34" s="49">
        <v>133</v>
      </c>
      <c r="I34" s="49">
        <v>114</v>
      </c>
    </row>
    <row r="35" spans="2:9" ht="12" customHeight="1">
      <c r="B35" s="90"/>
      <c r="C35" s="91"/>
      <c r="D35" s="14">
        <v>3</v>
      </c>
      <c r="E35" s="105">
        <v>300</v>
      </c>
      <c r="F35" s="112">
        <v>1611.3</v>
      </c>
      <c r="G35" s="53">
        <f t="shared" si="0"/>
        <v>5.3709999999999996</v>
      </c>
      <c r="H35" s="54">
        <v>84</v>
      </c>
      <c r="I35" s="54">
        <v>94</v>
      </c>
    </row>
    <row r="36" spans="2:9" ht="12" customHeight="1">
      <c r="B36" s="88" t="s">
        <v>3</v>
      </c>
      <c r="C36" s="89" t="s">
        <v>29</v>
      </c>
      <c r="D36" s="7">
        <v>1</v>
      </c>
      <c r="E36" s="102">
        <v>15</v>
      </c>
      <c r="F36" s="117">
        <v>157.2</v>
      </c>
      <c r="G36" s="48">
        <f t="shared" si="0"/>
        <v>10.479999999999999</v>
      </c>
      <c r="H36" s="59">
        <v>159</v>
      </c>
      <c r="I36" s="59">
        <v>113</v>
      </c>
    </row>
    <row r="37" spans="2:9" ht="12" customHeight="1">
      <c r="B37" s="92"/>
      <c r="C37" s="93"/>
      <c r="D37" s="118">
        <v>2</v>
      </c>
      <c r="E37" s="110">
        <v>100</v>
      </c>
      <c r="F37" s="111">
        <v>631</v>
      </c>
      <c r="G37" s="50">
        <f t="shared" si="0"/>
        <v>6.31</v>
      </c>
      <c r="H37" s="52">
        <v>91</v>
      </c>
      <c r="I37" s="52">
        <v>88</v>
      </c>
    </row>
    <row r="38" spans="2:9" ht="12" customHeight="1">
      <c r="B38" s="88" t="s">
        <v>30</v>
      </c>
      <c r="C38" s="89" t="s">
        <v>29</v>
      </c>
      <c r="D38" s="7">
        <v>1</v>
      </c>
      <c r="E38" s="102">
        <v>15</v>
      </c>
      <c r="F38" s="109">
        <v>138.7</v>
      </c>
      <c r="G38" s="48">
        <f t="shared" si="0"/>
        <v>9.246666666666666</v>
      </c>
      <c r="H38" s="60">
        <v>106</v>
      </c>
      <c r="I38" s="55">
        <v>96</v>
      </c>
    </row>
    <row r="39" spans="2:9" ht="12" customHeight="1">
      <c r="B39" s="90"/>
      <c r="C39" s="91"/>
      <c r="D39" s="14">
        <v>2</v>
      </c>
      <c r="E39" s="105">
        <v>100</v>
      </c>
      <c r="F39" s="112">
        <v>703.2</v>
      </c>
      <c r="G39" s="53">
        <f t="shared" si="0"/>
        <v>7.032</v>
      </c>
      <c r="H39" s="61">
        <v>119</v>
      </c>
      <c r="I39" s="62">
        <v>96</v>
      </c>
    </row>
    <row r="40" spans="2:9" ht="12" customHeight="1">
      <c r="B40" s="94"/>
      <c r="C40" s="89" t="s">
        <v>0</v>
      </c>
      <c r="D40" s="7">
        <v>1</v>
      </c>
      <c r="E40" s="102">
        <f aca="true" t="shared" si="1" ref="E40:I41">E6</f>
        <v>10</v>
      </c>
      <c r="F40" s="119">
        <f t="shared" si="1"/>
        <v>68.8</v>
      </c>
      <c r="G40" s="104">
        <f t="shared" si="1"/>
        <v>6.88</v>
      </c>
      <c r="H40" s="46">
        <f t="shared" si="1"/>
        <v>27</v>
      </c>
      <c r="I40" s="46">
        <f t="shared" si="1"/>
        <v>65</v>
      </c>
    </row>
    <row r="41" spans="2:9" ht="12" customHeight="1">
      <c r="B41" s="88"/>
      <c r="C41" s="91"/>
      <c r="D41" s="14">
        <v>2</v>
      </c>
      <c r="E41" s="105">
        <f t="shared" si="1"/>
        <v>100</v>
      </c>
      <c r="F41" s="120">
        <f t="shared" si="1"/>
        <v>362.2</v>
      </c>
      <c r="G41" s="107">
        <f t="shared" si="1"/>
        <v>3.622</v>
      </c>
      <c r="H41" s="47">
        <f t="shared" si="1"/>
        <v>62</v>
      </c>
      <c r="I41" s="47">
        <f t="shared" si="1"/>
        <v>71</v>
      </c>
    </row>
    <row r="42" spans="2:9" ht="12" customHeight="1">
      <c r="B42" s="88"/>
      <c r="C42" s="89"/>
      <c r="D42" s="7">
        <v>1</v>
      </c>
      <c r="E42" s="102">
        <f>AVERAGE(E8,E11)</f>
        <v>11.55</v>
      </c>
      <c r="F42" s="102">
        <f>AVERAGE(F8,F11)</f>
        <v>112</v>
      </c>
      <c r="G42" s="48">
        <f aca="true" t="shared" si="2" ref="G42:G49">F42/E42</f>
        <v>9.696969696969697</v>
      </c>
      <c r="H42" s="46">
        <f>AVERAGE(H8,H11)</f>
        <v>84</v>
      </c>
      <c r="I42" s="46">
        <f>AVERAGE(I8,I11)</f>
        <v>95</v>
      </c>
    </row>
    <row r="43" spans="2:9" ht="12" customHeight="1">
      <c r="B43" s="95" t="s">
        <v>5</v>
      </c>
      <c r="C43" s="89" t="s">
        <v>1</v>
      </c>
      <c r="D43" s="7">
        <v>2</v>
      </c>
      <c r="E43" s="102">
        <f>AVERAGE(E9,E12,E13,E15)</f>
        <v>99.95</v>
      </c>
      <c r="F43" s="102">
        <f>AVERAGE(F9,F12,F13,F15)</f>
        <v>575.4749999999999</v>
      </c>
      <c r="G43" s="48">
        <f t="shared" si="2"/>
        <v>5.7576288144072025</v>
      </c>
      <c r="H43" s="46">
        <f>AVERAGE(H9,H12,H13,H15)</f>
        <v>89.25</v>
      </c>
      <c r="I43" s="46">
        <f>AVERAGE(I9,I12,I13,I15)</f>
        <v>104</v>
      </c>
    </row>
    <row r="44" spans="2:9" ht="12" customHeight="1">
      <c r="B44" s="88"/>
      <c r="C44" s="91"/>
      <c r="D44" s="14">
        <v>3</v>
      </c>
      <c r="E44" s="105">
        <f>AVERAGE(E10,E14,E16)</f>
        <v>233.33333333333334</v>
      </c>
      <c r="F44" s="105">
        <f>AVERAGE(F10,F14,F16)</f>
        <v>1184.8999999999999</v>
      </c>
      <c r="G44" s="53">
        <f t="shared" si="2"/>
        <v>5.078142857142856</v>
      </c>
      <c r="H44" s="47">
        <f>AVERAGE(H10,H14,H16)</f>
        <v>80.33333333333333</v>
      </c>
      <c r="I44" s="47">
        <f>AVERAGE(I10,I14,I16)</f>
        <v>90</v>
      </c>
    </row>
    <row r="45" spans="2:9" ht="12" customHeight="1">
      <c r="B45" s="88"/>
      <c r="C45" s="89"/>
      <c r="D45" s="7">
        <v>1</v>
      </c>
      <c r="E45" s="102">
        <f>AVERAGE(E17,E20,E22)</f>
        <v>10</v>
      </c>
      <c r="F45" s="102">
        <f>AVERAGE(F17,F20,F22)</f>
        <v>113.66666666666667</v>
      </c>
      <c r="G45" s="48">
        <f t="shared" si="2"/>
        <v>11.366666666666667</v>
      </c>
      <c r="H45" s="46">
        <f>AVERAGE(H17,H20,H22)</f>
        <v>130.66666666666666</v>
      </c>
      <c r="I45" s="46">
        <f>AVERAGE(I17,I20,I22)</f>
        <v>120</v>
      </c>
    </row>
    <row r="46" spans="2:9" ht="12" customHeight="1">
      <c r="B46" s="88"/>
      <c r="C46" s="89" t="s">
        <v>2</v>
      </c>
      <c r="D46" s="7">
        <v>2</v>
      </c>
      <c r="E46" s="102">
        <f>AVERAGE(E18,E21,E23,E24,E26,E28,E30,E32,E34)</f>
        <v>99.97777777777777</v>
      </c>
      <c r="F46" s="102">
        <f>AVERAGE(F18,F21,F24,F26,F28,F30,F32,F34)</f>
        <v>671.8749999999999</v>
      </c>
      <c r="G46" s="48">
        <f t="shared" si="2"/>
        <v>6.720243387419425</v>
      </c>
      <c r="H46" s="46">
        <f>AVERAGE(H18,H21,H24,H26,H28,H30,H32,H34)</f>
        <v>104.375</v>
      </c>
      <c r="I46" s="46">
        <f>AVERAGE(I18,I21,I24,I26,I28,I30,I32,I34)</f>
        <v>113.625</v>
      </c>
    </row>
    <row r="47" spans="2:9" ht="12" customHeight="1">
      <c r="B47" s="88"/>
      <c r="C47" s="121"/>
      <c r="D47" s="122">
        <v>3</v>
      </c>
      <c r="E47" s="105">
        <f>AVERAGE(E19,E25,E27,E29,E31,E33,E35)</f>
        <v>292.85714285714283</v>
      </c>
      <c r="F47" s="105">
        <f>AVERAGE(F19,F25,F27,F29,F31,F33,F35)</f>
        <v>1783.8999999999999</v>
      </c>
      <c r="G47" s="53">
        <f t="shared" si="2"/>
        <v>6.0913658536585364</v>
      </c>
      <c r="H47" s="47">
        <f>AVERAGE(H19,H25,H27,H29,H31,H33,H35)</f>
        <v>94.14285714285714</v>
      </c>
      <c r="I47" s="47">
        <f>AVERAGE(I19,I25,I27,I29,I31,I33,I35)</f>
        <v>98.14285714285714</v>
      </c>
    </row>
    <row r="48" spans="2:9" ht="12" customHeight="1">
      <c r="B48" s="88"/>
      <c r="C48" s="95" t="s">
        <v>29</v>
      </c>
      <c r="D48" s="123">
        <v>1</v>
      </c>
      <c r="E48" s="102">
        <f>AVERAGE(E36,E38)</f>
        <v>15</v>
      </c>
      <c r="F48" s="102">
        <f>AVERAGE(F36,F38)</f>
        <v>147.95</v>
      </c>
      <c r="G48" s="48">
        <f t="shared" si="2"/>
        <v>9.863333333333333</v>
      </c>
      <c r="H48" s="46">
        <f>AVERAGE(H36,H38)</f>
        <v>132.5</v>
      </c>
      <c r="I48" s="46">
        <f>AVERAGE(I36,I38)</f>
        <v>104.5</v>
      </c>
    </row>
    <row r="49" spans="2:9" ht="12" customHeight="1">
      <c r="B49" s="90"/>
      <c r="C49" s="121"/>
      <c r="D49" s="122">
        <v>2</v>
      </c>
      <c r="E49" s="105">
        <f>AVERAGE(E37,E39)</f>
        <v>100</v>
      </c>
      <c r="F49" s="105">
        <f>AVERAGE(F37,F39)</f>
        <v>667.1</v>
      </c>
      <c r="G49" s="53">
        <f t="shared" si="2"/>
        <v>6.671</v>
      </c>
      <c r="H49" s="47">
        <f>AVERAGE(H37,H39)</f>
        <v>105</v>
      </c>
      <c r="I49" s="47">
        <f>AVERAGE(I37,I39)</f>
        <v>92</v>
      </c>
    </row>
    <row r="50" spans="2:9" ht="12" customHeight="1">
      <c r="B50" s="5"/>
      <c r="C50" s="7"/>
      <c r="D50" s="7"/>
      <c r="E50" s="5"/>
      <c r="F50" s="5"/>
      <c r="G50" s="5"/>
      <c r="H50" s="5"/>
      <c r="I50" s="5"/>
    </row>
    <row r="51" spans="2:9" ht="12" customHeight="1">
      <c r="B51" s="5" t="s">
        <v>37</v>
      </c>
      <c r="C51" s="7"/>
      <c r="D51" s="7"/>
      <c r="E51" s="5"/>
      <c r="F51" s="5"/>
      <c r="G51" s="5"/>
      <c r="H51" s="5"/>
      <c r="I51" s="5"/>
    </row>
  </sheetData>
  <printOptions/>
  <pageMargins left="0.87" right="0.61" top="1.18" bottom="0.7" header="0.69" footer="0.69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50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5" customWidth="1"/>
    <col min="2" max="2" width="12.19921875" style="5" customWidth="1"/>
    <col min="3" max="3" width="12.69921875" style="7" customWidth="1"/>
    <col min="4" max="4" width="2.3984375" style="7" customWidth="1"/>
    <col min="5" max="5" width="5.3984375" style="5" customWidth="1"/>
    <col min="6" max="7" width="4.3984375" style="5" customWidth="1"/>
    <col min="8" max="8" width="5.3984375" style="5" customWidth="1"/>
    <col min="9" max="10" width="4.3984375" style="5" customWidth="1"/>
    <col min="11" max="11" width="5.3984375" style="5" customWidth="1"/>
    <col min="12" max="13" width="4.3984375" style="5" customWidth="1"/>
    <col min="14" max="14" width="6.5" style="5" bestFit="1" customWidth="1"/>
    <col min="15" max="16" width="4.3984375" style="5" customWidth="1"/>
    <col min="17" max="16384" width="9" style="5" customWidth="1"/>
  </cols>
  <sheetData>
    <row r="1" ht="14.25" customHeight="1">
      <c r="B1" s="97" t="s">
        <v>36</v>
      </c>
    </row>
    <row r="2" ht="12" customHeight="1"/>
    <row r="3" spans="2:16" ht="12" customHeight="1">
      <c r="B3" s="77"/>
      <c r="C3" s="78"/>
      <c r="D3" s="77" t="s">
        <v>7</v>
      </c>
      <c r="E3" s="79">
        <v>37470</v>
      </c>
      <c r="F3" s="80"/>
      <c r="G3" s="80"/>
      <c r="H3" s="81">
        <v>37502</v>
      </c>
      <c r="I3" s="80"/>
      <c r="J3" s="80"/>
      <c r="K3" s="81">
        <v>37531</v>
      </c>
      <c r="L3" s="80"/>
      <c r="M3" s="80"/>
      <c r="N3" s="80" t="s">
        <v>33</v>
      </c>
      <c r="O3" s="80"/>
      <c r="P3" s="80"/>
    </row>
    <row r="4" spans="2:16" ht="12" customHeight="1">
      <c r="B4" s="82" t="s">
        <v>8</v>
      </c>
      <c r="C4" s="83" t="s">
        <v>9</v>
      </c>
      <c r="D4" s="84" t="s">
        <v>10</v>
      </c>
      <c r="E4" s="85" t="s">
        <v>34</v>
      </c>
      <c r="F4" s="86" t="s">
        <v>6</v>
      </c>
      <c r="G4" s="87" t="s">
        <v>17</v>
      </c>
      <c r="H4" s="85" t="s">
        <v>34</v>
      </c>
      <c r="I4" s="86" t="s">
        <v>6</v>
      </c>
      <c r="J4" s="87" t="s">
        <v>17</v>
      </c>
      <c r="K4" s="85" t="s">
        <v>34</v>
      </c>
      <c r="L4" s="86" t="s">
        <v>6</v>
      </c>
      <c r="M4" s="87" t="s">
        <v>17</v>
      </c>
      <c r="N4" s="85" t="s">
        <v>34</v>
      </c>
      <c r="O4" s="86" t="s">
        <v>6</v>
      </c>
      <c r="P4" s="87" t="s">
        <v>17</v>
      </c>
    </row>
    <row r="5" spans="2:16" ht="12" customHeight="1">
      <c r="B5" s="88" t="s">
        <v>18</v>
      </c>
      <c r="C5" s="89" t="s">
        <v>0</v>
      </c>
      <c r="D5" s="7">
        <v>1</v>
      </c>
      <c r="E5" s="8">
        <v>0.72</v>
      </c>
      <c r="F5" s="9">
        <v>40</v>
      </c>
      <c r="G5" s="10">
        <v>35</v>
      </c>
      <c r="H5" s="11">
        <v>4.05</v>
      </c>
      <c r="I5" s="12">
        <v>108</v>
      </c>
      <c r="J5" s="13">
        <v>88</v>
      </c>
      <c r="K5" s="8">
        <v>6.88</v>
      </c>
      <c r="L5" s="9">
        <v>43.745664739884376</v>
      </c>
      <c r="M5" s="10">
        <v>91.47830291309074</v>
      </c>
      <c r="N5" s="69">
        <v>6.88</v>
      </c>
      <c r="O5" s="70">
        <v>27</v>
      </c>
      <c r="P5" s="71">
        <v>65</v>
      </c>
    </row>
    <row r="6" spans="2:16" ht="12" customHeight="1">
      <c r="B6" s="90"/>
      <c r="C6" s="91"/>
      <c r="D6" s="14">
        <v>2</v>
      </c>
      <c r="E6" s="15">
        <v>0.919</v>
      </c>
      <c r="F6" s="16">
        <v>89</v>
      </c>
      <c r="G6" s="17">
        <v>87</v>
      </c>
      <c r="H6" s="18">
        <v>2.9530000000000003</v>
      </c>
      <c r="I6" s="16">
        <v>65</v>
      </c>
      <c r="J6" s="17">
        <v>90</v>
      </c>
      <c r="K6" s="15">
        <v>3.62</v>
      </c>
      <c r="L6" s="16">
        <v>62.059190031152625</v>
      </c>
      <c r="M6" s="17">
        <v>74.45774012997256</v>
      </c>
      <c r="N6" s="72">
        <v>3.622</v>
      </c>
      <c r="O6" s="73">
        <v>62</v>
      </c>
      <c r="P6" s="74">
        <v>71</v>
      </c>
    </row>
    <row r="7" spans="2:16" ht="12" customHeight="1">
      <c r="B7" s="88"/>
      <c r="C7" s="89"/>
      <c r="D7" s="7">
        <v>1</v>
      </c>
      <c r="E7" s="8">
        <v>3.09</v>
      </c>
      <c r="F7" s="9">
        <v>97</v>
      </c>
      <c r="G7" s="10">
        <v>110</v>
      </c>
      <c r="H7" s="11">
        <v>5.75</v>
      </c>
      <c r="I7" s="12">
        <v>89</v>
      </c>
      <c r="J7" s="13">
        <v>95</v>
      </c>
      <c r="K7" s="8">
        <v>11.45</v>
      </c>
      <c r="L7" s="9">
        <v>99.13946102021174</v>
      </c>
      <c r="M7" s="10">
        <v>109.6807575296623</v>
      </c>
      <c r="N7" s="48">
        <v>11.1</v>
      </c>
      <c r="O7" s="49">
        <v>68</v>
      </c>
      <c r="P7" s="49">
        <v>94</v>
      </c>
    </row>
    <row r="8" spans="2:16" ht="12" customHeight="1">
      <c r="B8" s="88" t="s">
        <v>3</v>
      </c>
      <c r="C8" s="89" t="s">
        <v>1</v>
      </c>
      <c r="D8" s="7">
        <v>2</v>
      </c>
      <c r="E8" s="8">
        <v>1.67</v>
      </c>
      <c r="F8" s="9">
        <v>110</v>
      </c>
      <c r="G8" s="10">
        <v>106</v>
      </c>
      <c r="H8" s="11">
        <v>4.1930000000000005</v>
      </c>
      <c r="I8" s="12">
        <v>97</v>
      </c>
      <c r="J8" s="13">
        <v>109</v>
      </c>
      <c r="K8" s="8">
        <v>6.125</v>
      </c>
      <c r="L8" s="9">
        <v>87.23478260869567</v>
      </c>
      <c r="M8" s="10">
        <v>118.68798955613582</v>
      </c>
      <c r="N8" s="48">
        <v>6.162999999999999</v>
      </c>
      <c r="O8" s="49">
        <v>86</v>
      </c>
      <c r="P8" s="49">
        <v>108</v>
      </c>
    </row>
    <row r="9" spans="2:16" ht="12" customHeight="1">
      <c r="B9" s="92"/>
      <c r="C9" s="93"/>
      <c r="D9" s="19">
        <v>3</v>
      </c>
      <c r="E9" s="20">
        <v>1.109</v>
      </c>
      <c r="F9" s="21">
        <v>105</v>
      </c>
      <c r="G9" s="22">
        <v>83</v>
      </c>
      <c r="H9" s="23">
        <v>4.217666666666666</v>
      </c>
      <c r="I9" s="24">
        <v>112</v>
      </c>
      <c r="J9" s="25">
        <v>119</v>
      </c>
      <c r="K9" s="20">
        <v>5.406666666666666</v>
      </c>
      <c r="L9" s="21">
        <v>83.45950704225353</v>
      </c>
      <c r="M9" s="22">
        <v>99.71022043309992</v>
      </c>
      <c r="N9" s="50">
        <v>5.423</v>
      </c>
      <c r="O9" s="51">
        <v>76</v>
      </c>
      <c r="P9" s="51">
        <v>98</v>
      </c>
    </row>
    <row r="10" spans="2:16" ht="12" customHeight="1">
      <c r="B10" s="88" t="s">
        <v>19</v>
      </c>
      <c r="C10" s="89" t="s">
        <v>1</v>
      </c>
      <c r="D10" s="7">
        <v>1</v>
      </c>
      <c r="E10" s="8">
        <v>2.3282442748091605</v>
      </c>
      <c r="F10" s="9">
        <v>116</v>
      </c>
      <c r="G10" s="10">
        <v>85</v>
      </c>
      <c r="H10" s="11">
        <v>5.916030534351145</v>
      </c>
      <c r="I10" s="12">
        <v>110</v>
      </c>
      <c r="J10" s="13">
        <v>99</v>
      </c>
      <c r="K10" s="8">
        <v>8.625954198473282</v>
      </c>
      <c r="L10" s="9">
        <v>113.03661957761364</v>
      </c>
      <c r="M10" s="10">
        <v>97.89422264054879</v>
      </c>
      <c r="N10" s="48">
        <v>8.625954198473282</v>
      </c>
      <c r="O10" s="49">
        <v>100</v>
      </c>
      <c r="P10" s="49">
        <v>96</v>
      </c>
    </row>
    <row r="11" spans="2:16" ht="12" customHeight="1">
      <c r="B11" s="92"/>
      <c r="C11" s="93"/>
      <c r="D11" s="19">
        <v>2</v>
      </c>
      <c r="E11" s="20">
        <v>1.3977955911823647</v>
      </c>
      <c r="F11" s="21">
        <v>63</v>
      </c>
      <c r="G11" s="22">
        <v>79</v>
      </c>
      <c r="H11" s="23">
        <v>3.5571142284569137</v>
      </c>
      <c r="I11" s="24">
        <v>71</v>
      </c>
      <c r="J11" s="25">
        <v>84</v>
      </c>
      <c r="K11" s="20">
        <v>5.741482965931864</v>
      </c>
      <c r="L11" s="21">
        <v>81.090617598834</v>
      </c>
      <c r="M11" s="22">
        <v>87.3760806029901</v>
      </c>
      <c r="N11" s="50">
        <v>6.2625250501002006</v>
      </c>
      <c r="O11" s="51">
        <v>87</v>
      </c>
      <c r="P11" s="51">
        <v>98</v>
      </c>
    </row>
    <row r="12" spans="2:16" ht="12" customHeight="1">
      <c r="B12" s="88" t="s">
        <v>20</v>
      </c>
      <c r="C12" s="89" t="s">
        <v>1</v>
      </c>
      <c r="D12" s="7">
        <v>2</v>
      </c>
      <c r="E12" s="8">
        <v>1.82</v>
      </c>
      <c r="F12" s="9">
        <v>96</v>
      </c>
      <c r="G12" s="10">
        <v>108</v>
      </c>
      <c r="H12" s="11">
        <v>4.51</v>
      </c>
      <c r="I12" s="12">
        <v>90</v>
      </c>
      <c r="J12" s="13">
        <v>109</v>
      </c>
      <c r="K12" s="8">
        <v>4.91</v>
      </c>
      <c r="L12" s="9">
        <v>78.79614767255215</v>
      </c>
      <c r="M12" s="10">
        <v>98</v>
      </c>
      <c r="N12" s="48">
        <v>5.513999999999999</v>
      </c>
      <c r="O12" s="49">
        <v>84</v>
      </c>
      <c r="P12" s="49">
        <v>97</v>
      </c>
    </row>
    <row r="13" spans="2:16" ht="12" customHeight="1">
      <c r="B13" s="92"/>
      <c r="C13" s="93"/>
      <c r="D13" s="19">
        <v>3</v>
      </c>
      <c r="E13" s="20">
        <v>1.65</v>
      </c>
      <c r="F13" s="21">
        <v>77</v>
      </c>
      <c r="G13" s="22">
        <v>78</v>
      </c>
      <c r="H13" s="23">
        <v>4.66</v>
      </c>
      <c r="I13" s="26">
        <v>81</v>
      </c>
      <c r="J13" s="27">
        <v>94</v>
      </c>
      <c r="K13" s="28">
        <v>5.87</v>
      </c>
      <c r="L13" s="29">
        <v>92</v>
      </c>
      <c r="M13" s="30">
        <v>116.83883011823274</v>
      </c>
      <c r="N13" s="50">
        <v>5.745</v>
      </c>
      <c r="O13" s="51">
        <v>85</v>
      </c>
      <c r="P13" s="52">
        <v>101</v>
      </c>
    </row>
    <row r="14" spans="2:16" ht="12" customHeight="1">
      <c r="B14" s="88" t="s">
        <v>21</v>
      </c>
      <c r="C14" s="89" t="s">
        <v>1</v>
      </c>
      <c r="D14" s="7">
        <v>2</v>
      </c>
      <c r="E14" s="8">
        <v>0.574</v>
      </c>
      <c r="F14" s="9">
        <v>65</v>
      </c>
      <c r="G14" s="10">
        <v>55</v>
      </c>
      <c r="H14" s="11">
        <v>2.79</v>
      </c>
      <c r="I14" s="12">
        <v>79</v>
      </c>
      <c r="J14" s="13">
        <v>87</v>
      </c>
      <c r="K14" s="8">
        <v>4.58</v>
      </c>
      <c r="L14" s="9">
        <v>94.17695473251028</v>
      </c>
      <c r="M14" s="10">
        <v>101</v>
      </c>
      <c r="N14" s="48">
        <v>5.092</v>
      </c>
      <c r="O14" s="49">
        <v>100</v>
      </c>
      <c r="P14" s="49">
        <v>113</v>
      </c>
    </row>
    <row r="15" spans="2:16" ht="12" customHeight="1">
      <c r="B15" s="90"/>
      <c r="C15" s="91"/>
      <c r="D15" s="14">
        <v>3</v>
      </c>
      <c r="E15" s="15">
        <v>0.735</v>
      </c>
      <c r="F15" s="16">
        <v>68</v>
      </c>
      <c r="G15" s="17">
        <v>68</v>
      </c>
      <c r="H15" s="18">
        <v>3.13</v>
      </c>
      <c r="I15" s="31">
        <v>88</v>
      </c>
      <c r="J15" s="32">
        <v>89</v>
      </c>
      <c r="K15" s="15">
        <v>4.335</v>
      </c>
      <c r="L15" s="16">
        <v>94</v>
      </c>
      <c r="M15" s="17">
        <v>89.85331340013916</v>
      </c>
      <c r="N15" s="53">
        <v>3.8939999999999997</v>
      </c>
      <c r="O15" s="54">
        <v>80</v>
      </c>
      <c r="P15" s="54">
        <v>71</v>
      </c>
    </row>
    <row r="16" spans="2:16" ht="12" customHeight="1">
      <c r="B16" s="88"/>
      <c r="C16" s="89"/>
      <c r="D16" s="7">
        <v>1</v>
      </c>
      <c r="E16" s="8">
        <v>1.41</v>
      </c>
      <c r="F16" s="9">
        <v>76</v>
      </c>
      <c r="G16" s="10">
        <v>85</v>
      </c>
      <c r="H16" s="11">
        <v>5.87</v>
      </c>
      <c r="I16" s="12">
        <v>74</v>
      </c>
      <c r="J16" s="13">
        <v>107</v>
      </c>
      <c r="K16" s="8">
        <v>8.3</v>
      </c>
      <c r="L16" s="9">
        <v>56.82614647501712</v>
      </c>
      <c r="M16" s="10">
        <v>80.37076476282672</v>
      </c>
      <c r="N16" s="48">
        <v>11.08</v>
      </c>
      <c r="O16" s="49">
        <v>93</v>
      </c>
      <c r="P16" s="49">
        <v>95</v>
      </c>
    </row>
    <row r="17" spans="2:16" ht="12" customHeight="1">
      <c r="B17" s="88" t="s">
        <v>3</v>
      </c>
      <c r="C17" s="89" t="s">
        <v>2</v>
      </c>
      <c r="D17" s="7">
        <v>2</v>
      </c>
      <c r="E17" s="8">
        <v>1.306</v>
      </c>
      <c r="F17" s="9">
        <v>86</v>
      </c>
      <c r="G17" s="10">
        <v>96</v>
      </c>
      <c r="H17" s="11">
        <v>4.99</v>
      </c>
      <c r="I17" s="12">
        <v>93</v>
      </c>
      <c r="J17" s="13">
        <v>112</v>
      </c>
      <c r="K17" s="8">
        <v>7.151</v>
      </c>
      <c r="L17" s="9">
        <v>79.9229411764706</v>
      </c>
      <c r="M17" s="10">
        <v>99.88898691368918</v>
      </c>
      <c r="N17" s="48">
        <v>9.419</v>
      </c>
      <c r="O17" s="49">
        <v>100</v>
      </c>
      <c r="P17" s="49">
        <v>119</v>
      </c>
    </row>
    <row r="18" spans="2:16" ht="12" customHeight="1">
      <c r="B18" s="92"/>
      <c r="C18" s="93"/>
      <c r="D18" s="19">
        <v>3</v>
      </c>
      <c r="E18" s="20">
        <v>0.9883333333333333</v>
      </c>
      <c r="F18" s="21">
        <v>83</v>
      </c>
      <c r="G18" s="22">
        <v>83</v>
      </c>
      <c r="H18" s="23">
        <v>3.869</v>
      </c>
      <c r="I18" s="24">
        <v>85</v>
      </c>
      <c r="J18" s="25">
        <v>98</v>
      </c>
      <c r="K18" s="20">
        <v>6.826666666666667</v>
      </c>
      <c r="L18" s="21">
        <v>76.59879921259844</v>
      </c>
      <c r="M18" s="22">
        <v>96.84612015112225</v>
      </c>
      <c r="N18" s="50">
        <v>7.0280000000000005</v>
      </c>
      <c r="O18" s="51">
        <v>77</v>
      </c>
      <c r="P18" s="51">
        <v>88</v>
      </c>
    </row>
    <row r="19" spans="2:16" ht="12" customHeight="1">
      <c r="B19" s="88" t="s">
        <v>22</v>
      </c>
      <c r="C19" s="89" t="s">
        <v>2</v>
      </c>
      <c r="D19" s="7">
        <v>1</v>
      </c>
      <c r="E19" s="8">
        <v>1.22</v>
      </c>
      <c r="F19" s="9">
        <v>62</v>
      </c>
      <c r="G19" s="10">
        <v>65</v>
      </c>
      <c r="H19" s="11">
        <v>5.49</v>
      </c>
      <c r="I19" s="12">
        <v>106</v>
      </c>
      <c r="J19" s="13">
        <v>106</v>
      </c>
      <c r="K19" s="8">
        <v>8.97</v>
      </c>
      <c r="L19" s="9">
        <v>88.72315803008873</v>
      </c>
      <c r="M19" s="10">
        <v>101.33100973658833</v>
      </c>
      <c r="N19" s="48">
        <v>11.37</v>
      </c>
      <c r="O19" s="45">
        <v>123</v>
      </c>
      <c r="P19" s="55">
        <v>131</v>
      </c>
    </row>
    <row r="20" spans="2:16" ht="12" customHeight="1">
      <c r="B20" s="92"/>
      <c r="C20" s="93"/>
      <c r="D20" s="19">
        <v>2</v>
      </c>
      <c r="E20" s="20">
        <v>1.22</v>
      </c>
      <c r="F20" s="21">
        <v>73</v>
      </c>
      <c r="G20" s="22">
        <v>78</v>
      </c>
      <c r="H20" s="23">
        <v>3.15</v>
      </c>
      <c r="I20" s="24">
        <v>62</v>
      </c>
      <c r="J20" s="25">
        <v>66</v>
      </c>
      <c r="K20" s="20">
        <v>5.56</v>
      </c>
      <c r="L20" s="21">
        <v>84.66942756005093</v>
      </c>
      <c r="M20" s="22">
        <v>91.24299711364701</v>
      </c>
      <c r="N20" s="50">
        <v>6.567</v>
      </c>
      <c r="O20" s="56">
        <v>90</v>
      </c>
      <c r="P20" s="57">
        <v>99</v>
      </c>
    </row>
    <row r="21" spans="2:16" ht="12" customHeight="1">
      <c r="B21" s="88" t="s">
        <v>23</v>
      </c>
      <c r="C21" s="89" t="s">
        <v>2</v>
      </c>
      <c r="D21" s="7">
        <v>1</v>
      </c>
      <c r="E21" s="8">
        <v>3.32</v>
      </c>
      <c r="F21" s="9">
        <v>148</v>
      </c>
      <c r="G21" s="10">
        <v>139</v>
      </c>
      <c r="H21" s="11">
        <v>7.74</v>
      </c>
      <c r="I21" s="12">
        <v>137</v>
      </c>
      <c r="J21" s="13">
        <v>127</v>
      </c>
      <c r="K21" s="8">
        <v>11.3</v>
      </c>
      <c r="L21" s="9">
        <v>170.02330452760725</v>
      </c>
      <c r="M21" s="10">
        <v>129.93218447433316</v>
      </c>
      <c r="N21" s="48">
        <v>11.65</v>
      </c>
      <c r="O21" s="45">
        <v>176</v>
      </c>
      <c r="P21" s="46">
        <v>134</v>
      </c>
    </row>
    <row r="22" spans="2:16" ht="12" customHeight="1">
      <c r="B22" s="92"/>
      <c r="C22" s="93"/>
      <c r="D22" s="19">
        <v>2</v>
      </c>
      <c r="E22" s="20">
        <v>1.4729458917835672</v>
      </c>
      <c r="F22" s="21">
        <v>101</v>
      </c>
      <c r="G22" s="22">
        <v>107</v>
      </c>
      <c r="H22" s="23">
        <v>4.498997995991984</v>
      </c>
      <c r="I22" s="24">
        <v>125</v>
      </c>
      <c r="J22" s="25">
        <v>114</v>
      </c>
      <c r="K22" s="63">
        <v>4.498997995991984</v>
      </c>
      <c r="L22" s="64">
        <v>83.97860322447912</v>
      </c>
      <c r="M22" s="65">
        <v>79.28729725673016</v>
      </c>
      <c r="N22" s="66">
        <v>4.498997995991984</v>
      </c>
      <c r="O22" s="67">
        <v>84</v>
      </c>
      <c r="P22" s="68">
        <v>79</v>
      </c>
    </row>
    <row r="23" spans="2:16" ht="12" customHeight="1">
      <c r="B23" s="88" t="s">
        <v>24</v>
      </c>
      <c r="C23" s="89" t="s">
        <v>2</v>
      </c>
      <c r="D23" s="7">
        <v>2</v>
      </c>
      <c r="E23" s="8">
        <v>1.09</v>
      </c>
      <c r="F23" s="9">
        <v>86</v>
      </c>
      <c r="G23" s="10">
        <v>86</v>
      </c>
      <c r="H23" s="11">
        <v>3.48</v>
      </c>
      <c r="I23" s="12">
        <v>107</v>
      </c>
      <c r="J23" s="13">
        <v>101</v>
      </c>
      <c r="K23" s="8">
        <v>5.42</v>
      </c>
      <c r="L23" s="9">
        <v>104.00852878464816</v>
      </c>
      <c r="M23" s="10">
        <v>92.47393364928908</v>
      </c>
      <c r="N23" s="48">
        <v>7.05</v>
      </c>
      <c r="O23" s="45">
        <v>83</v>
      </c>
      <c r="P23" s="46">
        <v>109</v>
      </c>
    </row>
    <row r="24" spans="2:16" ht="12" customHeight="1">
      <c r="B24" s="92"/>
      <c r="C24" s="93"/>
      <c r="D24" s="19">
        <v>3</v>
      </c>
      <c r="E24" s="20">
        <v>0.6</v>
      </c>
      <c r="F24" s="21">
        <v>68</v>
      </c>
      <c r="G24" s="22">
        <v>67</v>
      </c>
      <c r="H24" s="23">
        <v>2.7666666666666666</v>
      </c>
      <c r="I24" s="24">
        <v>107</v>
      </c>
      <c r="J24" s="25">
        <v>96</v>
      </c>
      <c r="K24" s="20">
        <v>4.74</v>
      </c>
      <c r="L24" s="21">
        <v>88.62880886426596</v>
      </c>
      <c r="M24" s="22">
        <v>86.60463542547797</v>
      </c>
      <c r="N24" s="50">
        <v>5.06</v>
      </c>
      <c r="O24" s="56">
        <v>70</v>
      </c>
      <c r="P24" s="58">
        <v>78</v>
      </c>
    </row>
    <row r="25" spans="2:16" ht="12" customHeight="1">
      <c r="B25" s="88" t="s">
        <v>25</v>
      </c>
      <c r="C25" s="89" t="s">
        <v>2</v>
      </c>
      <c r="D25" s="7">
        <v>2</v>
      </c>
      <c r="E25" s="8">
        <v>1.4</v>
      </c>
      <c r="F25" s="9">
        <v>126</v>
      </c>
      <c r="G25" s="10">
        <v>121</v>
      </c>
      <c r="H25" s="11">
        <v>4.095</v>
      </c>
      <c r="I25" s="12">
        <v>103</v>
      </c>
      <c r="J25" s="13">
        <v>120</v>
      </c>
      <c r="K25" s="8">
        <v>6.57</v>
      </c>
      <c r="L25" s="9">
        <v>95.63318777292577</v>
      </c>
      <c r="M25" s="10">
        <v>114.07240211823942</v>
      </c>
      <c r="N25" s="48">
        <v>6.9910000000000005</v>
      </c>
      <c r="O25" s="5">
        <v>84</v>
      </c>
      <c r="P25" s="46">
        <v>106</v>
      </c>
    </row>
    <row r="26" spans="2:16" ht="12" customHeight="1">
      <c r="B26" s="92"/>
      <c r="C26" s="93"/>
      <c r="D26" s="19">
        <v>3</v>
      </c>
      <c r="E26" s="20">
        <v>0.84</v>
      </c>
      <c r="F26" s="21">
        <v>120</v>
      </c>
      <c r="G26" s="22">
        <v>103</v>
      </c>
      <c r="H26" s="23">
        <v>3.108</v>
      </c>
      <c r="I26" s="24">
        <v>104</v>
      </c>
      <c r="J26" s="25">
        <v>117</v>
      </c>
      <c r="K26" s="20">
        <v>5.16</v>
      </c>
      <c r="L26" s="21">
        <v>81.69727675744141</v>
      </c>
      <c r="M26" s="22">
        <v>102.51191759492156</v>
      </c>
      <c r="N26" s="50">
        <v>6.644</v>
      </c>
      <c r="O26" s="56">
        <v>93</v>
      </c>
      <c r="P26" s="58">
        <v>109</v>
      </c>
    </row>
    <row r="27" spans="2:16" ht="12" customHeight="1">
      <c r="B27" s="88" t="s">
        <v>26</v>
      </c>
      <c r="C27" s="89" t="s">
        <v>2</v>
      </c>
      <c r="D27" s="7">
        <v>2</v>
      </c>
      <c r="E27" s="8">
        <v>1.24</v>
      </c>
      <c r="F27" s="9">
        <v>86</v>
      </c>
      <c r="G27" s="10">
        <v>115</v>
      </c>
      <c r="H27" s="11">
        <v>3.52</v>
      </c>
      <c r="I27" s="12">
        <v>83</v>
      </c>
      <c r="J27" s="13">
        <v>112</v>
      </c>
      <c r="K27" s="8">
        <v>5.09</v>
      </c>
      <c r="L27" s="9">
        <v>107.96969696969695</v>
      </c>
      <c r="M27" s="10">
        <v>137.2848702799897</v>
      </c>
      <c r="N27" s="48">
        <v>5.845</v>
      </c>
      <c r="O27" s="49">
        <v>110</v>
      </c>
      <c r="P27" s="49">
        <v>133</v>
      </c>
    </row>
    <row r="28" spans="2:16" ht="12" customHeight="1">
      <c r="B28" s="92"/>
      <c r="C28" s="93"/>
      <c r="D28" s="19">
        <v>3</v>
      </c>
      <c r="E28" s="20">
        <v>1.2633333333333334</v>
      </c>
      <c r="F28" s="21">
        <v>97</v>
      </c>
      <c r="G28" s="22">
        <v>138</v>
      </c>
      <c r="H28" s="23">
        <v>4.55</v>
      </c>
      <c r="I28" s="24">
        <v>95</v>
      </c>
      <c r="J28" s="25">
        <v>144</v>
      </c>
      <c r="K28" s="20">
        <v>5.086666666666667</v>
      </c>
      <c r="L28" s="21">
        <v>88.32965821389193</v>
      </c>
      <c r="M28" s="22">
        <v>116.11290264140003</v>
      </c>
      <c r="N28" s="50">
        <v>5.53</v>
      </c>
      <c r="O28" s="51">
        <v>73</v>
      </c>
      <c r="P28" s="51">
        <v>108</v>
      </c>
    </row>
    <row r="29" spans="2:16" ht="12" customHeight="1">
      <c r="B29" s="88" t="s">
        <v>4</v>
      </c>
      <c r="C29" s="89" t="s">
        <v>2</v>
      </c>
      <c r="D29" s="7">
        <v>2</v>
      </c>
      <c r="E29" s="8">
        <v>1.39</v>
      </c>
      <c r="F29" s="9">
        <v>169</v>
      </c>
      <c r="G29" s="10">
        <v>106</v>
      </c>
      <c r="H29" s="11">
        <v>4.675</v>
      </c>
      <c r="I29" s="12">
        <v>130</v>
      </c>
      <c r="J29" s="13">
        <v>117</v>
      </c>
      <c r="K29" s="8">
        <v>6.95</v>
      </c>
      <c r="L29" s="9">
        <v>143.09752747252747</v>
      </c>
      <c r="M29" s="10">
        <v>115.90711853846325</v>
      </c>
      <c r="N29" s="48">
        <v>5.569</v>
      </c>
      <c r="O29" s="49">
        <v>115</v>
      </c>
      <c r="P29" s="49">
        <v>84</v>
      </c>
    </row>
    <row r="30" spans="2:16" ht="12" customHeight="1">
      <c r="B30" s="92"/>
      <c r="C30" s="93"/>
      <c r="D30" s="19">
        <v>3</v>
      </c>
      <c r="E30" s="20">
        <v>1.3233333333333333</v>
      </c>
      <c r="F30" s="21">
        <v>168</v>
      </c>
      <c r="G30" s="22">
        <v>99</v>
      </c>
      <c r="H30" s="23">
        <v>4.35</v>
      </c>
      <c r="I30" s="24">
        <v>138</v>
      </c>
      <c r="J30" s="25">
        <v>98</v>
      </c>
      <c r="K30" s="20">
        <v>6.92</v>
      </c>
      <c r="L30" s="21">
        <v>169.2966360856269</v>
      </c>
      <c r="M30" s="22">
        <v>96.98102189781021</v>
      </c>
      <c r="N30" s="50">
        <v>6.61</v>
      </c>
      <c r="O30" s="51">
        <v>162</v>
      </c>
      <c r="P30" s="51">
        <v>84</v>
      </c>
    </row>
    <row r="31" spans="2:16" ht="12" customHeight="1">
      <c r="B31" s="88" t="s">
        <v>27</v>
      </c>
      <c r="C31" s="89" t="s">
        <v>2</v>
      </c>
      <c r="D31" s="7">
        <v>2</v>
      </c>
      <c r="E31" s="8">
        <v>1.08</v>
      </c>
      <c r="F31" s="9">
        <v>113</v>
      </c>
      <c r="G31" s="10">
        <v>110</v>
      </c>
      <c r="H31" s="11">
        <v>4.04</v>
      </c>
      <c r="I31" s="12">
        <v>108</v>
      </c>
      <c r="J31" s="13">
        <v>125</v>
      </c>
      <c r="K31" s="8">
        <v>6.01</v>
      </c>
      <c r="L31" s="9">
        <v>108</v>
      </c>
      <c r="M31" s="10">
        <v>119</v>
      </c>
      <c r="N31" s="48">
        <v>6.954</v>
      </c>
      <c r="O31" s="49">
        <v>120</v>
      </c>
      <c r="P31" s="49">
        <v>145</v>
      </c>
    </row>
    <row r="32" spans="2:16" ht="12" customHeight="1">
      <c r="B32" s="92"/>
      <c r="C32" s="93"/>
      <c r="D32" s="19">
        <v>3</v>
      </c>
      <c r="E32" s="20">
        <v>0.8133333333333334</v>
      </c>
      <c r="F32" s="21">
        <v>104</v>
      </c>
      <c r="G32" s="22">
        <v>88</v>
      </c>
      <c r="H32" s="23">
        <v>3.6733333333333333</v>
      </c>
      <c r="I32" s="24">
        <v>135</v>
      </c>
      <c r="J32" s="25">
        <v>118</v>
      </c>
      <c r="K32" s="20">
        <v>6.093333333333334</v>
      </c>
      <c r="L32" s="21">
        <v>104</v>
      </c>
      <c r="M32" s="22">
        <v>117</v>
      </c>
      <c r="N32" s="50">
        <v>6.488666666666666</v>
      </c>
      <c r="O32" s="51">
        <v>100</v>
      </c>
      <c r="P32" s="51">
        <v>126</v>
      </c>
    </row>
    <row r="33" spans="2:16" ht="12" customHeight="1">
      <c r="B33" s="88" t="s">
        <v>28</v>
      </c>
      <c r="C33" s="89" t="s">
        <v>2</v>
      </c>
      <c r="D33" s="7">
        <v>2</v>
      </c>
      <c r="E33" s="8">
        <v>1.04</v>
      </c>
      <c r="F33" s="9">
        <v>163</v>
      </c>
      <c r="G33" s="10">
        <v>86</v>
      </c>
      <c r="H33" s="11">
        <v>3.37</v>
      </c>
      <c r="I33" s="12">
        <v>195</v>
      </c>
      <c r="J33" s="13">
        <v>100</v>
      </c>
      <c r="K33" s="8">
        <v>4.84</v>
      </c>
      <c r="L33" s="9">
        <v>151</v>
      </c>
      <c r="M33" s="10">
        <v>107</v>
      </c>
      <c r="N33" s="48">
        <v>5.355</v>
      </c>
      <c r="O33" s="49">
        <v>133</v>
      </c>
      <c r="P33" s="49">
        <v>114</v>
      </c>
    </row>
    <row r="34" spans="2:16" ht="12" customHeight="1">
      <c r="B34" s="90"/>
      <c r="C34" s="91"/>
      <c r="D34" s="14">
        <v>3</v>
      </c>
      <c r="E34" s="15">
        <v>0.8766666666666667</v>
      </c>
      <c r="F34" s="16">
        <v>71</v>
      </c>
      <c r="G34" s="17">
        <v>78</v>
      </c>
      <c r="H34" s="18">
        <v>2.953333333333333</v>
      </c>
      <c r="I34" s="31">
        <v>89</v>
      </c>
      <c r="J34" s="32">
        <v>85</v>
      </c>
      <c r="K34" s="15">
        <v>4.93</v>
      </c>
      <c r="L34" s="16">
        <v>121</v>
      </c>
      <c r="M34" s="17">
        <v>99</v>
      </c>
      <c r="N34" s="53">
        <v>5.3709999999999996</v>
      </c>
      <c r="O34" s="54">
        <v>84</v>
      </c>
      <c r="P34" s="54">
        <v>94</v>
      </c>
    </row>
    <row r="35" spans="2:16" ht="12" customHeight="1">
      <c r="B35" s="88" t="s">
        <v>3</v>
      </c>
      <c r="C35" s="89" t="s">
        <v>29</v>
      </c>
      <c r="D35" s="6">
        <v>1</v>
      </c>
      <c r="E35" s="8">
        <v>1.92</v>
      </c>
      <c r="F35" s="9">
        <v>85</v>
      </c>
      <c r="G35" s="10">
        <v>79</v>
      </c>
      <c r="H35" s="11">
        <v>6.613333333333333</v>
      </c>
      <c r="I35" s="12">
        <v>117</v>
      </c>
      <c r="J35" s="13">
        <v>115</v>
      </c>
      <c r="K35" s="8">
        <v>8.506666666666666</v>
      </c>
      <c r="L35" s="9">
        <v>104.12783505154638</v>
      </c>
      <c r="M35" s="10">
        <v>97.00264105642258</v>
      </c>
      <c r="N35" s="48">
        <v>10.48</v>
      </c>
      <c r="O35" s="59">
        <v>159</v>
      </c>
      <c r="P35" s="59">
        <v>113</v>
      </c>
    </row>
    <row r="36" spans="2:16" ht="12" customHeight="1">
      <c r="B36" s="92"/>
      <c r="C36" s="93"/>
      <c r="D36" s="19">
        <v>2</v>
      </c>
      <c r="E36" s="20">
        <v>1.3969999999999998</v>
      </c>
      <c r="F36" s="21">
        <v>90</v>
      </c>
      <c r="G36" s="22">
        <v>76</v>
      </c>
      <c r="H36" s="23">
        <v>4.07</v>
      </c>
      <c r="I36" s="24">
        <v>103</v>
      </c>
      <c r="J36" s="25">
        <v>106</v>
      </c>
      <c r="K36" s="20">
        <v>5.756</v>
      </c>
      <c r="L36" s="21">
        <v>101.82867783985103</v>
      </c>
      <c r="M36" s="22">
        <v>89.1360573788307</v>
      </c>
      <c r="N36" s="50">
        <v>6.31</v>
      </c>
      <c r="O36" s="52">
        <v>91</v>
      </c>
      <c r="P36" s="52">
        <v>88</v>
      </c>
    </row>
    <row r="37" spans="2:16" ht="12" customHeight="1">
      <c r="B37" s="88" t="s">
        <v>30</v>
      </c>
      <c r="C37" s="89" t="s">
        <v>29</v>
      </c>
      <c r="D37" s="7">
        <v>1</v>
      </c>
      <c r="E37" s="8">
        <v>2.6133333333333337</v>
      </c>
      <c r="F37" s="9">
        <v>101</v>
      </c>
      <c r="G37" s="10">
        <v>98</v>
      </c>
      <c r="H37" s="33">
        <v>5.666666666666667</v>
      </c>
      <c r="I37" s="34">
        <v>97</v>
      </c>
      <c r="J37" s="35">
        <v>98</v>
      </c>
      <c r="K37" s="36">
        <v>8.466666666666667</v>
      </c>
      <c r="L37" s="37">
        <v>105.58333333333334</v>
      </c>
      <c r="M37" s="38">
        <v>117.93360223394353</v>
      </c>
      <c r="N37" s="48">
        <v>9.246666666666666</v>
      </c>
      <c r="O37" s="60">
        <v>106</v>
      </c>
      <c r="P37" s="55">
        <v>96</v>
      </c>
    </row>
    <row r="38" spans="2:16" ht="12" customHeight="1">
      <c r="B38" s="90"/>
      <c r="C38" s="91"/>
      <c r="D38" s="14">
        <v>2</v>
      </c>
      <c r="E38" s="15">
        <v>1.32</v>
      </c>
      <c r="F38" s="16">
        <v>111</v>
      </c>
      <c r="G38" s="17">
        <v>94</v>
      </c>
      <c r="H38" s="39">
        <v>3.786</v>
      </c>
      <c r="I38" s="40">
        <v>106</v>
      </c>
      <c r="J38" s="41">
        <v>98</v>
      </c>
      <c r="K38" s="42">
        <v>5.77</v>
      </c>
      <c r="L38" s="43">
        <v>109.44971537001898</v>
      </c>
      <c r="M38" s="44">
        <v>89.74172803651072</v>
      </c>
      <c r="N38" s="53">
        <v>7.032</v>
      </c>
      <c r="O38" s="61">
        <v>119</v>
      </c>
      <c r="P38" s="62">
        <v>96</v>
      </c>
    </row>
    <row r="39" spans="2:16" ht="12" customHeight="1">
      <c r="B39" s="94"/>
      <c r="C39" s="89" t="s">
        <v>0</v>
      </c>
      <c r="D39" s="7">
        <v>1</v>
      </c>
      <c r="E39" s="8">
        <v>0.72</v>
      </c>
      <c r="F39" s="9">
        <v>40</v>
      </c>
      <c r="G39" s="10">
        <v>35</v>
      </c>
      <c r="H39" s="8">
        <v>4.05</v>
      </c>
      <c r="I39" s="9">
        <v>108</v>
      </c>
      <c r="J39" s="10">
        <v>88</v>
      </c>
      <c r="K39" s="8">
        <v>6.88</v>
      </c>
      <c r="L39" s="9">
        <v>43.745664739884376</v>
      </c>
      <c r="M39" s="10">
        <v>91.47830291309074</v>
      </c>
      <c r="N39" s="75">
        <v>6.88</v>
      </c>
      <c r="O39" s="71">
        <v>27</v>
      </c>
      <c r="P39" s="71">
        <v>65</v>
      </c>
    </row>
    <row r="40" spans="2:16" ht="12" customHeight="1">
      <c r="B40" s="88"/>
      <c r="C40" s="91"/>
      <c r="D40" s="14">
        <v>2</v>
      </c>
      <c r="E40" s="15">
        <v>0.919</v>
      </c>
      <c r="F40" s="16">
        <v>89</v>
      </c>
      <c r="G40" s="17">
        <v>87</v>
      </c>
      <c r="H40" s="15">
        <v>2.9530000000000003</v>
      </c>
      <c r="I40" s="16">
        <v>65</v>
      </c>
      <c r="J40" s="17">
        <v>90</v>
      </c>
      <c r="K40" s="15">
        <v>3.62</v>
      </c>
      <c r="L40" s="16">
        <v>62.059190031152625</v>
      </c>
      <c r="M40" s="17">
        <v>74.45774012997256</v>
      </c>
      <c r="N40" s="76">
        <v>3.622</v>
      </c>
      <c r="O40" s="74">
        <v>62</v>
      </c>
      <c r="P40" s="74">
        <v>71</v>
      </c>
    </row>
    <row r="41" spans="2:16" ht="12" customHeight="1">
      <c r="B41" s="88"/>
      <c r="C41" s="89"/>
      <c r="D41" s="7">
        <v>1</v>
      </c>
      <c r="E41" s="8">
        <v>2.658008658008658</v>
      </c>
      <c r="F41" s="9">
        <v>106.5</v>
      </c>
      <c r="G41" s="10">
        <v>97.5</v>
      </c>
      <c r="H41" s="8">
        <v>5.844155844155844</v>
      </c>
      <c r="I41" s="9">
        <v>99.5</v>
      </c>
      <c r="J41" s="13">
        <v>97</v>
      </c>
      <c r="K41" s="8">
        <v>9.848484848484848</v>
      </c>
      <c r="L41" s="9">
        <v>106.08804029891269</v>
      </c>
      <c r="M41" s="10">
        <v>103.78749008510555</v>
      </c>
      <c r="N41" s="48">
        <v>9.696969696969697</v>
      </c>
      <c r="O41" s="46">
        <v>84</v>
      </c>
      <c r="P41" s="46">
        <v>95</v>
      </c>
    </row>
    <row r="42" spans="2:16" ht="12" customHeight="1">
      <c r="B42" s="95" t="s">
        <v>5</v>
      </c>
      <c r="C42" s="89" t="s">
        <v>1</v>
      </c>
      <c r="D42" s="7">
        <v>2</v>
      </c>
      <c r="E42" s="8">
        <v>1.365432716358179</v>
      </c>
      <c r="F42" s="9">
        <v>83.5</v>
      </c>
      <c r="G42" s="10">
        <v>87</v>
      </c>
      <c r="H42" s="8">
        <v>3.7626313156578286</v>
      </c>
      <c r="I42" s="9">
        <v>84.25</v>
      </c>
      <c r="J42" s="10">
        <v>97.25</v>
      </c>
      <c r="K42" s="8">
        <v>5.338919459729865</v>
      </c>
      <c r="L42" s="9">
        <v>85.32462565314803</v>
      </c>
      <c r="M42" s="10">
        <v>101.26601753978147</v>
      </c>
      <c r="N42" s="48">
        <v>5.7576288144072025</v>
      </c>
      <c r="O42" s="46">
        <v>89.25</v>
      </c>
      <c r="P42" s="46">
        <v>104</v>
      </c>
    </row>
    <row r="43" spans="2:16" ht="12" customHeight="1">
      <c r="B43" s="88"/>
      <c r="C43" s="91"/>
      <c r="D43" s="14">
        <v>3</v>
      </c>
      <c r="E43" s="15">
        <v>1.1567142857142858</v>
      </c>
      <c r="F43" s="16">
        <v>83.33333333333333</v>
      </c>
      <c r="G43" s="17">
        <v>76.33333333333333</v>
      </c>
      <c r="H43" s="15">
        <v>4.033285714285714</v>
      </c>
      <c r="I43" s="16">
        <v>93.66666666666667</v>
      </c>
      <c r="J43" s="32">
        <v>100.66666666666667</v>
      </c>
      <c r="K43" s="15">
        <v>5.232857142857142</v>
      </c>
      <c r="L43" s="16">
        <v>89.81983568075118</v>
      </c>
      <c r="M43" s="17">
        <v>102.13412131715727</v>
      </c>
      <c r="N43" s="53">
        <v>5.078142857142856</v>
      </c>
      <c r="O43" s="47">
        <v>80.33333333333333</v>
      </c>
      <c r="P43" s="47">
        <v>90</v>
      </c>
    </row>
    <row r="44" spans="2:16" ht="12" customHeight="1">
      <c r="B44" s="88"/>
      <c r="C44" s="89"/>
      <c r="D44" s="7">
        <v>1</v>
      </c>
      <c r="E44" s="8">
        <v>1.9833333333333332</v>
      </c>
      <c r="F44" s="9">
        <v>95.33333333333333</v>
      </c>
      <c r="G44" s="10">
        <v>96.33333333333333</v>
      </c>
      <c r="H44" s="8">
        <v>6.366666666666666</v>
      </c>
      <c r="I44" s="9">
        <v>105.66666666666667</v>
      </c>
      <c r="J44" s="13">
        <v>117</v>
      </c>
      <c r="K44" s="8">
        <v>9.523333333333333</v>
      </c>
      <c r="L44" s="9">
        <v>105.19086967757103</v>
      </c>
      <c r="M44" s="10">
        <v>103.87798632458275</v>
      </c>
      <c r="N44" s="48">
        <v>11.366666666666667</v>
      </c>
      <c r="O44" s="46">
        <v>130.66666666666666</v>
      </c>
      <c r="P44" s="46">
        <v>120</v>
      </c>
    </row>
    <row r="45" spans="2:16" ht="12" customHeight="1">
      <c r="B45" s="88"/>
      <c r="C45" s="89" t="s">
        <v>2</v>
      </c>
      <c r="D45" s="7">
        <v>2</v>
      </c>
      <c r="E45" s="8">
        <v>1.2487219382084906</v>
      </c>
      <c r="F45" s="9">
        <v>111.44444444444444</v>
      </c>
      <c r="G45" s="10">
        <v>100.55555555555556</v>
      </c>
      <c r="H45" s="8">
        <v>3.9797732829517676</v>
      </c>
      <c r="I45" s="9">
        <v>111.77777777777777</v>
      </c>
      <c r="J45" s="10">
        <v>112.625</v>
      </c>
      <c r="K45" s="8">
        <v>5.950197266059125</v>
      </c>
      <c r="L45" s="9">
        <v>109.28766371703999</v>
      </c>
      <c r="M45" s="10">
        <v>109.60878857666471</v>
      </c>
      <c r="N45" s="48">
        <v>6.720243387419425</v>
      </c>
      <c r="O45" s="46">
        <v>104.375</v>
      </c>
      <c r="P45" s="46">
        <v>113.625</v>
      </c>
    </row>
    <row r="46" spans="2:16" ht="12" customHeight="1">
      <c r="B46" s="88"/>
      <c r="C46" s="91"/>
      <c r="D46" s="14">
        <v>3</v>
      </c>
      <c r="E46" s="15">
        <v>0.9607317073170731</v>
      </c>
      <c r="F46" s="16">
        <v>101.57142857142857</v>
      </c>
      <c r="G46" s="17">
        <v>93.71428571428571</v>
      </c>
      <c r="H46" s="15">
        <v>3.6222926829268296</v>
      </c>
      <c r="I46" s="16">
        <v>107.57142857142857</v>
      </c>
      <c r="J46" s="32">
        <v>108</v>
      </c>
      <c r="K46" s="15">
        <v>5.69219512195122</v>
      </c>
      <c r="L46" s="16">
        <v>104.2215970191178</v>
      </c>
      <c r="M46" s="17">
        <v>102.15094253010456</v>
      </c>
      <c r="N46" s="53">
        <v>6.0913658536585364</v>
      </c>
      <c r="O46" s="47">
        <v>94.14285714285714</v>
      </c>
      <c r="P46" s="47">
        <v>98.14285714285714</v>
      </c>
    </row>
    <row r="47" spans="2:16" ht="12" customHeight="1">
      <c r="B47" s="88"/>
      <c r="C47" s="89" t="s">
        <v>29</v>
      </c>
      <c r="D47" s="7">
        <v>1</v>
      </c>
      <c r="E47" s="8">
        <v>2.2666666666666666</v>
      </c>
      <c r="F47" s="9">
        <v>93</v>
      </c>
      <c r="G47" s="10">
        <v>88.5</v>
      </c>
      <c r="H47" s="8">
        <v>6.14</v>
      </c>
      <c r="I47" s="9">
        <v>107</v>
      </c>
      <c r="J47" s="13">
        <v>106.5</v>
      </c>
      <c r="K47" s="8">
        <v>8.486666666666666</v>
      </c>
      <c r="L47" s="9">
        <v>104.85558419243986</v>
      </c>
      <c r="M47" s="10">
        <v>107.46812164518306</v>
      </c>
      <c r="N47" s="48">
        <v>9.863333333333333</v>
      </c>
      <c r="O47" s="46">
        <v>132.5</v>
      </c>
      <c r="P47" s="46">
        <v>104.5</v>
      </c>
    </row>
    <row r="48" spans="2:16" ht="12" customHeight="1">
      <c r="B48" s="90"/>
      <c r="C48" s="91"/>
      <c r="D48" s="14">
        <v>2</v>
      </c>
      <c r="E48" s="15">
        <v>1.3585</v>
      </c>
      <c r="F48" s="16">
        <v>100.5</v>
      </c>
      <c r="G48" s="17">
        <v>85</v>
      </c>
      <c r="H48" s="15">
        <v>3.928</v>
      </c>
      <c r="I48" s="16">
        <v>104.5</v>
      </c>
      <c r="J48" s="17">
        <v>102</v>
      </c>
      <c r="K48" s="15">
        <v>5.763</v>
      </c>
      <c r="L48" s="16">
        <v>105.639196604935</v>
      </c>
      <c r="M48" s="17">
        <v>89.4388927076707</v>
      </c>
      <c r="N48" s="53">
        <v>6.671</v>
      </c>
      <c r="O48" s="47">
        <v>105</v>
      </c>
      <c r="P48" s="47">
        <v>92</v>
      </c>
    </row>
    <row r="49" ht="12" customHeight="1"/>
    <row r="50" ht="12" customHeight="1">
      <c r="B50" s="96" t="s">
        <v>35</v>
      </c>
    </row>
  </sheetData>
  <printOptions/>
  <pageMargins left="0.46" right="0.39" top="1.18" bottom="0.83" header="0.93" footer="0.6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農業技術課</dc:creator>
  <cp:keywords/>
  <dc:description/>
  <cp:lastModifiedBy>群馬県庁</cp:lastModifiedBy>
  <cp:lastPrinted>2003-10-16T05:51:06Z</cp:lastPrinted>
  <dcterms:created xsi:type="dcterms:W3CDTF">1999-05-26T09:38:42Z</dcterms:created>
  <dcterms:modified xsi:type="dcterms:W3CDTF">2003-10-16T05:53:13Z</dcterms:modified>
  <cp:category/>
  <cp:version/>
  <cp:contentType/>
  <cp:contentStatus/>
</cp:coreProperties>
</file>