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所得総額" sheetId="1" r:id="rId1"/>
    <sheet name="１人当たり" sheetId="2" r:id="rId2"/>
    <sheet name="県計（生産、分配）" sheetId="3" r:id="rId3"/>
  </sheets>
  <definedNames/>
  <calcPr fullCalcOnLoad="1"/>
</workbook>
</file>

<file path=xl/sharedStrings.xml><?xml version="1.0" encoding="utf-8"?>
<sst xmlns="http://schemas.openxmlformats.org/spreadsheetml/2006/main" count="254" uniqueCount="143">
  <si>
    <t>対 前 年</t>
  </si>
  <si>
    <t xml:space="preserve"> 度 比</t>
  </si>
  <si>
    <t xml:space="preserve">        (千円)</t>
  </si>
  <si>
    <t xml:space="preserve"> 　     (千円)</t>
  </si>
  <si>
    <t xml:space="preserve">      (％)</t>
  </si>
  <si>
    <t xml:space="preserve"> 前 橋 市</t>
  </si>
  <si>
    <t xml:space="preserve"> 下仁田町</t>
  </si>
  <si>
    <t xml:space="preserve"> 高 崎 市</t>
  </si>
  <si>
    <t xml:space="preserve"> 南 牧 村</t>
  </si>
  <si>
    <t xml:space="preserve"> 桐 生 市</t>
  </si>
  <si>
    <t xml:space="preserve"> 甘 楽 町</t>
  </si>
  <si>
    <t xml:space="preserve"> 伊勢崎市</t>
  </si>
  <si>
    <t xml:space="preserve"> 松井田町</t>
  </si>
  <si>
    <t xml:space="preserve"> 太 田 市</t>
  </si>
  <si>
    <t xml:space="preserve"> 中之条町</t>
  </si>
  <si>
    <t xml:space="preserve"> 沼 田 市</t>
  </si>
  <si>
    <t>(吾)東 村</t>
  </si>
  <si>
    <t xml:space="preserve"> 館 林 市</t>
  </si>
  <si>
    <t xml:space="preserve"> 吾 妻 町</t>
  </si>
  <si>
    <t xml:space="preserve"> 渋 川 市</t>
  </si>
  <si>
    <t xml:space="preserve"> 長野原町</t>
  </si>
  <si>
    <t xml:space="preserve"> 藤 岡 市</t>
  </si>
  <si>
    <t xml:space="preserve"> 嬬 恋 村</t>
  </si>
  <si>
    <t xml:space="preserve"> 富 岡 市</t>
  </si>
  <si>
    <t xml:space="preserve"> 草 津 町</t>
  </si>
  <si>
    <t xml:space="preserve"> 安 中 市</t>
  </si>
  <si>
    <t xml:space="preserve"> 六 合 村</t>
  </si>
  <si>
    <t xml:space="preserve"> 北 橘 村</t>
  </si>
  <si>
    <t xml:space="preserve"> 高 山 村</t>
  </si>
  <si>
    <t xml:space="preserve"> 赤 城 村</t>
  </si>
  <si>
    <t xml:space="preserve"> 白 沢 村</t>
  </si>
  <si>
    <t xml:space="preserve"> 富士見村</t>
  </si>
  <si>
    <t xml:space="preserve"> 利 根 村</t>
  </si>
  <si>
    <t xml:space="preserve"> 大 胡 町</t>
  </si>
  <si>
    <t xml:space="preserve"> 片 品 村</t>
  </si>
  <si>
    <t xml:space="preserve"> 宮 城 村</t>
  </si>
  <si>
    <t xml:space="preserve"> 川 場 村</t>
  </si>
  <si>
    <t xml:space="preserve"> 粕 川 村</t>
  </si>
  <si>
    <t xml:space="preserve"> 月夜野町</t>
  </si>
  <si>
    <t xml:space="preserve"> 新 里 村</t>
  </si>
  <si>
    <t xml:space="preserve"> 水 上 町</t>
  </si>
  <si>
    <t xml:space="preserve"> 黒保根村</t>
  </si>
  <si>
    <t xml:space="preserve"> 新 治 村</t>
  </si>
  <si>
    <t>(勢)東 村</t>
  </si>
  <si>
    <t xml:space="preserve"> 昭 和 村</t>
  </si>
  <si>
    <t xml:space="preserve"> 榛 名 町</t>
  </si>
  <si>
    <t xml:space="preserve"> 赤 堀 町</t>
  </si>
  <si>
    <t xml:space="preserve"> 倉 渕 村</t>
  </si>
  <si>
    <t>(佐)東 村</t>
  </si>
  <si>
    <t xml:space="preserve"> 箕 郷 町</t>
  </si>
  <si>
    <t xml:space="preserve"> 境    町</t>
  </si>
  <si>
    <t xml:space="preserve"> 群 馬 町</t>
  </si>
  <si>
    <t xml:space="preserve"> 玉 村 町</t>
  </si>
  <si>
    <t xml:space="preserve"> 子 持 村</t>
  </si>
  <si>
    <t xml:space="preserve"> 尾 島 町</t>
  </si>
  <si>
    <t xml:space="preserve"> 小野上村</t>
  </si>
  <si>
    <t xml:space="preserve"> 新 田 町</t>
  </si>
  <si>
    <t xml:space="preserve"> 伊香保町</t>
  </si>
  <si>
    <t xml:space="preserve"> 藪塚本町</t>
  </si>
  <si>
    <t xml:space="preserve"> 榛 東 村</t>
  </si>
  <si>
    <t xml:space="preserve"> 笠 懸 町</t>
  </si>
  <si>
    <t xml:space="preserve"> 吉 岡 町</t>
  </si>
  <si>
    <t xml:space="preserve"> 大間々町</t>
  </si>
  <si>
    <t>新    町</t>
  </si>
  <si>
    <t xml:space="preserve"> 板 倉 町</t>
  </si>
  <si>
    <t xml:space="preserve"> 鬼 石 町</t>
  </si>
  <si>
    <t xml:space="preserve"> 明 和 町</t>
  </si>
  <si>
    <t xml:space="preserve"> 吉 井 町</t>
  </si>
  <si>
    <t xml:space="preserve"> 千代田町</t>
  </si>
  <si>
    <t xml:space="preserve"> 万 場 町</t>
  </si>
  <si>
    <t xml:space="preserve"> 大 泉 町</t>
  </si>
  <si>
    <t xml:space="preserve"> 中 里 村</t>
  </si>
  <si>
    <t xml:space="preserve"> 邑 楽 町</t>
  </si>
  <si>
    <t xml:space="preserve"> 上 野 村</t>
  </si>
  <si>
    <t xml:space="preserve"> 妙 義 町</t>
  </si>
  <si>
    <t xml:space="preserve"> 県　　計</t>
  </si>
  <si>
    <t>対県比</t>
  </si>
  <si>
    <t>対前年度比</t>
  </si>
  <si>
    <t>(％)</t>
  </si>
  <si>
    <t xml:space="preserve"> (吾)東 村</t>
  </si>
  <si>
    <t xml:space="preserve"> (勢)東 村</t>
  </si>
  <si>
    <t xml:space="preserve"> 新    町</t>
  </si>
  <si>
    <t>項　　　　　　　目</t>
  </si>
  <si>
    <t>構成比</t>
  </si>
  <si>
    <t>％</t>
  </si>
  <si>
    <t>所得額</t>
  </si>
  <si>
    <t>千円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</si>
  <si>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</si>
  <si>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</si>
  <si>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</si>
  <si>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</si>
  <si>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</si>
  <si>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</si>
  <si>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</si>
  <si>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</si>
  <si>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</si>
  <si>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</si>
  <si>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</si>
  <si>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</si>
  <si>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</si>
  <si>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</si>
  <si>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</si>
  <si>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</si>
  <si>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</si>
  <si>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</si>
  <si>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</si>
  <si>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分 配 所 得</t>
  </si>
  <si>
    <t>項　目</t>
  </si>
  <si>
    <t>１人当たり</t>
  </si>
  <si>
    <t>所得(千円)</t>
  </si>
  <si>
    <t>(％)</t>
  </si>
  <si>
    <t>市町村民所得の分配</t>
  </si>
  <si>
    <t>県計</t>
  </si>
  <si>
    <t>元年度</t>
  </si>
  <si>
    <t xml:space="preserve">  (2) 対家計民間非営利団体</t>
  </si>
  <si>
    <t>(参考)民間法人企業所得(配当控除前)</t>
  </si>
  <si>
    <t>平成２年度市町村民所得の総括図表</t>
  </si>
  <si>
    <t>元 年  度</t>
  </si>
  <si>
    <t>２年度</t>
  </si>
  <si>
    <t>2／元</t>
  </si>
  <si>
    <t>(第２表）　１人当たり分配所得</t>
  </si>
  <si>
    <t>（第１表）　市町村民所得総額(分配）</t>
  </si>
  <si>
    <t>2／元</t>
  </si>
  <si>
    <t>産 業 別 分 配 所 得</t>
  </si>
  <si>
    <t xml:space="preserve"> 第 1 次  産 業</t>
  </si>
  <si>
    <t xml:space="preserve"> 第 2 次 産 業</t>
  </si>
  <si>
    <t xml:space="preserve"> 第 3 次 産 業</t>
  </si>
  <si>
    <t>総　     　 計</t>
  </si>
  <si>
    <t>　　Ｇ・Ｈ 運輸・通信・公益事業</t>
  </si>
  <si>
    <t>　　　Ｉ　 卸売・小売業・飲食店</t>
  </si>
  <si>
    <t>　　Ｊ・Ｋ 金融・保険・不動産業</t>
  </si>
  <si>
    <t xml:space="preserve">  　　Ｌ   サービス業</t>
  </si>
  <si>
    <t>　　　Ｍ 　公務</t>
  </si>
  <si>
    <t xml:space="preserve"> 　　 Ｄ   鉱　業</t>
  </si>
  <si>
    <t>　　　Ｆ   製造業</t>
  </si>
  <si>
    <t>元  年  度</t>
  </si>
  <si>
    <t>2  年  度</t>
  </si>
  <si>
    <t>2年度</t>
  </si>
  <si>
    <t xml:space="preserve">      Ｂ   林  業</t>
  </si>
  <si>
    <t xml:space="preserve">      Ｃ   水産業</t>
  </si>
  <si>
    <t>　　　Ｅ   建設業</t>
  </si>
  <si>
    <t>１人当たり所得</t>
  </si>
  <si>
    <t>　    Ａ   農　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</si>
</sst>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  <numFmt numFmtId="180" formatCode="yy/m/d"/>
    <numFmt numFmtId="181" formatCode="#,##0.000"/>
    <numFmt numFmtId="182" formatCode="#,##0.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3" fontId="5" fillId="2" borderId="2" xfId="0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3" fontId="5" fillId="2" borderId="2" xfId="0" applyFont="1" applyFill="1" applyBorder="1" applyAlignment="1">
      <alignment horizontal="left"/>
    </xf>
    <xf numFmtId="3" fontId="5" fillId="0" borderId="2" xfId="0" applyFont="1" applyBorder="1" applyAlignment="1">
      <alignment/>
    </xf>
    <xf numFmtId="3" fontId="5" fillId="3" borderId="3" xfId="0" applyFont="1" applyFill="1" applyBorder="1" applyAlignment="1">
      <alignment/>
    </xf>
    <xf numFmtId="3" fontId="5" fillId="3" borderId="3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/>
    </xf>
    <xf numFmtId="3" fontId="5" fillId="3" borderId="5" xfId="0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2" borderId="2" xfId="0" applyFont="1" applyFill="1" applyBorder="1" applyAlignment="1">
      <alignment/>
    </xf>
    <xf numFmtId="179" fontId="5" fillId="0" borderId="2" xfId="0" applyNumberFormat="1" applyFont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distributed"/>
    </xf>
    <xf numFmtId="0" fontId="12" fillId="0" borderId="0" xfId="0" applyFont="1" applyAlignment="1">
      <alignment horizontal="distributed"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 horizontal="distributed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distributed"/>
    </xf>
    <xf numFmtId="0" fontId="7" fillId="3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178" fontId="7" fillId="0" borderId="2" xfId="0" applyNumberFormat="1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distributed"/>
    </xf>
    <xf numFmtId="0" fontId="7" fillId="2" borderId="9" xfId="0" applyFont="1" applyFill="1" applyBorder="1" applyAlignment="1">
      <alignment/>
    </xf>
    <xf numFmtId="0" fontId="7" fillId="3" borderId="10" xfId="0" applyFont="1" applyFill="1" applyBorder="1" applyAlignment="1">
      <alignment horizontal="distributed"/>
    </xf>
    <xf numFmtId="178" fontId="7" fillId="3" borderId="9" xfId="0" applyNumberFormat="1" applyFont="1" applyFill="1" applyBorder="1" applyAlignment="1">
      <alignment horizontal="center"/>
    </xf>
    <xf numFmtId="179" fontId="7" fillId="3" borderId="1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distributed"/>
    </xf>
    <xf numFmtId="0" fontId="7" fillId="0" borderId="13" xfId="0" applyFont="1" applyBorder="1" applyAlignment="1">
      <alignment horizontal="right"/>
    </xf>
    <xf numFmtId="178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0" fontId="7" fillId="2" borderId="17" xfId="0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178" fontId="7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8" fontId="7" fillId="0" borderId="2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distributed"/>
    </xf>
    <xf numFmtId="0" fontId="7" fillId="3" borderId="14" xfId="0" applyFont="1" applyFill="1" applyBorder="1" applyAlignment="1">
      <alignment horizontal="distributed"/>
    </xf>
    <xf numFmtId="0" fontId="7" fillId="3" borderId="16" xfId="0" applyFont="1" applyFill="1" applyBorder="1" applyAlignment="1">
      <alignment horizontal="distributed"/>
    </xf>
    <xf numFmtId="0" fontId="7" fillId="3" borderId="24" xfId="0" applyFont="1" applyFill="1" applyBorder="1" applyAlignment="1">
      <alignment horizontal="distributed"/>
    </xf>
    <xf numFmtId="0" fontId="7" fillId="3" borderId="25" xfId="0" applyFont="1" applyFill="1" applyBorder="1" applyAlignment="1">
      <alignment horizontal="distributed"/>
    </xf>
    <xf numFmtId="0" fontId="7" fillId="3" borderId="13" xfId="0" applyFont="1" applyFill="1" applyBorder="1" applyAlignment="1">
      <alignment horizontal="distributed"/>
    </xf>
    <xf numFmtId="49" fontId="7" fillId="3" borderId="26" xfId="0" applyNumberFormat="1" applyFont="1" applyFill="1" applyBorder="1" applyAlignment="1">
      <alignment horizontal="center" vertical="center"/>
    </xf>
    <xf numFmtId="49" fontId="13" fillId="3" borderId="2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5"/>
  <sheetViews>
    <sheetView tabSelected="1" workbookViewId="0" topLeftCell="A1">
      <selection activeCell="A1" sqref="A1"/>
    </sheetView>
  </sheetViews>
  <sheetFormatPr defaultColWidth="10.00390625" defaultRowHeight="13.5"/>
  <cols>
    <col min="1" max="1" width="2.625" style="3" customWidth="1"/>
    <col min="2" max="2" width="10.00390625" style="3" customWidth="1"/>
    <col min="3" max="4" width="14.00390625" style="3" customWidth="1"/>
    <col min="5" max="6" width="10.00390625" style="3" customWidth="1"/>
    <col min="7" max="8" width="14.00390625" style="3" customWidth="1"/>
    <col min="9" max="9" width="10.00390625" style="3" customWidth="1"/>
    <col min="10" max="10" width="5.00390625" style="3" customWidth="1"/>
    <col min="11" max="16384" width="10.00390625" style="3" customWidth="1"/>
  </cols>
  <sheetData>
    <row r="1" spans="3:5" ht="14.25" customHeight="1">
      <c r="C1" s="66" t="s">
        <v>116</v>
      </c>
      <c r="D1" s="66"/>
      <c r="E1" s="66"/>
    </row>
    <row r="3" ht="14.25">
      <c r="B3" s="7" t="s">
        <v>121</v>
      </c>
    </row>
    <row r="4" ht="12">
      <c r="B4" s="5"/>
    </row>
    <row r="5" spans="2:9" ht="12">
      <c r="B5" s="21"/>
      <c r="C5" s="36" t="s">
        <v>117</v>
      </c>
      <c r="D5" s="36" t="s">
        <v>118</v>
      </c>
      <c r="E5" s="22" t="s">
        <v>0</v>
      </c>
      <c r="F5" s="21"/>
      <c r="G5" s="36" t="s">
        <v>117</v>
      </c>
      <c r="H5" s="36" t="s">
        <v>118</v>
      </c>
      <c r="I5" s="22" t="s">
        <v>0</v>
      </c>
    </row>
    <row r="6" spans="2:9" ht="12">
      <c r="B6" s="23" t="s">
        <v>107</v>
      </c>
      <c r="C6" s="23" t="s">
        <v>106</v>
      </c>
      <c r="D6" s="23" t="s">
        <v>106</v>
      </c>
      <c r="E6" s="24" t="s">
        <v>1</v>
      </c>
      <c r="F6" s="23" t="s">
        <v>107</v>
      </c>
      <c r="G6" s="23" t="s">
        <v>106</v>
      </c>
      <c r="H6" s="23" t="s">
        <v>106</v>
      </c>
      <c r="I6" s="24" t="s">
        <v>1</v>
      </c>
    </row>
    <row r="7" spans="2:9" ht="12">
      <c r="B7" s="25"/>
      <c r="C7" s="26" t="s">
        <v>2</v>
      </c>
      <c r="D7" s="26" t="s">
        <v>3</v>
      </c>
      <c r="E7" s="26" t="s">
        <v>4</v>
      </c>
      <c r="F7" s="25"/>
      <c r="G7" s="26" t="s">
        <v>2</v>
      </c>
      <c r="H7" s="26" t="s">
        <v>3</v>
      </c>
      <c r="I7" s="26" t="s">
        <v>4</v>
      </c>
    </row>
    <row r="8" spans="2:9" ht="12">
      <c r="B8" s="14" t="s">
        <v>5</v>
      </c>
      <c r="C8" s="15">
        <v>956590202</v>
      </c>
      <c r="D8" s="15">
        <v>1006626149</v>
      </c>
      <c r="E8" s="16">
        <f>SUM(D8/C8*100)</f>
        <v>105.23065643944365</v>
      </c>
      <c r="F8" s="14" t="s">
        <v>6</v>
      </c>
      <c r="G8" s="15">
        <v>28524609</v>
      </c>
      <c r="H8" s="15">
        <v>30965176</v>
      </c>
      <c r="I8" s="16">
        <f>SUM(H8/G8*100)</f>
        <v>108.55600509721273</v>
      </c>
    </row>
    <row r="9" spans="2:9" ht="12">
      <c r="B9" s="17" t="s">
        <v>7</v>
      </c>
      <c r="C9" s="15">
        <v>758979081</v>
      </c>
      <c r="D9" s="15">
        <v>810437459</v>
      </c>
      <c r="E9" s="16">
        <f aca="true" t="shared" si="0" ref="E9:E42">SUM(D9/C9*100)</f>
        <v>106.77994681120862</v>
      </c>
      <c r="F9" s="14" t="s">
        <v>8</v>
      </c>
      <c r="G9" s="15">
        <v>8939393</v>
      </c>
      <c r="H9" s="15">
        <v>8782466</v>
      </c>
      <c r="I9" s="16">
        <f aca="true" t="shared" si="1" ref="I9:I41">SUM(H9/G9*100)</f>
        <v>98.24454523925729</v>
      </c>
    </row>
    <row r="10" spans="2:9" ht="12">
      <c r="B10" s="17" t="s">
        <v>9</v>
      </c>
      <c r="C10" s="15">
        <v>347551357</v>
      </c>
      <c r="D10" s="15">
        <v>380448794</v>
      </c>
      <c r="E10" s="16">
        <f t="shared" si="0"/>
        <v>109.46548944132017</v>
      </c>
      <c r="F10" s="14" t="s">
        <v>10</v>
      </c>
      <c r="G10" s="15">
        <v>28708835</v>
      </c>
      <c r="H10" s="15">
        <v>29914368</v>
      </c>
      <c r="I10" s="16">
        <f t="shared" si="1"/>
        <v>104.19917074308309</v>
      </c>
    </row>
    <row r="11" spans="2:9" ht="12">
      <c r="B11" s="14" t="s">
        <v>11</v>
      </c>
      <c r="C11" s="15">
        <v>351362840</v>
      </c>
      <c r="D11" s="15">
        <v>376603495</v>
      </c>
      <c r="E11" s="16">
        <f t="shared" si="0"/>
        <v>107.18364383666754</v>
      </c>
      <c r="F11" s="14" t="s">
        <v>12</v>
      </c>
      <c r="G11" s="15">
        <v>42491933</v>
      </c>
      <c r="H11" s="15">
        <v>46035697</v>
      </c>
      <c r="I11" s="16">
        <f t="shared" si="1"/>
        <v>108.33985123717483</v>
      </c>
    </row>
    <row r="12" spans="2:9" ht="12">
      <c r="B12" s="17" t="s">
        <v>13</v>
      </c>
      <c r="C12" s="15">
        <v>420964339</v>
      </c>
      <c r="D12" s="15">
        <v>442838821</v>
      </c>
      <c r="E12" s="16">
        <f t="shared" si="0"/>
        <v>105.19627910809804</v>
      </c>
      <c r="F12" s="14" t="s">
        <v>14</v>
      </c>
      <c r="G12" s="15">
        <v>48612826</v>
      </c>
      <c r="H12" s="15">
        <v>50130837</v>
      </c>
      <c r="I12" s="16">
        <f t="shared" si="1"/>
        <v>103.1226553255719</v>
      </c>
    </row>
    <row r="13" spans="2:9" ht="12">
      <c r="B13" s="17" t="s">
        <v>15</v>
      </c>
      <c r="C13" s="15">
        <v>110359607</v>
      </c>
      <c r="D13" s="15">
        <v>116443339</v>
      </c>
      <c r="E13" s="16">
        <f t="shared" si="0"/>
        <v>105.51264377010693</v>
      </c>
      <c r="F13" s="14" t="s">
        <v>16</v>
      </c>
      <c r="G13" s="15">
        <v>5518349</v>
      </c>
      <c r="H13" s="15">
        <v>5796310</v>
      </c>
      <c r="I13" s="16">
        <f t="shared" si="1"/>
        <v>105.03703190936275</v>
      </c>
    </row>
    <row r="14" spans="2:9" ht="12">
      <c r="B14" s="17" t="s">
        <v>17</v>
      </c>
      <c r="C14" s="15">
        <v>216859693</v>
      </c>
      <c r="D14" s="15">
        <v>233399123</v>
      </c>
      <c r="E14" s="16">
        <f t="shared" si="0"/>
        <v>107.62678844150166</v>
      </c>
      <c r="F14" s="14" t="s">
        <v>18</v>
      </c>
      <c r="G14" s="15">
        <v>33812423</v>
      </c>
      <c r="H14" s="15">
        <v>35103975</v>
      </c>
      <c r="I14" s="16">
        <f t="shared" si="1"/>
        <v>103.819755833529</v>
      </c>
    </row>
    <row r="15" spans="2:9" ht="12">
      <c r="B15" s="17" t="s">
        <v>19</v>
      </c>
      <c r="C15" s="15">
        <v>131048589</v>
      </c>
      <c r="D15" s="15">
        <v>140962736</v>
      </c>
      <c r="E15" s="16">
        <f t="shared" si="0"/>
        <v>107.56524513209371</v>
      </c>
      <c r="F15" s="14" t="s">
        <v>20</v>
      </c>
      <c r="G15" s="15">
        <v>16969768</v>
      </c>
      <c r="H15" s="15">
        <v>18892790</v>
      </c>
      <c r="I15" s="16">
        <f t="shared" si="1"/>
        <v>111.33204649586253</v>
      </c>
    </row>
    <row r="16" spans="2:9" ht="12">
      <c r="B16" s="17" t="s">
        <v>21</v>
      </c>
      <c r="C16" s="15">
        <v>154744965</v>
      </c>
      <c r="D16" s="15">
        <v>172938481</v>
      </c>
      <c r="E16" s="16">
        <f t="shared" si="0"/>
        <v>111.7570972341491</v>
      </c>
      <c r="F16" s="14" t="s">
        <v>22</v>
      </c>
      <c r="G16" s="15">
        <v>27798159</v>
      </c>
      <c r="H16" s="15">
        <v>33473364</v>
      </c>
      <c r="I16" s="16">
        <f t="shared" si="1"/>
        <v>120.4157584680338</v>
      </c>
    </row>
    <row r="17" spans="2:9" ht="12">
      <c r="B17" s="17" t="s">
        <v>23</v>
      </c>
      <c r="C17" s="15">
        <v>117256051</v>
      </c>
      <c r="D17" s="15">
        <v>125126010</v>
      </c>
      <c r="E17" s="16">
        <f t="shared" si="0"/>
        <v>106.71177217114365</v>
      </c>
      <c r="F17" s="14" t="s">
        <v>24</v>
      </c>
      <c r="G17" s="15">
        <v>23650130</v>
      </c>
      <c r="H17" s="15">
        <v>24929644</v>
      </c>
      <c r="I17" s="16">
        <f t="shared" si="1"/>
        <v>105.41017744934172</v>
      </c>
    </row>
    <row r="18" spans="2:9" ht="12">
      <c r="B18" s="17" t="s">
        <v>25</v>
      </c>
      <c r="C18" s="15">
        <v>121270378</v>
      </c>
      <c r="D18" s="15">
        <v>131758748</v>
      </c>
      <c r="E18" s="16">
        <f t="shared" si="0"/>
        <v>108.64874850146835</v>
      </c>
      <c r="F18" s="14" t="s">
        <v>26</v>
      </c>
      <c r="G18" s="15">
        <v>4447914</v>
      </c>
      <c r="H18" s="15">
        <v>4029197</v>
      </c>
      <c r="I18" s="16">
        <f t="shared" si="1"/>
        <v>90.58621637019061</v>
      </c>
    </row>
    <row r="19" spans="2:9" ht="12">
      <c r="B19" s="17" t="s">
        <v>27</v>
      </c>
      <c r="C19" s="15">
        <v>19585975</v>
      </c>
      <c r="D19" s="15">
        <v>20615372</v>
      </c>
      <c r="E19" s="16">
        <f t="shared" si="0"/>
        <v>105.25578634711827</v>
      </c>
      <c r="F19" s="14" t="s">
        <v>28</v>
      </c>
      <c r="G19" s="15">
        <v>8178927</v>
      </c>
      <c r="H19" s="15">
        <v>8459379</v>
      </c>
      <c r="I19" s="16">
        <f t="shared" si="1"/>
        <v>103.42895834624761</v>
      </c>
    </row>
    <row r="20" spans="2:9" ht="12">
      <c r="B20" s="17" t="s">
        <v>29</v>
      </c>
      <c r="C20" s="15">
        <v>26861416</v>
      </c>
      <c r="D20" s="15">
        <v>28058556</v>
      </c>
      <c r="E20" s="16">
        <f t="shared" si="0"/>
        <v>104.4567270764877</v>
      </c>
      <c r="F20" s="14" t="s">
        <v>30</v>
      </c>
      <c r="G20" s="15">
        <v>7014965</v>
      </c>
      <c r="H20" s="15">
        <v>7725062</v>
      </c>
      <c r="I20" s="16">
        <f t="shared" si="1"/>
        <v>110.12260217976855</v>
      </c>
    </row>
    <row r="21" spans="2:9" ht="12">
      <c r="B21" s="14" t="s">
        <v>31</v>
      </c>
      <c r="C21" s="15">
        <v>35484723</v>
      </c>
      <c r="D21" s="15">
        <v>38831385</v>
      </c>
      <c r="E21" s="16">
        <f t="shared" si="0"/>
        <v>109.43127553792655</v>
      </c>
      <c r="F21" s="14" t="s">
        <v>32</v>
      </c>
      <c r="G21" s="15">
        <v>11946491</v>
      </c>
      <c r="H21" s="15">
        <v>12386197</v>
      </c>
      <c r="I21" s="16">
        <f t="shared" si="1"/>
        <v>103.68062889764032</v>
      </c>
    </row>
    <row r="22" spans="2:9" ht="12">
      <c r="B22" s="17" t="s">
        <v>33</v>
      </c>
      <c r="C22" s="15">
        <v>29894239</v>
      </c>
      <c r="D22" s="15">
        <v>30320746</v>
      </c>
      <c r="E22" s="16">
        <f t="shared" si="0"/>
        <v>101.4267197101087</v>
      </c>
      <c r="F22" s="14" t="s">
        <v>34</v>
      </c>
      <c r="G22" s="15">
        <v>12457689</v>
      </c>
      <c r="H22" s="15">
        <v>13565363</v>
      </c>
      <c r="I22" s="16">
        <f t="shared" si="1"/>
        <v>108.89148862200686</v>
      </c>
    </row>
    <row r="23" spans="2:9" ht="12">
      <c r="B23" s="17" t="s">
        <v>35</v>
      </c>
      <c r="C23" s="15">
        <v>15678929</v>
      </c>
      <c r="D23" s="15">
        <v>16775019</v>
      </c>
      <c r="E23" s="16">
        <f t="shared" si="0"/>
        <v>106.99084739780376</v>
      </c>
      <c r="F23" s="14" t="s">
        <v>36</v>
      </c>
      <c r="G23" s="15">
        <v>7308933</v>
      </c>
      <c r="H23" s="15">
        <v>7659902</v>
      </c>
      <c r="I23" s="16">
        <f t="shared" si="1"/>
        <v>104.8019184195559</v>
      </c>
    </row>
    <row r="24" spans="2:9" ht="12">
      <c r="B24" s="17" t="s">
        <v>37</v>
      </c>
      <c r="C24" s="15">
        <v>21829847</v>
      </c>
      <c r="D24" s="15">
        <v>23459829</v>
      </c>
      <c r="E24" s="16">
        <f t="shared" si="0"/>
        <v>107.46675869968306</v>
      </c>
      <c r="F24" s="14" t="s">
        <v>38</v>
      </c>
      <c r="G24" s="15">
        <v>20975696</v>
      </c>
      <c r="H24" s="15">
        <v>23038484</v>
      </c>
      <c r="I24" s="16">
        <f t="shared" si="1"/>
        <v>109.83418142597033</v>
      </c>
    </row>
    <row r="25" spans="2:9" ht="12">
      <c r="B25" s="17" t="s">
        <v>39</v>
      </c>
      <c r="C25" s="15">
        <v>28012381</v>
      </c>
      <c r="D25" s="15">
        <v>30724892</v>
      </c>
      <c r="E25" s="16">
        <f t="shared" si="0"/>
        <v>109.68325755672109</v>
      </c>
      <c r="F25" s="14" t="s">
        <v>40</v>
      </c>
      <c r="G25" s="15">
        <v>21103980</v>
      </c>
      <c r="H25" s="15">
        <v>21420051</v>
      </c>
      <c r="I25" s="16">
        <f t="shared" si="1"/>
        <v>101.49768432305186</v>
      </c>
    </row>
    <row r="26" spans="2:9" ht="12">
      <c r="B26" s="14" t="s">
        <v>41</v>
      </c>
      <c r="C26" s="15">
        <v>6053112</v>
      </c>
      <c r="D26" s="15">
        <v>6283493</v>
      </c>
      <c r="E26" s="16">
        <f t="shared" si="0"/>
        <v>103.80599268607618</v>
      </c>
      <c r="F26" s="14" t="s">
        <v>42</v>
      </c>
      <c r="G26" s="15">
        <v>17192280</v>
      </c>
      <c r="H26" s="15">
        <v>18528214</v>
      </c>
      <c r="I26" s="16">
        <f t="shared" si="1"/>
        <v>107.7705458496488</v>
      </c>
    </row>
    <row r="27" spans="2:9" ht="12">
      <c r="B27" s="18" t="s">
        <v>43</v>
      </c>
      <c r="C27" s="15">
        <v>8499231</v>
      </c>
      <c r="D27" s="15">
        <v>9350654</v>
      </c>
      <c r="E27" s="16">
        <f t="shared" si="0"/>
        <v>110.01764747893074</v>
      </c>
      <c r="F27" s="14" t="s">
        <v>44</v>
      </c>
      <c r="G27" s="15">
        <v>15696517</v>
      </c>
      <c r="H27" s="15">
        <v>15628322</v>
      </c>
      <c r="I27" s="16">
        <f t="shared" si="1"/>
        <v>99.56554055909346</v>
      </c>
    </row>
    <row r="28" spans="2:9" ht="12">
      <c r="B28" s="17" t="s">
        <v>45</v>
      </c>
      <c r="C28" s="15">
        <v>44638915</v>
      </c>
      <c r="D28" s="15">
        <v>47884069</v>
      </c>
      <c r="E28" s="16">
        <f t="shared" si="0"/>
        <v>107.26978691126341</v>
      </c>
      <c r="F28" s="14" t="s">
        <v>46</v>
      </c>
      <c r="G28" s="15">
        <v>28442141</v>
      </c>
      <c r="H28" s="15">
        <v>33194873</v>
      </c>
      <c r="I28" s="16">
        <f t="shared" si="1"/>
        <v>116.71017663543684</v>
      </c>
    </row>
    <row r="29" spans="2:9" ht="12">
      <c r="B29" s="17" t="s">
        <v>47</v>
      </c>
      <c r="C29" s="15">
        <v>11201843</v>
      </c>
      <c r="D29" s="15">
        <v>11393485</v>
      </c>
      <c r="E29" s="16">
        <f t="shared" si="0"/>
        <v>101.71080776618633</v>
      </c>
      <c r="F29" s="14" t="s">
        <v>48</v>
      </c>
      <c r="G29" s="15">
        <v>36941845</v>
      </c>
      <c r="H29" s="15">
        <v>41013997</v>
      </c>
      <c r="I29" s="16">
        <f t="shared" si="1"/>
        <v>111.02314191400025</v>
      </c>
    </row>
    <row r="30" spans="2:9" ht="12">
      <c r="B30" s="17" t="s">
        <v>49</v>
      </c>
      <c r="C30" s="15">
        <v>35542055</v>
      </c>
      <c r="D30" s="15">
        <v>38322816</v>
      </c>
      <c r="E30" s="16">
        <f t="shared" si="0"/>
        <v>107.82386105699291</v>
      </c>
      <c r="F30" s="14" t="s">
        <v>50</v>
      </c>
      <c r="G30" s="15">
        <v>73478605</v>
      </c>
      <c r="H30" s="15">
        <v>80974013</v>
      </c>
      <c r="I30" s="16">
        <f t="shared" si="1"/>
        <v>110.200803349492</v>
      </c>
    </row>
    <row r="31" spans="2:9" ht="12">
      <c r="B31" s="17" t="s">
        <v>51</v>
      </c>
      <c r="C31" s="15">
        <v>71522747</v>
      </c>
      <c r="D31" s="15">
        <v>79400623</v>
      </c>
      <c r="E31" s="16">
        <f t="shared" si="0"/>
        <v>111.01450423877036</v>
      </c>
      <c r="F31" s="14" t="s">
        <v>52</v>
      </c>
      <c r="G31" s="15">
        <v>59094590</v>
      </c>
      <c r="H31" s="15">
        <v>66887631</v>
      </c>
      <c r="I31" s="16">
        <f t="shared" si="1"/>
        <v>113.1874017570813</v>
      </c>
    </row>
    <row r="32" spans="2:9" ht="12">
      <c r="B32" s="17" t="s">
        <v>53</v>
      </c>
      <c r="C32" s="15">
        <v>25851236</v>
      </c>
      <c r="D32" s="15">
        <v>27838246</v>
      </c>
      <c r="E32" s="16">
        <f t="shared" si="0"/>
        <v>107.68632494013053</v>
      </c>
      <c r="F32" s="14" t="s">
        <v>54</v>
      </c>
      <c r="G32" s="15">
        <v>37580350</v>
      </c>
      <c r="H32" s="15">
        <v>39870160</v>
      </c>
      <c r="I32" s="16">
        <f t="shared" si="1"/>
        <v>106.09310450807403</v>
      </c>
    </row>
    <row r="33" spans="2:9" ht="12">
      <c r="B33" s="14" t="s">
        <v>55</v>
      </c>
      <c r="C33" s="15">
        <v>4668580</v>
      </c>
      <c r="D33" s="15">
        <v>5323260</v>
      </c>
      <c r="E33" s="16">
        <f t="shared" si="0"/>
        <v>114.02310766871298</v>
      </c>
      <c r="F33" s="14" t="s">
        <v>56</v>
      </c>
      <c r="G33" s="15">
        <v>74489562</v>
      </c>
      <c r="H33" s="15">
        <v>85984396</v>
      </c>
      <c r="I33" s="16">
        <f t="shared" si="1"/>
        <v>115.43146944534324</v>
      </c>
    </row>
    <row r="34" spans="2:9" ht="12">
      <c r="B34" s="14" t="s">
        <v>57</v>
      </c>
      <c r="C34" s="15">
        <v>14989467</v>
      </c>
      <c r="D34" s="15">
        <v>15112651</v>
      </c>
      <c r="E34" s="16">
        <f t="shared" si="0"/>
        <v>100.82180373725096</v>
      </c>
      <c r="F34" s="14" t="s">
        <v>58</v>
      </c>
      <c r="G34" s="15">
        <v>38878441</v>
      </c>
      <c r="H34" s="15">
        <v>42608436</v>
      </c>
      <c r="I34" s="16">
        <f t="shared" si="1"/>
        <v>109.59399323650862</v>
      </c>
    </row>
    <row r="35" spans="2:9" ht="12">
      <c r="B35" s="17" t="s">
        <v>59</v>
      </c>
      <c r="C35" s="15">
        <v>26257201</v>
      </c>
      <c r="D35" s="15">
        <v>28896541</v>
      </c>
      <c r="E35" s="16">
        <f t="shared" si="0"/>
        <v>110.05187110385452</v>
      </c>
      <c r="F35" s="14" t="s">
        <v>60</v>
      </c>
      <c r="G35" s="15">
        <v>49800742</v>
      </c>
      <c r="H35" s="15">
        <v>50592260</v>
      </c>
      <c r="I35" s="16">
        <f t="shared" si="1"/>
        <v>101.58936989332408</v>
      </c>
    </row>
    <row r="36" spans="2:9" ht="12">
      <c r="B36" s="17" t="s">
        <v>61</v>
      </c>
      <c r="C36" s="15">
        <v>30512386</v>
      </c>
      <c r="D36" s="15">
        <v>34670679</v>
      </c>
      <c r="E36" s="16">
        <f t="shared" si="0"/>
        <v>113.62821314596636</v>
      </c>
      <c r="F36" s="14" t="s">
        <v>62</v>
      </c>
      <c r="G36" s="15">
        <v>57329127</v>
      </c>
      <c r="H36" s="15">
        <v>61206640</v>
      </c>
      <c r="I36" s="16">
        <f t="shared" si="1"/>
        <v>106.76360028995384</v>
      </c>
    </row>
    <row r="37" spans="2:9" ht="12">
      <c r="B37" s="18" t="s">
        <v>63</v>
      </c>
      <c r="C37" s="15">
        <v>35017625</v>
      </c>
      <c r="D37" s="15">
        <v>38200804</v>
      </c>
      <c r="E37" s="16">
        <f t="shared" si="0"/>
        <v>109.09021956800326</v>
      </c>
      <c r="F37" s="14" t="s">
        <v>64</v>
      </c>
      <c r="G37" s="15">
        <v>34217392</v>
      </c>
      <c r="H37" s="15">
        <v>37286715</v>
      </c>
      <c r="I37" s="16">
        <f t="shared" si="1"/>
        <v>108.97006703491606</v>
      </c>
    </row>
    <row r="38" spans="2:9" ht="12">
      <c r="B38" s="17" t="s">
        <v>65</v>
      </c>
      <c r="C38" s="15">
        <v>17123944</v>
      </c>
      <c r="D38" s="15">
        <v>18987536</v>
      </c>
      <c r="E38" s="16">
        <f t="shared" si="0"/>
        <v>110.882960140491</v>
      </c>
      <c r="F38" s="14" t="s">
        <v>66</v>
      </c>
      <c r="G38" s="15">
        <v>25894217</v>
      </c>
      <c r="H38" s="15">
        <v>28014669</v>
      </c>
      <c r="I38" s="16">
        <f t="shared" si="1"/>
        <v>108.18890179224188</v>
      </c>
    </row>
    <row r="39" spans="2:9" ht="12">
      <c r="B39" s="17" t="s">
        <v>67</v>
      </c>
      <c r="C39" s="15">
        <v>51759701</v>
      </c>
      <c r="D39" s="15">
        <v>57479875</v>
      </c>
      <c r="E39" s="16">
        <f t="shared" si="0"/>
        <v>111.05140464393332</v>
      </c>
      <c r="F39" s="14" t="s">
        <v>68</v>
      </c>
      <c r="G39" s="15">
        <v>28492526</v>
      </c>
      <c r="H39" s="15">
        <v>30584091</v>
      </c>
      <c r="I39" s="16">
        <f t="shared" si="1"/>
        <v>107.34074964080054</v>
      </c>
    </row>
    <row r="40" spans="2:9" ht="12">
      <c r="B40" s="17" t="s">
        <v>69</v>
      </c>
      <c r="C40" s="15">
        <v>5703134</v>
      </c>
      <c r="D40" s="15">
        <v>5860539</v>
      </c>
      <c r="E40" s="16">
        <f t="shared" si="0"/>
        <v>102.75997372672639</v>
      </c>
      <c r="F40" s="14" t="s">
        <v>70</v>
      </c>
      <c r="G40" s="15">
        <v>128329075</v>
      </c>
      <c r="H40" s="15">
        <v>130403251</v>
      </c>
      <c r="I40" s="16">
        <f t="shared" si="1"/>
        <v>101.61629467055693</v>
      </c>
    </row>
    <row r="41" spans="2:9" ht="12">
      <c r="B41" s="17" t="s">
        <v>71</v>
      </c>
      <c r="C41" s="15">
        <v>2555399</v>
      </c>
      <c r="D41" s="15">
        <v>2527442</v>
      </c>
      <c r="E41" s="16">
        <f t="shared" si="0"/>
        <v>98.90596341314996</v>
      </c>
      <c r="F41" s="14" t="s">
        <v>72</v>
      </c>
      <c r="G41" s="15">
        <v>69261507</v>
      </c>
      <c r="H41" s="15">
        <v>73110244</v>
      </c>
      <c r="I41" s="16">
        <f t="shared" si="1"/>
        <v>105.55681960544116</v>
      </c>
    </row>
    <row r="42" spans="2:9" ht="12">
      <c r="B42" s="17" t="s">
        <v>73</v>
      </c>
      <c r="C42" s="15">
        <v>3353608</v>
      </c>
      <c r="D42" s="15">
        <v>3359290</v>
      </c>
      <c r="E42" s="16">
        <f t="shared" si="0"/>
        <v>100.16942946223888</v>
      </c>
      <c r="F42" s="19"/>
      <c r="G42" s="20"/>
      <c r="H42" s="20"/>
      <c r="I42" s="16"/>
    </row>
    <row r="43" spans="2:9" ht="12">
      <c r="B43" s="17" t="s">
        <v>74</v>
      </c>
      <c r="C43" s="15">
        <v>9809556</v>
      </c>
      <c r="D43" s="15">
        <v>10139742</v>
      </c>
      <c r="E43" s="16">
        <f>SUM(D43/C43*100)</f>
        <v>103.3659627408213</v>
      </c>
      <c r="F43" s="14" t="s">
        <v>75</v>
      </c>
      <c r="G43" s="15">
        <f>SUM(C8:C43,G8:G41)</f>
        <v>5402974289</v>
      </c>
      <c r="H43" s="15">
        <f>SUM(D8:D43,H8:H41)</f>
        <v>5785596873</v>
      </c>
      <c r="I43" s="16">
        <f>SUM(H43/G43*100)</f>
        <v>107.081702846134</v>
      </c>
    </row>
    <row r="44" spans="7:8" ht="12">
      <c r="G44" s="5"/>
      <c r="H44" s="5"/>
    </row>
    <row r="45" ht="12">
      <c r="B45" s="5"/>
    </row>
    <row r="135" spans="4:5" ht="12">
      <c r="D135" s="6"/>
      <c r="E135" s="6"/>
    </row>
  </sheetData>
  <mergeCells count="1">
    <mergeCell ref="C1:E1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11.25390625" defaultRowHeight="13.5"/>
  <cols>
    <col min="1" max="1" width="2.625" style="3" customWidth="1"/>
    <col min="2" max="2" width="11.00390625" style="3" customWidth="1"/>
    <col min="3" max="6" width="9.25390625" style="3" customWidth="1"/>
    <col min="7" max="7" width="11.25390625" style="3" customWidth="1"/>
    <col min="8" max="8" width="10.00390625" style="3" customWidth="1"/>
    <col min="9" max="12" width="9.25390625" style="3" customWidth="1"/>
    <col min="13" max="16384" width="11.25390625" style="3" customWidth="1"/>
  </cols>
  <sheetData>
    <row r="1" ht="14.25">
      <c r="B1" s="2" t="s">
        <v>120</v>
      </c>
    </row>
    <row r="2" ht="12">
      <c r="B2" s="1"/>
    </row>
    <row r="3" spans="2:13" ht="12" customHeight="1">
      <c r="B3" s="30"/>
      <c r="C3" s="67" t="s">
        <v>135</v>
      </c>
      <c r="D3" s="68"/>
      <c r="E3" s="67" t="s">
        <v>136</v>
      </c>
      <c r="F3" s="68"/>
      <c r="G3" s="30"/>
      <c r="H3" s="30"/>
      <c r="I3" s="67" t="s">
        <v>135</v>
      </c>
      <c r="J3" s="68"/>
      <c r="K3" s="67" t="s">
        <v>136</v>
      </c>
      <c r="L3" s="68"/>
      <c r="M3" s="30"/>
    </row>
    <row r="4" spans="1:13" ht="12">
      <c r="A4" s="27"/>
      <c r="B4" s="31" t="s">
        <v>107</v>
      </c>
      <c r="C4" s="35" t="s">
        <v>108</v>
      </c>
      <c r="D4" s="35" t="s">
        <v>76</v>
      </c>
      <c r="E4" s="35" t="s">
        <v>108</v>
      </c>
      <c r="F4" s="35" t="s">
        <v>76</v>
      </c>
      <c r="G4" s="32" t="s">
        <v>77</v>
      </c>
      <c r="H4" s="31" t="s">
        <v>107</v>
      </c>
      <c r="I4" s="35" t="s">
        <v>108</v>
      </c>
      <c r="J4" s="35" t="s">
        <v>76</v>
      </c>
      <c r="K4" s="35" t="s">
        <v>108</v>
      </c>
      <c r="L4" s="35" t="s">
        <v>76</v>
      </c>
      <c r="M4" s="32" t="s">
        <v>77</v>
      </c>
    </row>
    <row r="5" spans="1:13" ht="12">
      <c r="A5" s="27"/>
      <c r="B5" s="33"/>
      <c r="C5" s="34" t="s">
        <v>109</v>
      </c>
      <c r="D5" s="34" t="s">
        <v>110</v>
      </c>
      <c r="E5" s="34" t="s">
        <v>109</v>
      </c>
      <c r="F5" s="34" t="s">
        <v>78</v>
      </c>
      <c r="G5" s="34" t="s">
        <v>78</v>
      </c>
      <c r="H5" s="33"/>
      <c r="I5" s="34" t="s">
        <v>109</v>
      </c>
      <c r="J5" s="34" t="s">
        <v>78</v>
      </c>
      <c r="K5" s="34" t="s">
        <v>109</v>
      </c>
      <c r="L5" s="34" t="s">
        <v>78</v>
      </c>
      <c r="M5" s="34" t="s">
        <v>78</v>
      </c>
    </row>
    <row r="6" spans="2:13" ht="12">
      <c r="B6" s="28" t="s">
        <v>5</v>
      </c>
      <c r="C6" s="15">
        <v>3350</v>
      </c>
      <c r="D6" s="29">
        <f>SUM(C6/$I$41*100)</f>
        <v>121.464829586657</v>
      </c>
      <c r="E6" s="15">
        <v>3516</v>
      </c>
      <c r="F6" s="29">
        <f>SUM(E6/$K$41*100)</f>
        <v>119.51053704962611</v>
      </c>
      <c r="G6" s="29">
        <f>SUM(E6/C6*100)</f>
        <v>104.95522388059702</v>
      </c>
      <c r="H6" s="28" t="s">
        <v>6</v>
      </c>
      <c r="I6" s="15">
        <v>2105</v>
      </c>
      <c r="J6" s="29">
        <f>SUM(I6/$I$41*100)</f>
        <v>76.32342277012327</v>
      </c>
      <c r="K6" s="15">
        <v>2263</v>
      </c>
      <c r="L6" s="29">
        <f>SUM(K6/$K$41*100)</f>
        <v>76.92046227056424</v>
      </c>
      <c r="M6" s="29">
        <f>SUM(K6/I6*100)</f>
        <v>107.50593824228028</v>
      </c>
    </row>
    <row r="7" spans="2:13" ht="12">
      <c r="B7" s="28" t="s">
        <v>7</v>
      </c>
      <c r="C7" s="15">
        <v>3212</v>
      </c>
      <c r="D7" s="29">
        <f aca="true" t="shared" si="0" ref="D7:D41">SUM(C7/$I$41*100)</f>
        <v>116.46120377084843</v>
      </c>
      <c r="E7" s="15">
        <v>3427</v>
      </c>
      <c r="F7" s="29">
        <f aca="true" t="shared" si="1" ref="F7:F41">SUM(E7/$K$41*100)</f>
        <v>116.4853840924541</v>
      </c>
      <c r="G7" s="29">
        <f aca="true" t="shared" si="2" ref="G7:G41">SUM(E7/C7*100)</f>
        <v>106.69364881693649</v>
      </c>
      <c r="H7" s="28" t="s">
        <v>8</v>
      </c>
      <c r="I7" s="15">
        <v>1983</v>
      </c>
      <c r="J7" s="29">
        <f aca="true" t="shared" si="3" ref="J7:J39">SUM(I7/$I$41*100)</f>
        <v>71.89992748368384</v>
      </c>
      <c r="K7" s="15">
        <v>2002</v>
      </c>
      <c r="L7" s="29">
        <f aca="true" t="shared" si="4" ref="L7:L39">SUM(K7/$K$41*100)</f>
        <v>68.0489462950374</v>
      </c>
      <c r="M7" s="29">
        <f aca="true" t="shared" si="5" ref="M7:M38">SUM(K7/I7*100)</f>
        <v>100.95814422592034</v>
      </c>
    </row>
    <row r="8" spans="2:13" ht="12">
      <c r="B8" s="28" t="s">
        <v>9</v>
      </c>
      <c r="C8" s="15">
        <v>2726</v>
      </c>
      <c r="D8" s="29">
        <f t="shared" si="0"/>
        <v>98.83973894126179</v>
      </c>
      <c r="E8" s="15">
        <v>3009</v>
      </c>
      <c r="F8" s="29">
        <f t="shared" si="1"/>
        <v>102.2773623385452</v>
      </c>
      <c r="G8" s="29">
        <f t="shared" si="2"/>
        <v>110.38151137197359</v>
      </c>
      <c r="H8" s="28" t="s">
        <v>10</v>
      </c>
      <c r="I8" s="15">
        <v>2014</v>
      </c>
      <c r="J8" s="29">
        <f t="shared" si="3"/>
        <v>73.02393038433648</v>
      </c>
      <c r="K8" s="15">
        <v>2086</v>
      </c>
      <c r="L8" s="29">
        <f t="shared" si="4"/>
        <v>70.90414683888511</v>
      </c>
      <c r="M8" s="29">
        <f t="shared" si="5"/>
        <v>103.57497517378351</v>
      </c>
    </row>
    <row r="9" spans="2:13" ht="12">
      <c r="B9" s="28" t="s">
        <v>11</v>
      </c>
      <c r="C9" s="15">
        <v>3073</v>
      </c>
      <c r="D9" s="29">
        <f t="shared" si="0"/>
        <v>111.42131979695431</v>
      </c>
      <c r="E9" s="15">
        <v>3248</v>
      </c>
      <c r="F9" s="29">
        <f t="shared" si="1"/>
        <v>110.40108769544528</v>
      </c>
      <c r="G9" s="29">
        <f t="shared" si="2"/>
        <v>105.69476082004556</v>
      </c>
      <c r="H9" s="28" t="s">
        <v>12</v>
      </c>
      <c r="I9" s="15">
        <v>2301</v>
      </c>
      <c r="J9" s="29">
        <f t="shared" si="3"/>
        <v>83.43002175489485</v>
      </c>
      <c r="K9" s="15">
        <v>2449</v>
      </c>
      <c r="L9" s="29">
        <f t="shared" si="4"/>
        <v>83.24269204622705</v>
      </c>
      <c r="M9" s="29">
        <f t="shared" si="5"/>
        <v>106.43198609300303</v>
      </c>
    </row>
    <row r="10" spans="2:13" ht="12">
      <c r="B10" s="28" t="s">
        <v>13</v>
      </c>
      <c r="C10" s="15">
        <v>3027</v>
      </c>
      <c r="D10" s="29">
        <f t="shared" si="0"/>
        <v>109.75344452501814</v>
      </c>
      <c r="E10" s="15">
        <v>3168</v>
      </c>
      <c r="F10" s="29">
        <f t="shared" si="1"/>
        <v>107.68184908225697</v>
      </c>
      <c r="G10" s="29">
        <f t="shared" si="2"/>
        <v>104.65807730426164</v>
      </c>
      <c r="H10" s="28" t="s">
        <v>14</v>
      </c>
      <c r="I10" s="15">
        <v>2455</v>
      </c>
      <c r="J10" s="29">
        <f t="shared" si="3"/>
        <v>89.01377810007251</v>
      </c>
      <c r="K10" s="15">
        <v>2573</v>
      </c>
      <c r="L10" s="29">
        <f t="shared" si="4"/>
        <v>87.45751189666893</v>
      </c>
      <c r="M10" s="29">
        <f t="shared" si="5"/>
        <v>104.80651731160897</v>
      </c>
    </row>
    <row r="11" spans="2:13" ht="12">
      <c r="B11" s="28" t="s">
        <v>15</v>
      </c>
      <c r="C11" s="15">
        <v>2342</v>
      </c>
      <c r="D11" s="29">
        <f t="shared" si="0"/>
        <v>84.9166062364032</v>
      </c>
      <c r="E11" s="15">
        <v>2485</v>
      </c>
      <c r="F11" s="29">
        <f t="shared" si="1"/>
        <v>84.46634942216178</v>
      </c>
      <c r="G11" s="29">
        <f t="shared" si="2"/>
        <v>106.10589239965842</v>
      </c>
      <c r="H11" s="28" t="s">
        <v>79</v>
      </c>
      <c r="I11" s="15">
        <v>2088</v>
      </c>
      <c r="J11" s="29">
        <f t="shared" si="3"/>
        <v>75.7070340826686</v>
      </c>
      <c r="K11" s="15">
        <v>2193</v>
      </c>
      <c r="L11" s="29">
        <f t="shared" si="4"/>
        <v>74.54112848402448</v>
      </c>
      <c r="M11" s="29">
        <f t="shared" si="5"/>
        <v>105.02873563218391</v>
      </c>
    </row>
    <row r="12" spans="2:13" ht="12">
      <c r="B12" s="28" t="s">
        <v>17</v>
      </c>
      <c r="C12" s="15">
        <v>2844</v>
      </c>
      <c r="D12" s="29">
        <f t="shared" si="0"/>
        <v>103.11820159535895</v>
      </c>
      <c r="E12" s="15">
        <v>3062</v>
      </c>
      <c r="F12" s="29">
        <f t="shared" si="1"/>
        <v>104.07885791978246</v>
      </c>
      <c r="G12" s="29">
        <f t="shared" si="2"/>
        <v>107.66526019690576</v>
      </c>
      <c r="H12" s="28" t="s">
        <v>18</v>
      </c>
      <c r="I12" s="15">
        <v>2039</v>
      </c>
      <c r="J12" s="29">
        <f t="shared" si="3"/>
        <v>73.93038433647571</v>
      </c>
      <c r="K12" s="15">
        <v>2124</v>
      </c>
      <c r="L12" s="29">
        <f t="shared" si="4"/>
        <v>72.19578518014956</v>
      </c>
      <c r="M12" s="29">
        <f t="shared" si="5"/>
        <v>104.1687101520353</v>
      </c>
    </row>
    <row r="13" spans="2:13" ht="12">
      <c r="B13" s="28" t="s">
        <v>19</v>
      </c>
      <c r="C13" s="15">
        <v>2700</v>
      </c>
      <c r="D13" s="29">
        <f t="shared" si="0"/>
        <v>97.89702683103698</v>
      </c>
      <c r="E13" s="15">
        <v>2873</v>
      </c>
      <c r="F13" s="29">
        <f t="shared" si="1"/>
        <v>97.65465669612509</v>
      </c>
      <c r="G13" s="29">
        <f t="shared" si="2"/>
        <v>106.40740740740742</v>
      </c>
      <c r="H13" s="28" t="s">
        <v>20</v>
      </c>
      <c r="I13" s="15">
        <v>2443</v>
      </c>
      <c r="J13" s="29">
        <f t="shared" si="3"/>
        <v>88.57868020304569</v>
      </c>
      <c r="K13" s="15">
        <v>2747</v>
      </c>
      <c r="L13" s="29">
        <f t="shared" si="4"/>
        <v>93.37185588035351</v>
      </c>
      <c r="M13" s="29">
        <f t="shared" si="5"/>
        <v>112.44371674171101</v>
      </c>
    </row>
    <row r="14" spans="2:13" ht="12">
      <c r="B14" s="28" t="s">
        <v>21</v>
      </c>
      <c r="C14" s="15">
        <v>2580</v>
      </c>
      <c r="D14" s="29">
        <f t="shared" si="0"/>
        <v>93.54604786076868</v>
      </c>
      <c r="E14" s="15">
        <v>2836</v>
      </c>
      <c r="F14" s="29">
        <f t="shared" si="1"/>
        <v>96.39700883752549</v>
      </c>
      <c r="G14" s="29">
        <f t="shared" si="2"/>
        <v>109.92248062015504</v>
      </c>
      <c r="H14" s="28" t="s">
        <v>22</v>
      </c>
      <c r="I14" s="15">
        <v>2527</v>
      </c>
      <c r="J14" s="29">
        <f t="shared" si="3"/>
        <v>91.6243654822335</v>
      </c>
      <c r="K14" s="15">
        <v>3055</v>
      </c>
      <c r="L14" s="29">
        <f t="shared" si="4"/>
        <v>103.84092454112847</v>
      </c>
      <c r="M14" s="29">
        <f t="shared" si="5"/>
        <v>120.89434111594777</v>
      </c>
    </row>
    <row r="15" spans="2:13" ht="12">
      <c r="B15" s="28" t="s">
        <v>23</v>
      </c>
      <c r="C15" s="15">
        <v>2405</v>
      </c>
      <c r="D15" s="29">
        <f t="shared" si="0"/>
        <v>87.20087019579405</v>
      </c>
      <c r="E15" s="15">
        <v>2552</v>
      </c>
      <c r="F15" s="29">
        <f t="shared" si="1"/>
        <v>86.743711760707</v>
      </c>
      <c r="G15" s="29">
        <f t="shared" si="2"/>
        <v>106.11226611226611</v>
      </c>
      <c r="H15" s="28" t="s">
        <v>24</v>
      </c>
      <c r="I15" s="15">
        <v>2740</v>
      </c>
      <c r="J15" s="29">
        <f t="shared" si="3"/>
        <v>99.34735315445975</v>
      </c>
      <c r="K15" s="15">
        <v>2892</v>
      </c>
      <c r="L15" s="29">
        <f t="shared" si="4"/>
        <v>98.30047586675731</v>
      </c>
      <c r="M15" s="29">
        <f t="shared" si="5"/>
        <v>105.54744525547446</v>
      </c>
    </row>
    <row r="16" spans="2:13" ht="12">
      <c r="B16" s="28" t="s">
        <v>25</v>
      </c>
      <c r="C16" s="15">
        <v>2673</v>
      </c>
      <c r="D16" s="29">
        <f t="shared" si="0"/>
        <v>96.91805656272662</v>
      </c>
      <c r="E16" s="15">
        <v>2894</v>
      </c>
      <c r="F16" s="29">
        <f t="shared" si="1"/>
        <v>98.36845683208702</v>
      </c>
      <c r="G16" s="29">
        <f t="shared" si="2"/>
        <v>108.26786382341938</v>
      </c>
      <c r="H16" s="28" t="s">
        <v>26</v>
      </c>
      <c r="I16" s="15">
        <v>2040</v>
      </c>
      <c r="J16" s="29">
        <f t="shared" si="3"/>
        <v>73.96664249456127</v>
      </c>
      <c r="K16" s="15">
        <v>1879</v>
      </c>
      <c r="L16" s="29">
        <f t="shared" si="4"/>
        <v>63.86811692726037</v>
      </c>
      <c r="M16" s="29">
        <f t="shared" si="5"/>
        <v>92.1078431372549</v>
      </c>
    </row>
    <row r="17" spans="2:13" ht="12">
      <c r="B17" s="28" t="s">
        <v>27</v>
      </c>
      <c r="C17" s="15">
        <v>2054</v>
      </c>
      <c r="D17" s="29">
        <f t="shared" si="0"/>
        <v>74.47425670775925</v>
      </c>
      <c r="E17" s="15">
        <v>2162</v>
      </c>
      <c r="F17" s="29">
        <f t="shared" si="1"/>
        <v>73.487423521414</v>
      </c>
      <c r="G17" s="29">
        <f t="shared" si="2"/>
        <v>105.25803310613438</v>
      </c>
      <c r="H17" s="28" t="s">
        <v>28</v>
      </c>
      <c r="I17" s="15">
        <v>1990</v>
      </c>
      <c r="J17" s="29">
        <f t="shared" si="3"/>
        <v>72.15373459028281</v>
      </c>
      <c r="K17" s="15">
        <v>2070</v>
      </c>
      <c r="L17" s="29">
        <f t="shared" si="4"/>
        <v>70.36029911624745</v>
      </c>
      <c r="M17" s="29">
        <f t="shared" si="5"/>
        <v>104.02010050251256</v>
      </c>
    </row>
    <row r="18" spans="2:13" ht="12">
      <c r="B18" s="28" t="s">
        <v>29</v>
      </c>
      <c r="C18" s="15">
        <v>1995</v>
      </c>
      <c r="D18" s="29">
        <f t="shared" si="0"/>
        <v>72.33502538071066</v>
      </c>
      <c r="E18" s="15">
        <v>2099</v>
      </c>
      <c r="F18" s="29">
        <f t="shared" si="1"/>
        <v>71.34602311352822</v>
      </c>
      <c r="G18" s="29">
        <f t="shared" si="2"/>
        <v>105.21303258145363</v>
      </c>
      <c r="H18" s="28" t="s">
        <v>30</v>
      </c>
      <c r="I18" s="15">
        <v>2115</v>
      </c>
      <c r="J18" s="29">
        <f t="shared" si="3"/>
        <v>76.68600435097898</v>
      </c>
      <c r="K18" s="15">
        <v>2292</v>
      </c>
      <c r="L18" s="29">
        <f t="shared" si="4"/>
        <v>77.906186267845</v>
      </c>
      <c r="M18" s="29">
        <f t="shared" si="5"/>
        <v>108.36879432624113</v>
      </c>
    </row>
    <row r="19" spans="2:13" ht="12">
      <c r="B19" s="28" t="s">
        <v>31</v>
      </c>
      <c r="C19" s="15">
        <v>2092</v>
      </c>
      <c r="D19" s="29">
        <f t="shared" si="0"/>
        <v>75.85206671501088</v>
      </c>
      <c r="E19" s="15">
        <v>2271</v>
      </c>
      <c r="F19" s="29">
        <f t="shared" si="1"/>
        <v>77.19238613188307</v>
      </c>
      <c r="G19" s="29">
        <f t="shared" si="2"/>
        <v>108.55640535372848</v>
      </c>
      <c r="H19" s="28" t="s">
        <v>32</v>
      </c>
      <c r="I19" s="15">
        <v>2037</v>
      </c>
      <c r="J19" s="29">
        <f t="shared" si="3"/>
        <v>73.85786802030458</v>
      </c>
      <c r="K19" s="15">
        <v>2108</v>
      </c>
      <c r="L19" s="29">
        <f t="shared" si="4"/>
        <v>71.65193745751189</v>
      </c>
      <c r="M19" s="29">
        <f t="shared" si="5"/>
        <v>103.48551791850763</v>
      </c>
    </row>
    <row r="20" spans="2:13" ht="12">
      <c r="B20" s="28" t="s">
        <v>33</v>
      </c>
      <c r="C20" s="15">
        <v>2193</v>
      </c>
      <c r="D20" s="29">
        <f t="shared" si="0"/>
        <v>79.51414068165337</v>
      </c>
      <c r="E20" s="15">
        <v>2213</v>
      </c>
      <c r="F20" s="29">
        <f t="shared" si="1"/>
        <v>75.22093813732155</v>
      </c>
      <c r="G20" s="29">
        <f t="shared" si="2"/>
        <v>100.91199270405838</v>
      </c>
      <c r="H20" s="28" t="s">
        <v>34</v>
      </c>
      <c r="I20" s="15">
        <v>2019</v>
      </c>
      <c r="J20" s="29">
        <f t="shared" si="3"/>
        <v>73.20522117476432</v>
      </c>
      <c r="K20" s="15">
        <v>2221</v>
      </c>
      <c r="L20" s="29">
        <f t="shared" si="4"/>
        <v>75.49286199864038</v>
      </c>
      <c r="M20" s="29">
        <f t="shared" si="5"/>
        <v>110.00495294700347</v>
      </c>
    </row>
    <row r="21" spans="2:13" ht="12">
      <c r="B21" s="28" t="s">
        <v>35</v>
      </c>
      <c r="C21" s="15">
        <v>1944</v>
      </c>
      <c r="D21" s="29">
        <f t="shared" si="0"/>
        <v>70.48585931834663</v>
      </c>
      <c r="E21" s="15">
        <v>2092</v>
      </c>
      <c r="F21" s="29">
        <f t="shared" si="1"/>
        <v>71.10808973487424</v>
      </c>
      <c r="G21" s="29">
        <f t="shared" si="2"/>
        <v>107.61316872427984</v>
      </c>
      <c r="H21" s="28" t="s">
        <v>36</v>
      </c>
      <c r="I21" s="15">
        <v>1797</v>
      </c>
      <c r="J21" s="29">
        <f t="shared" si="3"/>
        <v>65.15591007976795</v>
      </c>
      <c r="K21" s="15">
        <v>1875</v>
      </c>
      <c r="L21" s="29">
        <f t="shared" si="4"/>
        <v>63.732154996600954</v>
      </c>
      <c r="M21" s="29">
        <f t="shared" si="5"/>
        <v>104.34056761268782</v>
      </c>
    </row>
    <row r="22" spans="2:13" ht="12">
      <c r="B22" s="28" t="s">
        <v>37</v>
      </c>
      <c r="C22" s="15">
        <v>2060</v>
      </c>
      <c r="D22" s="29">
        <f t="shared" si="0"/>
        <v>74.69180565627266</v>
      </c>
      <c r="E22" s="15">
        <v>2207</v>
      </c>
      <c r="F22" s="29">
        <f t="shared" si="1"/>
        <v>75.01699524133242</v>
      </c>
      <c r="G22" s="29">
        <f t="shared" si="2"/>
        <v>107.13592233009707</v>
      </c>
      <c r="H22" s="28" t="s">
        <v>38</v>
      </c>
      <c r="I22" s="15">
        <v>1890</v>
      </c>
      <c r="J22" s="29">
        <f t="shared" si="3"/>
        <v>68.52791878172589</v>
      </c>
      <c r="K22" s="15">
        <v>2082</v>
      </c>
      <c r="L22" s="29">
        <f t="shared" si="4"/>
        <v>70.76818490822569</v>
      </c>
      <c r="M22" s="29">
        <f t="shared" si="5"/>
        <v>110.15873015873017</v>
      </c>
    </row>
    <row r="23" spans="2:13" ht="12">
      <c r="B23" s="28" t="s">
        <v>39</v>
      </c>
      <c r="C23" s="15">
        <v>2153</v>
      </c>
      <c r="D23" s="29">
        <f t="shared" si="0"/>
        <v>78.0638143582306</v>
      </c>
      <c r="E23" s="15">
        <v>2299</v>
      </c>
      <c r="F23" s="29">
        <f t="shared" si="1"/>
        <v>78.14411964649898</v>
      </c>
      <c r="G23" s="29">
        <f t="shared" si="2"/>
        <v>106.78123548536924</v>
      </c>
      <c r="H23" s="28" t="s">
        <v>40</v>
      </c>
      <c r="I23" s="15">
        <v>2574</v>
      </c>
      <c r="J23" s="29">
        <f t="shared" si="3"/>
        <v>93.32849891225526</v>
      </c>
      <c r="K23" s="15">
        <v>2901</v>
      </c>
      <c r="L23" s="29">
        <f t="shared" si="4"/>
        <v>98.606390210741</v>
      </c>
      <c r="M23" s="29">
        <f t="shared" si="5"/>
        <v>112.7039627039627</v>
      </c>
    </row>
    <row r="24" spans="2:13" ht="12">
      <c r="B24" s="28" t="s">
        <v>41</v>
      </c>
      <c r="C24" s="15">
        <v>1998</v>
      </c>
      <c r="D24" s="29">
        <f t="shared" si="0"/>
        <v>72.44379985496737</v>
      </c>
      <c r="E24" s="15">
        <v>2074</v>
      </c>
      <c r="F24" s="29">
        <f t="shared" si="1"/>
        <v>70.49626104690687</v>
      </c>
      <c r="G24" s="29">
        <f t="shared" si="2"/>
        <v>103.8038038038038</v>
      </c>
      <c r="H24" s="28" t="s">
        <v>42</v>
      </c>
      <c r="I24" s="15">
        <v>2134</v>
      </c>
      <c r="J24" s="29">
        <f t="shared" si="3"/>
        <v>77.37490935460478</v>
      </c>
      <c r="K24" s="15">
        <v>2290</v>
      </c>
      <c r="L24" s="29">
        <f t="shared" si="4"/>
        <v>77.83820530251529</v>
      </c>
      <c r="M24" s="29">
        <f t="shared" si="5"/>
        <v>107.31021555763824</v>
      </c>
    </row>
    <row r="25" spans="2:13" ht="12">
      <c r="B25" s="28" t="s">
        <v>80</v>
      </c>
      <c r="C25" s="15">
        <v>2177</v>
      </c>
      <c r="D25" s="29">
        <f t="shared" si="0"/>
        <v>78.93401015228426</v>
      </c>
      <c r="E25" s="15">
        <v>2412</v>
      </c>
      <c r="F25" s="29">
        <f t="shared" si="1"/>
        <v>81.98504418762747</v>
      </c>
      <c r="G25" s="29">
        <f t="shared" si="2"/>
        <v>110.79467156637574</v>
      </c>
      <c r="H25" s="28" t="s">
        <v>44</v>
      </c>
      <c r="I25" s="15">
        <v>1895</v>
      </c>
      <c r="J25" s="29">
        <f t="shared" si="3"/>
        <v>68.70920957215374</v>
      </c>
      <c r="K25" s="15">
        <v>1906</v>
      </c>
      <c r="L25" s="29">
        <f t="shared" si="4"/>
        <v>64.78585995921142</v>
      </c>
      <c r="M25" s="29">
        <f t="shared" si="5"/>
        <v>100.58047493403694</v>
      </c>
    </row>
    <row r="26" spans="2:13" ht="12">
      <c r="B26" s="28" t="s">
        <v>45</v>
      </c>
      <c r="C26" s="15">
        <v>2070</v>
      </c>
      <c r="D26" s="29">
        <f t="shared" si="0"/>
        <v>75.05438723712835</v>
      </c>
      <c r="E26" s="15">
        <v>2229</v>
      </c>
      <c r="F26" s="29">
        <f t="shared" si="1"/>
        <v>75.76478585995922</v>
      </c>
      <c r="G26" s="29">
        <f t="shared" si="2"/>
        <v>107.68115942028986</v>
      </c>
      <c r="H26" s="28" t="s">
        <v>46</v>
      </c>
      <c r="I26" s="15">
        <v>2269</v>
      </c>
      <c r="J26" s="29">
        <f t="shared" si="3"/>
        <v>82.26976069615664</v>
      </c>
      <c r="K26" s="15">
        <v>2569</v>
      </c>
      <c r="L26" s="29">
        <f t="shared" si="4"/>
        <v>87.32154996600951</v>
      </c>
      <c r="M26" s="29">
        <f t="shared" si="5"/>
        <v>113.2216835610401</v>
      </c>
    </row>
    <row r="27" spans="2:13" ht="12">
      <c r="B27" s="28" t="s">
        <v>47</v>
      </c>
      <c r="C27" s="15">
        <v>2024</v>
      </c>
      <c r="D27" s="29">
        <f t="shared" si="0"/>
        <v>73.38651196519217</v>
      </c>
      <c r="E27" s="15">
        <v>2068</v>
      </c>
      <c r="F27" s="29">
        <f t="shared" si="1"/>
        <v>70.29231815091774</v>
      </c>
      <c r="G27" s="29">
        <f t="shared" si="2"/>
        <v>102.17391304347827</v>
      </c>
      <c r="H27" s="28" t="s">
        <v>48</v>
      </c>
      <c r="I27" s="15">
        <v>2288</v>
      </c>
      <c r="J27" s="29">
        <f t="shared" si="3"/>
        <v>82.95866569978246</v>
      </c>
      <c r="K27" s="15">
        <v>2494</v>
      </c>
      <c r="L27" s="29">
        <f t="shared" si="4"/>
        <v>84.77226376614549</v>
      </c>
      <c r="M27" s="29">
        <f t="shared" si="5"/>
        <v>109.0034965034965</v>
      </c>
    </row>
    <row r="28" spans="2:13" ht="12">
      <c r="B28" s="28" t="s">
        <v>49</v>
      </c>
      <c r="C28" s="15">
        <v>2232</v>
      </c>
      <c r="D28" s="29">
        <f t="shared" si="0"/>
        <v>80.92820884699057</v>
      </c>
      <c r="E28" s="15">
        <v>2339</v>
      </c>
      <c r="F28" s="29">
        <f t="shared" si="1"/>
        <v>79.50373895309313</v>
      </c>
      <c r="G28" s="29">
        <f t="shared" si="2"/>
        <v>104.79390681003584</v>
      </c>
      <c r="H28" s="28" t="s">
        <v>50</v>
      </c>
      <c r="I28" s="15">
        <v>2454</v>
      </c>
      <c r="J28" s="29">
        <f t="shared" si="3"/>
        <v>88.97751994198696</v>
      </c>
      <c r="K28" s="15">
        <v>2703</v>
      </c>
      <c r="L28" s="29">
        <f t="shared" si="4"/>
        <v>91.87627464309993</v>
      </c>
      <c r="M28" s="29">
        <f t="shared" si="5"/>
        <v>110.14669926650367</v>
      </c>
    </row>
    <row r="29" spans="2:13" ht="12">
      <c r="B29" s="28" t="s">
        <v>51</v>
      </c>
      <c r="C29" s="15">
        <v>2359</v>
      </c>
      <c r="D29" s="29">
        <f t="shared" si="0"/>
        <v>85.53299492385787</v>
      </c>
      <c r="E29" s="15">
        <v>2599</v>
      </c>
      <c r="F29" s="29">
        <f t="shared" si="1"/>
        <v>88.34126444595513</v>
      </c>
      <c r="G29" s="29">
        <f t="shared" si="2"/>
        <v>110.17380245866892</v>
      </c>
      <c r="H29" s="28" t="s">
        <v>52</v>
      </c>
      <c r="I29" s="15">
        <v>2530</v>
      </c>
      <c r="J29" s="29">
        <f t="shared" si="3"/>
        <v>91.7331399564902</v>
      </c>
      <c r="K29" s="15">
        <v>2739</v>
      </c>
      <c r="L29" s="29">
        <f t="shared" si="4"/>
        <v>93.09993201903467</v>
      </c>
      <c r="M29" s="29">
        <f t="shared" si="5"/>
        <v>108.26086956521739</v>
      </c>
    </row>
    <row r="30" spans="2:13" ht="12">
      <c r="B30" s="28" t="s">
        <v>53</v>
      </c>
      <c r="C30" s="15">
        <v>2117</v>
      </c>
      <c r="D30" s="29">
        <f t="shared" si="0"/>
        <v>76.75852066715011</v>
      </c>
      <c r="E30" s="15">
        <v>2287</v>
      </c>
      <c r="F30" s="29">
        <f t="shared" si="1"/>
        <v>77.73623385452073</v>
      </c>
      <c r="G30" s="29">
        <f t="shared" si="2"/>
        <v>108.03023145961265</v>
      </c>
      <c r="H30" s="28" t="s">
        <v>54</v>
      </c>
      <c r="I30" s="15">
        <v>2648</v>
      </c>
      <c r="J30" s="29">
        <f t="shared" si="3"/>
        <v>96.01160261058739</v>
      </c>
      <c r="K30" s="15">
        <v>2829</v>
      </c>
      <c r="L30" s="29">
        <f t="shared" si="4"/>
        <v>96.15907545887151</v>
      </c>
      <c r="M30" s="29">
        <f t="shared" si="5"/>
        <v>106.83534743202416</v>
      </c>
    </row>
    <row r="31" spans="2:13" ht="12">
      <c r="B31" s="28" t="s">
        <v>55</v>
      </c>
      <c r="C31" s="15">
        <v>2005</v>
      </c>
      <c r="D31" s="29">
        <f t="shared" si="0"/>
        <v>72.69760696156635</v>
      </c>
      <c r="E31" s="15">
        <v>2252</v>
      </c>
      <c r="F31" s="29">
        <f t="shared" si="1"/>
        <v>76.54656696125085</v>
      </c>
      <c r="G31" s="29">
        <f t="shared" si="2"/>
        <v>112.31920199501246</v>
      </c>
      <c r="H31" s="28" t="s">
        <v>56</v>
      </c>
      <c r="I31" s="15">
        <v>2716</v>
      </c>
      <c r="J31" s="29">
        <f t="shared" si="3"/>
        <v>98.47715736040608</v>
      </c>
      <c r="K31" s="15">
        <v>3143</v>
      </c>
      <c r="L31" s="29">
        <f t="shared" si="4"/>
        <v>106.83208701563562</v>
      </c>
      <c r="M31" s="29">
        <f t="shared" si="5"/>
        <v>115.72164948453609</v>
      </c>
    </row>
    <row r="32" spans="2:13" ht="12">
      <c r="B32" s="28" t="s">
        <v>57</v>
      </c>
      <c r="C32" s="15">
        <v>3177</v>
      </c>
      <c r="D32" s="29">
        <f t="shared" si="0"/>
        <v>115.19216823785352</v>
      </c>
      <c r="E32" s="15">
        <v>3290</v>
      </c>
      <c r="F32" s="29">
        <f t="shared" si="1"/>
        <v>111.82868796736913</v>
      </c>
      <c r="G32" s="29">
        <f t="shared" si="2"/>
        <v>103.55681460497324</v>
      </c>
      <c r="H32" s="28" t="s">
        <v>58</v>
      </c>
      <c r="I32" s="15">
        <v>2466</v>
      </c>
      <c r="J32" s="29">
        <f t="shared" si="3"/>
        <v>89.41261783901378</v>
      </c>
      <c r="K32" s="15">
        <v>2682</v>
      </c>
      <c r="L32" s="29">
        <f t="shared" si="4"/>
        <v>91.162474507138</v>
      </c>
      <c r="M32" s="29">
        <f t="shared" si="5"/>
        <v>108.75912408759123</v>
      </c>
    </row>
    <row r="33" spans="2:13" ht="12">
      <c r="B33" s="28" t="s">
        <v>59</v>
      </c>
      <c r="C33" s="15">
        <v>2323</v>
      </c>
      <c r="D33" s="29">
        <f t="shared" si="0"/>
        <v>84.22770123277738</v>
      </c>
      <c r="E33" s="15">
        <v>2544</v>
      </c>
      <c r="F33" s="29">
        <f t="shared" si="1"/>
        <v>86.47178789938818</v>
      </c>
      <c r="G33" s="29">
        <f t="shared" si="2"/>
        <v>109.51356005165734</v>
      </c>
      <c r="H33" s="28" t="s">
        <v>60</v>
      </c>
      <c r="I33" s="15">
        <v>2317</v>
      </c>
      <c r="J33" s="29">
        <f t="shared" si="3"/>
        <v>84.01015228426397</v>
      </c>
      <c r="K33" s="15">
        <v>2278</v>
      </c>
      <c r="L33" s="29">
        <f t="shared" si="4"/>
        <v>77.43031951053705</v>
      </c>
      <c r="M33" s="29">
        <f t="shared" si="5"/>
        <v>98.31678895123004</v>
      </c>
    </row>
    <row r="34" spans="2:13" ht="12">
      <c r="B34" s="28" t="s">
        <v>61</v>
      </c>
      <c r="C34" s="15">
        <v>2297</v>
      </c>
      <c r="D34" s="29">
        <f t="shared" si="0"/>
        <v>83.28498912255257</v>
      </c>
      <c r="E34" s="15">
        <v>2536</v>
      </c>
      <c r="F34" s="29">
        <f t="shared" si="1"/>
        <v>86.19986403806934</v>
      </c>
      <c r="G34" s="29">
        <f t="shared" si="2"/>
        <v>110.40487592511971</v>
      </c>
      <c r="H34" s="28" t="s">
        <v>62</v>
      </c>
      <c r="I34" s="15">
        <v>2440</v>
      </c>
      <c r="J34" s="29">
        <f t="shared" si="3"/>
        <v>88.46990572878897</v>
      </c>
      <c r="K34" s="15">
        <v>2614</v>
      </c>
      <c r="L34" s="29">
        <f t="shared" si="4"/>
        <v>88.85112168592794</v>
      </c>
      <c r="M34" s="29">
        <f t="shared" si="5"/>
        <v>107.1311475409836</v>
      </c>
    </row>
    <row r="35" spans="2:13" ht="12">
      <c r="B35" s="28" t="s">
        <v>81</v>
      </c>
      <c r="C35" s="15">
        <v>2583</v>
      </c>
      <c r="D35" s="29">
        <f t="shared" si="0"/>
        <v>93.65482233502537</v>
      </c>
      <c r="E35" s="15">
        <v>2831</v>
      </c>
      <c r="F35" s="29">
        <f t="shared" si="1"/>
        <v>96.22705642420122</v>
      </c>
      <c r="G35" s="29">
        <f t="shared" si="2"/>
        <v>109.60123886953154</v>
      </c>
      <c r="H35" s="28" t="s">
        <v>64</v>
      </c>
      <c r="I35" s="15">
        <v>2137</v>
      </c>
      <c r="J35" s="29">
        <f t="shared" si="3"/>
        <v>77.48368382886149</v>
      </c>
      <c r="K35" s="15">
        <v>2338</v>
      </c>
      <c r="L35" s="29">
        <f t="shared" si="4"/>
        <v>79.46974847042829</v>
      </c>
      <c r="M35" s="29">
        <f t="shared" si="5"/>
        <v>109.40570893776322</v>
      </c>
    </row>
    <row r="36" spans="2:13" ht="12">
      <c r="B36" s="28" t="s">
        <v>65</v>
      </c>
      <c r="C36" s="15">
        <v>1984</v>
      </c>
      <c r="D36" s="29">
        <f t="shared" si="0"/>
        <v>71.9361856417694</v>
      </c>
      <c r="E36" s="15">
        <v>2252</v>
      </c>
      <c r="F36" s="29">
        <f t="shared" si="1"/>
        <v>76.54656696125085</v>
      </c>
      <c r="G36" s="29">
        <f t="shared" si="2"/>
        <v>113.50806451612902</v>
      </c>
      <c r="H36" s="28" t="s">
        <v>66</v>
      </c>
      <c r="I36" s="15">
        <v>2482</v>
      </c>
      <c r="J36" s="29">
        <f t="shared" si="3"/>
        <v>89.99274836838289</v>
      </c>
      <c r="K36" s="15">
        <v>2696</v>
      </c>
      <c r="L36" s="29">
        <f t="shared" si="4"/>
        <v>91.63834126444596</v>
      </c>
      <c r="M36" s="29">
        <f t="shared" si="5"/>
        <v>108.62207896857372</v>
      </c>
    </row>
    <row r="37" spans="2:13" ht="12">
      <c r="B37" s="28" t="s">
        <v>67</v>
      </c>
      <c r="C37" s="15">
        <v>2258</v>
      </c>
      <c r="D37" s="29">
        <f t="shared" si="0"/>
        <v>81.87092095721538</v>
      </c>
      <c r="E37" s="15">
        <v>2494</v>
      </c>
      <c r="F37" s="29">
        <f t="shared" si="1"/>
        <v>84.77226376614549</v>
      </c>
      <c r="G37" s="29">
        <f t="shared" si="2"/>
        <v>110.45172719220548</v>
      </c>
      <c r="H37" s="28" t="s">
        <v>68</v>
      </c>
      <c r="I37" s="15">
        <v>2471</v>
      </c>
      <c r="J37" s="29">
        <f t="shared" si="3"/>
        <v>89.59390862944161</v>
      </c>
      <c r="K37" s="15">
        <v>2653</v>
      </c>
      <c r="L37" s="29">
        <f t="shared" si="4"/>
        <v>90.17675050985724</v>
      </c>
      <c r="M37" s="29">
        <f t="shared" si="5"/>
        <v>107.36543909348441</v>
      </c>
    </row>
    <row r="38" spans="2:13" ht="12">
      <c r="B38" s="28" t="s">
        <v>69</v>
      </c>
      <c r="C38" s="15">
        <v>1875</v>
      </c>
      <c r="D38" s="29">
        <f t="shared" si="0"/>
        <v>67.98404641044235</v>
      </c>
      <c r="E38" s="15">
        <v>1989</v>
      </c>
      <c r="F38" s="29">
        <f t="shared" si="1"/>
        <v>67.60707002039429</v>
      </c>
      <c r="G38" s="29">
        <f t="shared" si="2"/>
        <v>106.08</v>
      </c>
      <c r="H38" s="28" t="s">
        <v>70</v>
      </c>
      <c r="I38" s="15">
        <v>3351</v>
      </c>
      <c r="J38" s="29">
        <f t="shared" si="3"/>
        <v>121.50108774474258</v>
      </c>
      <c r="K38" s="15">
        <v>3324</v>
      </c>
      <c r="L38" s="29">
        <f t="shared" si="4"/>
        <v>112.98436437797417</v>
      </c>
      <c r="M38" s="29">
        <f t="shared" si="5"/>
        <v>99.19427036705461</v>
      </c>
    </row>
    <row r="39" spans="2:13" ht="12">
      <c r="B39" s="28" t="s">
        <v>71</v>
      </c>
      <c r="C39" s="15">
        <v>2066</v>
      </c>
      <c r="D39" s="29">
        <f t="shared" si="0"/>
        <v>74.90935460478607</v>
      </c>
      <c r="E39" s="15">
        <v>2085</v>
      </c>
      <c r="F39" s="29">
        <f t="shared" si="1"/>
        <v>70.87015635622026</v>
      </c>
      <c r="G39" s="29">
        <f t="shared" si="2"/>
        <v>100.91965150048404</v>
      </c>
      <c r="H39" s="28" t="s">
        <v>72</v>
      </c>
      <c r="I39" s="15">
        <v>2663</v>
      </c>
      <c r="J39" s="29">
        <f t="shared" si="3"/>
        <v>96.55547498187093</v>
      </c>
      <c r="K39" s="15">
        <v>2771</v>
      </c>
      <c r="L39" s="29">
        <f t="shared" si="4"/>
        <v>94.18762746431</v>
      </c>
      <c r="M39" s="29">
        <f>SUM(K39/I39*100)</f>
        <v>104.05557641757417</v>
      </c>
    </row>
    <row r="40" spans="2:13" ht="12">
      <c r="B40" s="28" t="s">
        <v>73</v>
      </c>
      <c r="C40" s="15">
        <v>1914</v>
      </c>
      <c r="D40" s="29">
        <f t="shared" si="0"/>
        <v>69.39811457577954</v>
      </c>
      <c r="E40" s="15">
        <v>1963</v>
      </c>
      <c r="F40" s="29">
        <f t="shared" si="1"/>
        <v>66.72331747110809</v>
      </c>
      <c r="G40" s="29">
        <f t="shared" si="2"/>
        <v>102.56008359456634</v>
      </c>
      <c r="H40" s="28"/>
      <c r="I40" s="15"/>
      <c r="J40" s="29"/>
      <c r="K40" s="15"/>
      <c r="L40" s="29"/>
      <c r="M40" s="29"/>
    </row>
    <row r="41" spans="2:13" ht="12">
      <c r="B41" s="28" t="s">
        <v>74</v>
      </c>
      <c r="C41" s="15">
        <v>1865</v>
      </c>
      <c r="D41" s="29">
        <f t="shared" si="0"/>
        <v>67.62146482958666</v>
      </c>
      <c r="E41" s="15">
        <v>1936</v>
      </c>
      <c r="F41" s="29">
        <f t="shared" si="1"/>
        <v>65.80557443915703</v>
      </c>
      <c r="G41" s="29">
        <f t="shared" si="2"/>
        <v>103.80697050938336</v>
      </c>
      <c r="H41" s="28" t="s">
        <v>75</v>
      </c>
      <c r="I41" s="15">
        <v>2758</v>
      </c>
      <c r="J41" s="29">
        <v>100</v>
      </c>
      <c r="K41" s="15">
        <v>2942</v>
      </c>
      <c r="L41" s="29">
        <v>100</v>
      </c>
      <c r="M41" s="29">
        <f>SUM(K41/I41*100)</f>
        <v>106.67150108774474</v>
      </c>
    </row>
    <row r="42" spans="6:13" ht="12">
      <c r="F42" s="27"/>
      <c r="J42" s="27"/>
      <c r="M42" s="27"/>
    </row>
    <row r="43" ht="12">
      <c r="B43" s="4"/>
    </row>
  </sheetData>
  <mergeCells count="4">
    <mergeCell ref="C3:D3"/>
    <mergeCell ref="E3:F3"/>
    <mergeCell ref="I3:J3"/>
    <mergeCell ref="K3:L3"/>
  </mergeCells>
  <printOptions horizontalCentered="1"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3"/>
  <sheetViews>
    <sheetView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32.50390625" style="8" bestFit="1" customWidth="1"/>
    <col min="3" max="3" width="13.125" style="8" bestFit="1" customWidth="1"/>
    <col min="4" max="4" width="6.375" style="8" bestFit="1" customWidth="1"/>
    <col min="5" max="5" width="13.125" style="8" bestFit="1" customWidth="1"/>
    <col min="6" max="6" width="6.375" style="8" bestFit="1" customWidth="1"/>
    <col min="7" max="7" width="5.875" style="8" bestFit="1" customWidth="1"/>
    <col min="8" max="16384" width="9.00390625" style="8" customWidth="1"/>
  </cols>
  <sheetData>
    <row r="1" spans="2:7" ht="14.25" customHeight="1">
      <c r="B1" s="37" t="s">
        <v>111</v>
      </c>
      <c r="G1" s="12"/>
    </row>
    <row r="2" spans="2:7" ht="12" customHeight="1">
      <c r="B2" s="9"/>
      <c r="C2" s="10"/>
      <c r="D2" s="11"/>
      <c r="E2" s="11"/>
      <c r="F2" s="11"/>
      <c r="G2" s="13"/>
    </row>
    <row r="3" spans="2:7" ht="12" customHeight="1">
      <c r="B3" s="38"/>
      <c r="C3" s="69" t="s">
        <v>112</v>
      </c>
      <c r="D3" s="70"/>
      <c r="E3" s="70"/>
      <c r="F3" s="70"/>
      <c r="G3" s="71"/>
    </row>
    <row r="4" spans="2:7" ht="12" customHeight="1">
      <c r="B4" s="39" t="s">
        <v>82</v>
      </c>
      <c r="C4" s="72" t="s">
        <v>113</v>
      </c>
      <c r="D4" s="73"/>
      <c r="E4" s="74" t="s">
        <v>137</v>
      </c>
      <c r="F4" s="73"/>
      <c r="G4" s="75" t="s">
        <v>122</v>
      </c>
    </row>
    <row r="5" spans="2:7" ht="12" customHeight="1">
      <c r="B5" s="40"/>
      <c r="C5" s="41" t="s">
        <v>85</v>
      </c>
      <c r="D5" s="42" t="s">
        <v>83</v>
      </c>
      <c r="E5" s="43" t="s">
        <v>85</v>
      </c>
      <c r="F5" s="44" t="s">
        <v>83</v>
      </c>
      <c r="G5" s="76"/>
    </row>
    <row r="6" spans="2:7" ht="12" customHeight="1">
      <c r="B6" s="28"/>
      <c r="C6" s="45" t="s">
        <v>86</v>
      </c>
      <c r="D6" s="45" t="s">
        <v>84</v>
      </c>
      <c r="E6" s="45" t="s">
        <v>86</v>
      </c>
      <c r="F6" s="45" t="s">
        <v>84</v>
      </c>
      <c r="G6" s="46" t="s">
        <v>84</v>
      </c>
    </row>
    <row r="7" spans="2:7" ht="12" customHeight="1">
      <c r="B7" s="28" t="s">
        <v>87</v>
      </c>
      <c r="C7" s="47">
        <f>SUM(C8:C10)</f>
        <v>3471894485</v>
      </c>
      <c r="D7" s="48">
        <v>64.3</v>
      </c>
      <c r="E7" s="47">
        <f>SUM(E8:E10)</f>
        <v>3714565587</v>
      </c>
      <c r="F7" s="48">
        <v>64.2</v>
      </c>
      <c r="G7" s="48">
        <f>SUM(E7/C7*100)</f>
        <v>106.98958747301907</v>
      </c>
    </row>
    <row r="8" spans="2:7" ht="12" customHeight="1">
      <c r="B8" s="28" t="s">
        <v>88</v>
      </c>
      <c r="C8" s="47">
        <v>3045433713</v>
      </c>
      <c r="D8" s="48">
        <v>56.4</v>
      </c>
      <c r="E8" s="47">
        <v>3251363913</v>
      </c>
      <c r="F8" s="48">
        <v>56.2</v>
      </c>
      <c r="G8" s="48">
        <f aca="true" t="shared" si="0" ref="G8:G24">SUM(E8/C8*100)</f>
        <v>106.76193341923512</v>
      </c>
    </row>
    <row r="9" spans="2:7" ht="12" customHeight="1">
      <c r="B9" s="28" t="s">
        <v>89</v>
      </c>
      <c r="C9" s="47">
        <v>229969258</v>
      </c>
      <c r="D9" s="48">
        <v>4.3</v>
      </c>
      <c r="E9" s="47">
        <v>255812991</v>
      </c>
      <c r="F9" s="48">
        <v>4.4</v>
      </c>
      <c r="G9" s="48">
        <f t="shared" si="0"/>
        <v>111.23790772069195</v>
      </c>
    </row>
    <row r="10" spans="2:7" ht="12" customHeight="1">
      <c r="B10" s="28" t="s">
        <v>90</v>
      </c>
      <c r="C10" s="47">
        <v>196491514</v>
      </c>
      <c r="D10" s="48">
        <v>3.6</v>
      </c>
      <c r="E10" s="47">
        <v>207388683</v>
      </c>
      <c r="F10" s="48">
        <v>3.6</v>
      </c>
      <c r="G10" s="48">
        <f t="shared" si="0"/>
        <v>105.54587258155077</v>
      </c>
    </row>
    <row r="11" spans="2:7" ht="12" customHeight="1">
      <c r="B11" s="28" t="s">
        <v>91</v>
      </c>
      <c r="C11" s="47">
        <f>SUM(C12:C14)</f>
        <v>852189406</v>
      </c>
      <c r="D11" s="48">
        <v>15.8</v>
      </c>
      <c r="E11" s="47">
        <f>SUM(E12:E14)</f>
        <v>962862717</v>
      </c>
      <c r="F11" s="48">
        <v>16.6</v>
      </c>
      <c r="G11" s="48">
        <f t="shared" si="0"/>
        <v>112.9869381408386</v>
      </c>
    </row>
    <row r="12" spans="2:7" ht="12" customHeight="1">
      <c r="B12" s="28" t="s">
        <v>92</v>
      </c>
      <c r="C12" s="47">
        <v>152616020</v>
      </c>
      <c r="D12" s="48">
        <v>2.8</v>
      </c>
      <c r="E12" s="47">
        <v>144395348</v>
      </c>
      <c r="F12" s="48">
        <v>2.5</v>
      </c>
      <c r="G12" s="48">
        <f t="shared" si="0"/>
        <v>94.61349339341965</v>
      </c>
    </row>
    <row r="13" spans="2:7" ht="12" customHeight="1">
      <c r="B13" s="28" t="s">
        <v>114</v>
      </c>
      <c r="C13" s="47">
        <v>13332947</v>
      </c>
      <c r="D13" s="48">
        <v>0.2</v>
      </c>
      <c r="E13" s="47">
        <v>18663002</v>
      </c>
      <c r="F13" s="48">
        <v>0.3</v>
      </c>
      <c r="G13" s="48">
        <f t="shared" si="0"/>
        <v>139.97657082113955</v>
      </c>
    </row>
    <row r="14" spans="2:7" ht="12" customHeight="1">
      <c r="B14" s="28" t="s">
        <v>93</v>
      </c>
      <c r="C14" s="47">
        <f>SUM(C15:C17)</f>
        <v>686240439</v>
      </c>
      <c r="D14" s="48">
        <v>12.7</v>
      </c>
      <c r="E14" s="47">
        <f>SUM(E15:E17)</f>
        <v>799804367</v>
      </c>
      <c r="F14" s="48">
        <v>13.8</v>
      </c>
      <c r="G14" s="48">
        <f t="shared" si="0"/>
        <v>116.54870822907013</v>
      </c>
    </row>
    <row r="15" spans="2:7" ht="12" customHeight="1">
      <c r="B15" s="28" t="s">
        <v>94</v>
      </c>
      <c r="C15" s="47">
        <v>514103317</v>
      </c>
      <c r="D15" s="48">
        <v>9.5</v>
      </c>
      <c r="E15" s="47">
        <v>624937823</v>
      </c>
      <c r="F15" s="48">
        <v>10.8</v>
      </c>
      <c r="G15" s="48">
        <f t="shared" si="0"/>
        <v>121.55880001840175</v>
      </c>
    </row>
    <row r="16" spans="2:7" ht="12" customHeight="1">
      <c r="B16" s="28" t="s">
        <v>95</v>
      </c>
      <c r="C16" s="47">
        <v>135214083</v>
      </c>
      <c r="D16" s="48">
        <v>2.5</v>
      </c>
      <c r="E16" s="47">
        <v>136416225</v>
      </c>
      <c r="F16" s="48">
        <v>2.4</v>
      </c>
      <c r="G16" s="48">
        <f t="shared" si="0"/>
        <v>100.88906567520782</v>
      </c>
    </row>
    <row r="17" spans="2:7" ht="12" customHeight="1">
      <c r="B17" s="28" t="s">
        <v>96</v>
      </c>
      <c r="C17" s="47">
        <v>36923039</v>
      </c>
      <c r="D17" s="48">
        <v>0.7</v>
      </c>
      <c r="E17" s="47">
        <v>38450319</v>
      </c>
      <c r="F17" s="48">
        <v>0.7</v>
      </c>
      <c r="G17" s="48">
        <f t="shared" si="0"/>
        <v>104.13638758174808</v>
      </c>
    </row>
    <row r="18" spans="2:7" ht="12" customHeight="1">
      <c r="B18" s="28" t="s">
        <v>97</v>
      </c>
      <c r="C18" s="47">
        <f>SUM(C19:C21)</f>
        <v>1285350389</v>
      </c>
      <c r="D18" s="48">
        <v>23.8</v>
      </c>
      <c r="E18" s="47">
        <f>SUM(E19:E21)</f>
        <v>1335574333</v>
      </c>
      <c r="F18" s="48">
        <v>23.1</v>
      </c>
      <c r="G18" s="48">
        <f t="shared" si="0"/>
        <v>103.90741267360366</v>
      </c>
    </row>
    <row r="19" spans="2:7" ht="12" customHeight="1">
      <c r="B19" s="28" t="s">
        <v>98</v>
      </c>
      <c r="C19" s="47">
        <v>672938616</v>
      </c>
      <c r="D19" s="48">
        <v>12.5</v>
      </c>
      <c r="E19" s="47">
        <v>685999005</v>
      </c>
      <c r="F19" s="48">
        <v>11.9</v>
      </c>
      <c r="G19" s="48">
        <f t="shared" si="0"/>
        <v>101.94079945621668</v>
      </c>
    </row>
    <row r="20" spans="2:7" ht="12" customHeight="1">
      <c r="B20" s="28" t="s">
        <v>99</v>
      </c>
      <c r="C20" s="47">
        <v>51038137</v>
      </c>
      <c r="D20" s="48">
        <v>0.9</v>
      </c>
      <c r="E20" s="47">
        <v>70097577</v>
      </c>
      <c r="F20" s="48">
        <v>1.2</v>
      </c>
      <c r="G20" s="48">
        <f t="shared" si="0"/>
        <v>137.3435260773723</v>
      </c>
    </row>
    <row r="21" spans="2:7" ht="12" customHeight="1">
      <c r="B21" s="28" t="s">
        <v>100</v>
      </c>
      <c r="C21" s="47">
        <f>SUM(C22:C24)</f>
        <v>561373636</v>
      </c>
      <c r="D21" s="48">
        <v>10.4</v>
      </c>
      <c r="E21" s="47">
        <f>SUM(E22:E24)</f>
        <v>579477751</v>
      </c>
      <c r="F21" s="48">
        <v>10</v>
      </c>
      <c r="G21" s="48">
        <f t="shared" si="0"/>
        <v>103.22496708769557</v>
      </c>
    </row>
    <row r="22" spans="2:7" ht="12" customHeight="1">
      <c r="B22" s="28" t="s">
        <v>101</v>
      </c>
      <c r="C22" s="47">
        <v>172375402</v>
      </c>
      <c r="D22" s="48">
        <v>3.2</v>
      </c>
      <c r="E22" s="47">
        <v>148124020</v>
      </c>
      <c r="F22" s="48">
        <v>2.6</v>
      </c>
      <c r="G22" s="48">
        <f t="shared" si="0"/>
        <v>85.93106573291705</v>
      </c>
    </row>
    <row r="23" spans="2:7" ht="12" customHeight="1">
      <c r="B23" s="28" t="s">
        <v>102</v>
      </c>
      <c r="C23" s="47">
        <v>238273831</v>
      </c>
      <c r="D23" s="48">
        <v>4.4</v>
      </c>
      <c r="E23" s="47">
        <v>284045732</v>
      </c>
      <c r="F23" s="48">
        <v>4.9</v>
      </c>
      <c r="G23" s="48">
        <f t="shared" si="0"/>
        <v>119.20978934526805</v>
      </c>
    </row>
    <row r="24" spans="2:7" ht="12" customHeight="1">
      <c r="B24" s="28" t="s">
        <v>103</v>
      </c>
      <c r="C24" s="47">
        <v>150724403</v>
      </c>
      <c r="D24" s="48">
        <v>2.8</v>
      </c>
      <c r="E24" s="47">
        <v>147307999</v>
      </c>
      <c r="F24" s="48">
        <v>2.5</v>
      </c>
      <c r="G24" s="48">
        <f t="shared" si="0"/>
        <v>97.73334381692658</v>
      </c>
    </row>
    <row r="25" spans="2:7" ht="12" customHeight="1">
      <c r="B25" s="28"/>
      <c r="C25" s="47"/>
      <c r="D25" s="48"/>
      <c r="E25" s="47"/>
      <c r="F25" s="48"/>
      <c r="G25" s="48"/>
    </row>
    <row r="26" spans="2:7" ht="12" customHeight="1">
      <c r="B26" s="28" t="s">
        <v>104</v>
      </c>
      <c r="C26" s="47">
        <v>206459991</v>
      </c>
      <c r="D26" s="48">
        <v>3.8</v>
      </c>
      <c r="E26" s="47">
        <v>227405764</v>
      </c>
      <c r="F26" s="48">
        <v>3.9</v>
      </c>
      <c r="G26" s="48">
        <f>SUM(E26/C26*100)</f>
        <v>110.14519709051038</v>
      </c>
    </row>
    <row r="27" spans="2:7" ht="12" customHeight="1">
      <c r="B27" s="28"/>
      <c r="C27" s="47"/>
      <c r="D27" s="48"/>
      <c r="E27" s="47"/>
      <c r="F27" s="48"/>
      <c r="G27" s="48"/>
    </row>
    <row r="28" spans="2:7" ht="12" customHeight="1">
      <c r="B28" s="28" t="s">
        <v>105</v>
      </c>
      <c r="C28" s="47">
        <f>SUM(C7,C11,C18-C26)</f>
        <v>5402974289</v>
      </c>
      <c r="D28" s="48">
        <v>100</v>
      </c>
      <c r="E28" s="47">
        <f>SUM(E7,E11,E18-E26)</f>
        <v>5785596873</v>
      </c>
      <c r="F28" s="48">
        <v>100</v>
      </c>
      <c r="G28" s="48">
        <f>SUM(E28/C28*100)</f>
        <v>107.081702846134</v>
      </c>
    </row>
    <row r="29" spans="2:7" ht="12" customHeight="1">
      <c r="B29" s="28"/>
      <c r="C29" s="47"/>
      <c r="D29" s="48"/>
      <c r="E29" s="47"/>
      <c r="F29" s="48"/>
      <c r="G29" s="48"/>
    </row>
    <row r="30" spans="2:7" ht="12" customHeight="1">
      <c r="B30" s="28" t="s">
        <v>115</v>
      </c>
      <c r="C30" s="47">
        <v>732054446</v>
      </c>
      <c r="D30" s="48">
        <v>13.5</v>
      </c>
      <c r="E30" s="47">
        <v>722721971</v>
      </c>
      <c r="F30" s="48">
        <v>12.5</v>
      </c>
      <c r="G30" s="48">
        <f>SUM(E30/C30*100)</f>
        <v>98.72516654314535</v>
      </c>
    </row>
    <row r="31" spans="2:7" ht="12" customHeight="1">
      <c r="B31" s="49"/>
      <c r="C31" s="45"/>
      <c r="D31" s="45"/>
      <c r="E31" s="45"/>
      <c r="F31" s="45"/>
      <c r="G31" s="45"/>
    </row>
    <row r="32" spans="2:7" ht="12" customHeight="1">
      <c r="B32" s="49" t="s">
        <v>123</v>
      </c>
      <c r="C32" s="47"/>
      <c r="D32" s="48"/>
      <c r="E32" s="47"/>
      <c r="F32" s="48"/>
      <c r="G32" s="48"/>
    </row>
    <row r="33" spans="2:7" ht="12" customHeight="1">
      <c r="B33" s="49" t="s">
        <v>124</v>
      </c>
      <c r="C33" s="47">
        <f>SUM(C34:C36)</f>
        <v>188582546</v>
      </c>
      <c r="D33" s="48">
        <v>3.5</v>
      </c>
      <c r="E33" s="47">
        <f>SUM(E34:E36)</f>
        <v>166157012</v>
      </c>
      <c r="F33" s="48">
        <v>2.9</v>
      </c>
      <c r="G33" s="48">
        <f>SUM(E33/C33*100)</f>
        <v>88.10837244715107</v>
      </c>
    </row>
    <row r="34" spans="2:7" ht="12" customHeight="1">
      <c r="B34" s="49" t="s">
        <v>142</v>
      </c>
      <c r="C34" s="47">
        <v>163530534</v>
      </c>
      <c r="D34" s="48">
        <v>3</v>
      </c>
      <c r="E34" s="47">
        <v>145044768</v>
      </c>
      <c r="F34" s="48">
        <v>2.5</v>
      </c>
      <c r="G34" s="48">
        <f>SUM(E34/C34*100)</f>
        <v>88.69583218018478</v>
      </c>
    </row>
    <row r="35" spans="2:7" ht="12" customHeight="1">
      <c r="B35" s="49" t="s">
        <v>138</v>
      </c>
      <c r="C35" s="47">
        <v>24418504</v>
      </c>
      <c r="D35" s="48">
        <v>0.5</v>
      </c>
      <c r="E35" s="47">
        <v>20468333</v>
      </c>
      <c r="F35" s="48">
        <v>0.4</v>
      </c>
      <c r="G35" s="48">
        <f>SUM(E35/C35*100)</f>
        <v>83.82304255821734</v>
      </c>
    </row>
    <row r="36" spans="2:7" ht="12" customHeight="1">
      <c r="B36" s="49" t="s">
        <v>139</v>
      </c>
      <c r="C36" s="47">
        <v>633508</v>
      </c>
      <c r="D36" s="48">
        <v>0</v>
      </c>
      <c r="E36" s="47">
        <v>643911</v>
      </c>
      <c r="F36" s="48">
        <v>0</v>
      </c>
      <c r="G36" s="48">
        <f>SUM(E36/C36*100)</f>
        <v>101.64212606628489</v>
      </c>
    </row>
    <row r="37" spans="2:7" ht="12" customHeight="1">
      <c r="B37" s="49"/>
      <c r="C37" s="47"/>
      <c r="D37" s="48"/>
      <c r="E37" s="47"/>
      <c r="F37" s="48"/>
      <c r="G37" s="48"/>
    </row>
    <row r="38" spans="2:7" ht="12" customHeight="1">
      <c r="B38" s="49" t="s">
        <v>125</v>
      </c>
      <c r="C38" s="47">
        <f>SUM(C39:C41)</f>
        <v>2286399514</v>
      </c>
      <c r="D38" s="48">
        <v>42.3</v>
      </c>
      <c r="E38" s="47">
        <f>SUM(E39:E41)</f>
        <v>2489350910</v>
      </c>
      <c r="F38" s="48">
        <v>43</v>
      </c>
      <c r="G38" s="48">
        <f>SUM(E38/C38*100)</f>
        <v>108.87646252360076</v>
      </c>
    </row>
    <row r="39" spans="2:7" ht="12" customHeight="1">
      <c r="B39" s="49" t="s">
        <v>133</v>
      </c>
      <c r="C39" s="47">
        <v>6192138</v>
      </c>
      <c r="D39" s="48">
        <v>0.1</v>
      </c>
      <c r="E39" s="47">
        <v>7550156</v>
      </c>
      <c r="F39" s="48">
        <v>0.1</v>
      </c>
      <c r="G39" s="48">
        <f>SUM(E39/C39*100)</f>
        <v>121.93132646591533</v>
      </c>
    </row>
    <row r="40" spans="2:7" ht="12" customHeight="1">
      <c r="B40" s="49" t="s">
        <v>140</v>
      </c>
      <c r="C40" s="47">
        <v>464615839</v>
      </c>
      <c r="D40" s="48">
        <v>8.6</v>
      </c>
      <c r="E40" s="47">
        <v>538094822</v>
      </c>
      <c r="F40" s="48">
        <v>9.3</v>
      </c>
      <c r="G40" s="48">
        <f>SUM(E40/C40*100)</f>
        <v>115.81499743059771</v>
      </c>
    </row>
    <row r="41" spans="2:7" ht="12" customHeight="1">
      <c r="B41" s="49" t="s">
        <v>134</v>
      </c>
      <c r="C41" s="47">
        <v>1815591537</v>
      </c>
      <c r="D41" s="48">
        <v>33.6</v>
      </c>
      <c r="E41" s="47">
        <v>1943705932</v>
      </c>
      <c r="F41" s="48">
        <v>33.6</v>
      </c>
      <c r="G41" s="48">
        <f>SUM(E41/C41*100)</f>
        <v>107.05634457911664</v>
      </c>
    </row>
    <row r="42" spans="2:7" ht="12" customHeight="1">
      <c r="B42" s="49"/>
      <c r="C42" s="47"/>
      <c r="D42" s="48"/>
      <c r="E42" s="47"/>
      <c r="F42" s="48"/>
      <c r="G42" s="48"/>
    </row>
    <row r="43" spans="2:7" ht="12" customHeight="1">
      <c r="B43" s="49" t="s">
        <v>126</v>
      </c>
      <c r="C43" s="47">
        <f>SUM(C44:C48)</f>
        <v>2927992229</v>
      </c>
      <c r="D43" s="48">
        <v>54.2</v>
      </c>
      <c r="E43" s="47">
        <f>SUM(E44:E48)</f>
        <v>3130088951</v>
      </c>
      <c r="F43" s="48">
        <v>54.1</v>
      </c>
      <c r="G43" s="48">
        <f aca="true" t="shared" si="1" ref="G43:G49">SUM(E43/C43*100)</f>
        <v>106.90222876954228</v>
      </c>
    </row>
    <row r="44" spans="2:7" ht="12" customHeight="1">
      <c r="B44" s="49" t="s">
        <v>128</v>
      </c>
      <c r="C44" s="47">
        <v>332037139</v>
      </c>
      <c r="D44" s="48">
        <v>6.1</v>
      </c>
      <c r="E44" s="47">
        <v>344000752</v>
      </c>
      <c r="F44" s="48">
        <v>5.9</v>
      </c>
      <c r="G44" s="48">
        <f t="shared" si="1"/>
        <v>103.60309483331622</v>
      </c>
    </row>
    <row r="45" spans="2:7" ht="12" customHeight="1">
      <c r="B45" s="49" t="s">
        <v>129</v>
      </c>
      <c r="C45" s="47">
        <v>897384704</v>
      </c>
      <c r="D45" s="48">
        <v>16.6</v>
      </c>
      <c r="E45" s="47">
        <v>962784583</v>
      </c>
      <c r="F45" s="48">
        <v>16.6</v>
      </c>
      <c r="G45" s="48">
        <f t="shared" si="1"/>
        <v>107.28783081642541</v>
      </c>
    </row>
    <row r="46" spans="2:7" ht="12" customHeight="1">
      <c r="B46" s="49" t="s">
        <v>130</v>
      </c>
      <c r="C46" s="47">
        <v>539928298</v>
      </c>
      <c r="D46" s="48">
        <v>10</v>
      </c>
      <c r="E46" s="47">
        <v>548607568</v>
      </c>
      <c r="F46" s="48">
        <v>9.5</v>
      </c>
      <c r="G46" s="48">
        <f t="shared" si="1"/>
        <v>101.60748566655049</v>
      </c>
    </row>
    <row r="47" spans="2:7" ht="12" customHeight="1">
      <c r="B47" s="49" t="s">
        <v>131</v>
      </c>
      <c r="C47" s="47">
        <v>990288058</v>
      </c>
      <c r="D47" s="48">
        <v>18.3</v>
      </c>
      <c r="E47" s="47">
        <v>1092490430</v>
      </c>
      <c r="F47" s="48">
        <v>18.9</v>
      </c>
      <c r="G47" s="48">
        <f t="shared" si="1"/>
        <v>110.32046899630492</v>
      </c>
    </row>
    <row r="48" spans="2:7" ht="12" customHeight="1">
      <c r="B48" s="49" t="s">
        <v>132</v>
      </c>
      <c r="C48" s="47">
        <v>168354030</v>
      </c>
      <c r="D48" s="48">
        <v>3.1</v>
      </c>
      <c r="E48" s="47">
        <v>182205618</v>
      </c>
      <c r="F48" s="48">
        <v>3.1</v>
      </c>
      <c r="G48" s="48">
        <f t="shared" si="1"/>
        <v>108.22765454441452</v>
      </c>
    </row>
    <row r="49" spans="2:7" ht="12" customHeight="1">
      <c r="B49" s="50" t="s">
        <v>127</v>
      </c>
      <c r="C49" s="47">
        <f>SUM(C33,C38,C43)</f>
        <v>5402974289</v>
      </c>
      <c r="D49" s="48">
        <f>SUM(D33,D38,D43)</f>
        <v>100</v>
      </c>
      <c r="E49" s="47">
        <f>SUM(E33,E38,E43)</f>
        <v>5785596873</v>
      </c>
      <c r="F49" s="48">
        <f>SUM(F33,F38,F43)</f>
        <v>100</v>
      </c>
      <c r="G49" s="48">
        <f t="shared" si="1"/>
        <v>107.081702846134</v>
      </c>
    </row>
    <row r="50" spans="2:7" ht="12" customHeight="1">
      <c r="B50" s="3"/>
      <c r="C50" s="3"/>
      <c r="D50" s="3"/>
      <c r="E50" s="3"/>
      <c r="F50" s="3"/>
      <c r="G50" s="3"/>
    </row>
    <row r="51" spans="2:7" ht="12" customHeight="1">
      <c r="B51" s="51"/>
      <c r="C51" s="52" t="s">
        <v>113</v>
      </c>
      <c r="D51" s="53" t="s">
        <v>76</v>
      </c>
      <c r="E51" s="52" t="s">
        <v>137</v>
      </c>
      <c r="F51" s="54" t="s">
        <v>76</v>
      </c>
      <c r="G51" s="55" t="s">
        <v>119</v>
      </c>
    </row>
    <row r="52" spans="2:7" ht="12" customHeight="1">
      <c r="B52" s="56" t="s">
        <v>141</v>
      </c>
      <c r="C52" s="57" t="s">
        <v>86</v>
      </c>
      <c r="D52" s="58" t="s">
        <v>84</v>
      </c>
      <c r="E52" s="59" t="s">
        <v>86</v>
      </c>
      <c r="F52" s="58" t="s">
        <v>84</v>
      </c>
      <c r="G52" s="60" t="s">
        <v>84</v>
      </c>
    </row>
    <row r="53" spans="2:7" ht="12" customHeight="1">
      <c r="B53" s="61"/>
      <c r="C53" s="62">
        <v>2758</v>
      </c>
      <c r="D53" s="63">
        <v>100</v>
      </c>
      <c r="E53" s="64">
        <v>2942</v>
      </c>
      <c r="F53" s="63">
        <v>100</v>
      </c>
      <c r="G53" s="65">
        <f>SUM(E53/C53*100)</f>
        <v>106.67150108774474</v>
      </c>
    </row>
  </sheetData>
  <mergeCells count="4">
    <mergeCell ref="C3:G3"/>
    <mergeCell ref="C4:D4"/>
    <mergeCell ref="E4:F4"/>
    <mergeCell ref="G4:G5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D:\11市町村\報告\情報ｼｽﾃﾑ\sougaku.jsd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統計分析係</dc:creator>
  <cp:keywords/>
  <dc:description/>
  <cp:lastModifiedBy>株式会社ナブ・アシスト</cp:lastModifiedBy>
  <cp:lastPrinted>2004-01-30T05:40:17Z</cp:lastPrinted>
  <dcterms:created xsi:type="dcterms:W3CDTF">1999-09-03T00:31:40Z</dcterms:created>
  <dcterms:modified xsi:type="dcterms:W3CDTF">2004-01-30T05:40:18Z</dcterms:modified>
  <cp:category/>
  <cp:version/>
  <cp:contentType/>
  <cp:contentStatus/>
  <cp:revision>38</cp:revision>
</cp:coreProperties>
</file>