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(１月）" sheetId="1" r:id="rId1"/>
    <sheet name="(２月）" sheetId="2" r:id="rId2"/>
    <sheet name="(３月）" sheetId="3" r:id="rId3"/>
    <sheet name="(４月）" sheetId="4" r:id="rId4"/>
    <sheet name="(５月）" sheetId="5" r:id="rId5"/>
    <sheet name="(６月）" sheetId="6" r:id="rId6"/>
    <sheet name="(７月）" sheetId="7" r:id="rId7"/>
    <sheet name="(８月）" sheetId="8" r:id="rId8"/>
    <sheet name="(９月）" sheetId="9" r:id="rId9"/>
    <sheet name="(１０月）" sheetId="10" r:id="rId10"/>
    <sheet name="(１１月）" sheetId="11" r:id="rId11"/>
    <sheet name="(１２月）" sheetId="12" r:id="rId12"/>
  </sheets>
  <definedNames>
    <definedName name="_xlnm.Print_Area" localSheetId="9">'(１０月）'!$A$1:$R$105</definedName>
    <definedName name="_xlnm.Print_Area" localSheetId="10">'(１１月）'!$A$1:$R$105</definedName>
    <definedName name="_xlnm.Print_Area" localSheetId="11">'(１２月）'!$A$1:$R$105</definedName>
    <definedName name="_xlnm.Print_Area" localSheetId="0">'(１月）'!$A$1:$R$105</definedName>
    <definedName name="_xlnm.Print_Area" localSheetId="1">'(２月）'!$A$1:$R$105</definedName>
    <definedName name="_xlnm.Print_Area" localSheetId="2">'(３月）'!$A$1:$R$105</definedName>
    <definedName name="_xlnm.Print_Area" localSheetId="3">'(４月）'!$A$1:$R$105</definedName>
    <definedName name="_xlnm.Print_Area" localSheetId="4">'(５月）'!$A$1:$R$105</definedName>
    <definedName name="_xlnm.Print_Area" localSheetId="5">'(６月）'!$A$1:$R$105</definedName>
    <definedName name="_xlnm.Print_Area" localSheetId="6">'(７月）'!$A$1:$R$105</definedName>
    <definedName name="_xlnm.Print_Area" localSheetId="7">'(８月）'!$A$1:$R$105</definedName>
    <definedName name="_xlnm.Print_Area" localSheetId="8">'(９月）'!$A$1:$R$105</definedName>
    <definedName name="_xlnm.Print_Titles" localSheetId="9">'(１０月）'!$3:$7</definedName>
    <definedName name="_xlnm.Print_Titles" localSheetId="10">'(１１月）'!$3:$7</definedName>
    <definedName name="_xlnm.Print_Titles" localSheetId="11">'(１２月）'!$3:$7</definedName>
    <definedName name="_xlnm.Print_Titles" localSheetId="0">'(１月）'!$1:$7</definedName>
    <definedName name="_xlnm.Print_Titles" localSheetId="1">'(２月）'!$3:$7</definedName>
    <definedName name="_xlnm.Print_Titles" localSheetId="2">'(３月）'!$3:$7</definedName>
    <definedName name="_xlnm.Print_Titles" localSheetId="3">'(４月）'!$3:$7</definedName>
    <definedName name="_xlnm.Print_Titles" localSheetId="4">'(５月）'!$3:$7</definedName>
    <definedName name="_xlnm.Print_Titles" localSheetId="5">'(６月）'!$3:$7</definedName>
    <definedName name="_xlnm.Print_Titles" localSheetId="6">'(７月）'!$3:$7</definedName>
    <definedName name="_xlnm.Print_Titles" localSheetId="7">'(８月）'!$3:$7</definedName>
    <definedName name="_xlnm.Print_Titles" localSheetId="8">'(９月）'!$3:$7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<sst xmlns="http://schemas.openxmlformats.org/spreadsheetml/2006/main" count="1260" uniqueCount="193">
  <si>
    <t>総数</t>
  </si>
  <si>
    <t>男</t>
  </si>
  <si>
    <t>女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</si>
  <si>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</si>
  <si>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</si>
  <si>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</si>
  <si>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</si>
  <si>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</si>
  <si>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</si>
  <si>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</si>
  <si>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</si>
  <si>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</si>
  <si>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</si>
  <si>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</si>
  <si>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</si>
  <si>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</si>
  <si>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</si>
  <si>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</si>
  <si>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</si>
  <si>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</si>
  <si>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</si>
  <si>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</si>
  <si>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</si>
  <si>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</si>
  <si>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</si>
  <si>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</si>
  <si>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</si>
  <si>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</si>
  <si>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</si>
  <si>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</si>
  <si>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</si>
  <si>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</si>
  <si>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</si>
  <si>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</si>
  <si>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</si>
  <si>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</si>
  <si>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</si>
  <si>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</si>
  <si>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</si>
  <si>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</si>
  <si>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</si>
  <si>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</si>
  <si>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</si>
  <si>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</si>
  <si>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</si>
  <si>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</si>
  <si>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</si>
  <si>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</si>
  <si>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</si>
  <si>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</si>
  <si>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</si>
  <si>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</si>
  <si>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</si>
  <si>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</si>
  <si>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</si>
  <si>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</si>
  <si>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</si>
  <si>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</si>
  <si>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</si>
  <si>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</si>
  <si>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</si>
  <si>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</si>
  <si>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</si>
  <si>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</si>
  <si>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</si>
  <si>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</si>
  <si>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</si>
  <si>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</si>
  <si>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</si>
  <si>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</si>
  <si>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</si>
  <si>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</si>
  <si>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</si>
  <si>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</si>
  <si>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</si>
  <si>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</si>
  <si>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</si>
  <si>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</si>
  <si>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高崎市</t>
  </si>
  <si>
    <t>大胡町</t>
  </si>
  <si>
    <t>明和村</t>
  </si>
  <si>
    <t>群馬県の人口及び世帯数</t>
  </si>
  <si>
    <t>県計</t>
  </si>
  <si>
    <t>対前月
増　減</t>
  </si>
  <si>
    <t>自然増</t>
  </si>
  <si>
    <t>出生</t>
  </si>
  <si>
    <t>死亡</t>
  </si>
  <si>
    <t>自然動態</t>
  </si>
  <si>
    <t>社会動態</t>
  </si>
  <si>
    <t>社会増</t>
  </si>
  <si>
    <t>転入</t>
  </si>
  <si>
    <t>転出</t>
  </si>
  <si>
    <t>世帯数</t>
  </si>
  <si>
    <t>総数</t>
  </si>
  <si>
    <t>増加</t>
  </si>
  <si>
    <t>減少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</si>
  <si>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</si>
  <si>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</si>
  <si>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</si>
  <si>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</si>
  <si>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</si>
  <si>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</si>
  <si>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</si>
  <si>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</si>
  <si>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</si>
  <si>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</si>
  <si>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</si>
  <si>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</si>
  <si>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</si>
  <si>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</si>
  <si>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</si>
  <si>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</si>
  <si>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</si>
  <si>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</si>
  <si>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</si>
  <si>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</si>
  <si>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</si>
  <si>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</si>
  <si>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</si>
  <si>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</si>
  <si>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</si>
  <si>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</si>
  <si>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</si>
  <si>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</si>
  <si>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</si>
  <si>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</si>
  <si>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</si>
  <si>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</si>
  <si>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</si>
  <si>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</si>
  <si>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</si>
  <si>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</si>
  <si>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</si>
  <si>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</si>
  <si>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</si>
  <si>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</si>
  <si>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</si>
  <si>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</si>
  <si>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</si>
  <si>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</si>
  <si>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</si>
  <si>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</si>
  <si>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</si>
  <si>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</si>
  <si>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</si>
  <si>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</si>
  <si>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</si>
  <si>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</si>
  <si>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</si>
  <si>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</si>
  <si>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</si>
  <si>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</si>
  <si>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</si>
  <si>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</si>
  <si>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</si>
  <si>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</si>
  <si>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</si>
  <si>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</si>
  <si>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</si>
  <si>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</si>
  <si>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</si>
  <si>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</si>
  <si>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</si>
  <si>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</si>
  <si>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</si>
  <si>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</si>
  <si>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</si>
  <si>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</si>
  <si>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</si>
  <si>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</si>
  <si>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</si>
  <si>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</si>
  <si>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</si>
  <si>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</si>
  <si>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</si>
  <si>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吉岡村</t>
  </si>
  <si>
    <t>笠懸村</t>
  </si>
  <si>
    <t>平成元年２月１日現在</t>
  </si>
  <si>
    <t>笠懸町村</t>
  </si>
  <si>
    <t>昭和63年１月１日現在</t>
  </si>
  <si>
    <t>昭和63年３月１日現在</t>
  </si>
  <si>
    <t>昭和63年４月１日現在</t>
  </si>
  <si>
    <t>昭和63年５月１日現在</t>
  </si>
  <si>
    <t>昭和63年６月１日現在</t>
  </si>
  <si>
    <t>昭和63年７月１日現在</t>
  </si>
  <si>
    <t>昭和63年８月１日現在</t>
  </si>
  <si>
    <t>昭和63年９月１日現在</t>
  </si>
  <si>
    <t>昭和63年１０月１日現在</t>
  </si>
  <si>
    <t>昭和63年１１月１日現在</t>
  </si>
  <si>
    <t>昭和63年１２月１日現在</t>
  </si>
  <si>
    <t>人口</t>
  </si>
  <si>
    <t>市計</t>
  </si>
  <si>
    <t>郡計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</si>
</sst>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000;&quot;△ &quot;0.00000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177" fontId="3" fillId="0" borderId="15" xfId="48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6" fontId="3" fillId="0" borderId="0" xfId="48" applyNumberFormat="1" applyFont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178" fontId="3" fillId="0" borderId="16" xfId="0" applyNumberFormat="1" applyFont="1" applyBorder="1" applyAlignment="1">
      <alignment horizontal="right" vertical="center"/>
    </xf>
    <xf numFmtId="178" fontId="5" fillId="0" borderId="17" xfId="48" applyNumberFormat="1" applyFont="1" applyBorder="1" applyAlignment="1">
      <alignment horizontal="right" vertical="center" wrapText="1"/>
    </xf>
    <xf numFmtId="178" fontId="3" fillId="0" borderId="17" xfId="48" applyNumberFormat="1" applyFont="1" applyBorder="1" applyAlignment="1">
      <alignment horizontal="right" vertical="center" wrapText="1"/>
    </xf>
    <xf numFmtId="178" fontId="3" fillId="0" borderId="17" xfId="48" applyNumberFormat="1" applyFont="1" applyBorder="1" applyAlignment="1" quotePrefix="1">
      <alignment horizontal="right" vertical="center" wrapText="1"/>
    </xf>
    <xf numFmtId="178" fontId="0" fillId="0" borderId="17" xfId="48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49" fontId="5" fillId="33" borderId="14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3" fillId="34" borderId="17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34" borderId="18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9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179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572668</v>
      </c>
      <c r="F8" s="22">
        <f>SUM(F9:F10)</f>
        <v>305</v>
      </c>
      <c r="G8" s="22">
        <f>SUM(G9:G10)</f>
        <v>2244</v>
      </c>
      <c r="H8" s="22">
        <f>SUM(H9:H10)</f>
        <v>1939</v>
      </c>
      <c r="I8" s="22">
        <f>SUM(J8:K8)</f>
        <v>1942419</v>
      </c>
      <c r="J8" s="22">
        <f>SUM(J9:J10)</f>
        <v>957655</v>
      </c>
      <c r="K8" s="22">
        <f aca="true" t="shared" si="0" ref="K8:R8">SUM(K9:K10)</f>
        <v>984764</v>
      </c>
      <c r="L8" s="22">
        <f t="shared" si="0"/>
        <v>822</v>
      </c>
      <c r="M8" s="22">
        <f t="shared" si="0"/>
        <v>582</v>
      </c>
      <c r="N8" s="22">
        <f t="shared" si="0"/>
        <v>1744</v>
      </c>
      <c r="O8" s="22">
        <f t="shared" si="0"/>
        <v>1162</v>
      </c>
      <c r="P8" s="22">
        <f t="shared" si="0"/>
        <v>240</v>
      </c>
      <c r="Q8" s="22">
        <f t="shared" si="0"/>
        <v>4842</v>
      </c>
      <c r="R8" s="22">
        <f t="shared" si="0"/>
        <v>4602</v>
      </c>
    </row>
    <row r="9" spans="2:18" s="2" customFormat="1" ht="12" customHeight="1">
      <c r="B9" s="32" t="s">
        <v>191</v>
      </c>
      <c r="C9" s="43"/>
      <c r="D9" s="31"/>
      <c r="E9" s="22">
        <f>SUM(E12:E22)</f>
        <v>375735</v>
      </c>
      <c r="F9" s="22">
        <f>SUM(F12:F22)</f>
        <v>83</v>
      </c>
      <c r="G9" s="22">
        <f>SUM(G12:G22)</f>
        <v>1556</v>
      </c>
      <c r="H9" s="22">
        <f>SUM(H12:H22)</f>
        <v>1473</v>
      </c>
      <c r="I9" s="22">
        <f>SUM(J9:K9)</f>
        <v>1219312</v>
      </c>
      <c r="J9" s="22">
        <f>SUM(J12:J22)</f>
        <v>599704</v>
      </c>
      <c r="K9" s="22">
        <f aca="true" t="shared" si="1" ref="K9:R9">SUM(K12:K22)</f>
        <v>619608</v>
      </c>
      <c r="L9" s="22">
        <f t="shared" si="1"/>
        <v>386</v>
      </c>
      <c r="M9" s="22">
        <f t="shared" si="1"/>
        <v>451</v>
      </c>
      <c r="N9" s="22">
        <f t="shared" si="1"/>
        <v>1139</v>
      </c>
      <c r="O9" s="22">
        <f t="shared" si="1"/>
        <v>688</v>
      </c>
      <c r="P9" s="22">
        <f t="shared" si="1"/>
        <v>-65</v>
      </c>
      <c r="Q9" s="22">
        <f t="shared" si="1"/>
        <v>2849</v>
      </c>
      <c r="R9" s="22">
        <f t="shared" si="1"/>
        <v>2914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196933</v>
      </c>
      <c r="F10" s="22">
        <f>SUM(F24,F35,F41,F48,F56,F62,F65,F75,F85,F91,F97,F100)</f>
        <v>222</v>
      </c>
      <c r="G10" s="22">
        <f>SUM(G24,G35,G41,G48,G56,G62,G65,G75,G85,G91,G97,G100)</f>
        <v>688</v>
      </c>
      <c r="H10" s="22">
        <f>SUM(H24,H35,H41,H48,H56,H62,H65,H75,H85,H91,H97,H100)</f>
        <v>466</v>
      </c>
      <c r="I10" s="22">
        <f>SUM(J10:K10)</f>
        <v>723107</v>
      </c>
      <c r="J10" s="22">
        <f>SUM(J24,J35,J41,J48,J56,J62,J65,J75,J85,J91,J97,J100)</f>
        <v>357951</v>
      </c>
      <c r="K10" s="22">
        <f aca="true" t="shared" si="2" ref="K10:R10">SUM(K24,K35,K41,K48,K56,K62,K65,K75,K85,K91,K97,K100)</f>
        <v>365156</v>
      </c>
      <c r="L10" s="22">
        <f t="shared" si="2"/>
        <v>436</v>
      </c>
      <c r="M10" s="22">
        <f t="shared" si="2"/>
        <v>131</v>
      </c>
      <c r="N10" s="22">
        <f t="shared" si="2"/>
        <v>605</v>
      </c>
      <c r="O10" s="22">
        <f t="shared" si="2"/>
        <v>474</v>
      </c>
      <c r="P10" s="22">
        <f t="shared" si="2"/>
        <v>305</v>
      </c>
      <c r="Q10" s="22">
        <f t="shared" si="2"/>
        <v>1993</v>
      </c>
      <c r="R10" s="22">
        <f t="shared" si="2"/>
        <v>1688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89444</v>
      </c>
      <c r="F12" s="23">
        <v>63</v>
      </c>
      <c r="G12" s="23">
        <v>374</v>
      </c>
      <c r="H12" s="23">
        <v>311</v>
      </c>
      <c r="I12" s="23">
        <f>SUM(J12:K12)</f>
        <v>282121</v>
      </c>
      <c r="J12" s="23">
        <v>137833</v>
      </c>
      <c r="K12" s="23">
        <v>144288</v>
      </c>
      <c r="L12" s="23">
        <v>148</v>
      </c>
      <c r="M12" s="23">
        <v>146</v>
      </c>
      <c r="N12" s="23">
        <v>305</v>
      </c>
      <c r="O12" s="23">
        <v>159</v>
      </c>
      <c r="P12" s="23">
        <v>2</v>
      </c>
      <c r="Q12" s="23">
        <v>756</v>
      </c>
      <c r="R12" s="23">
        <v>754</v>
      </c>
    </row>
    <row r="13" spans="2:18" s="2" customFormat="1" ht="12" customHeight="1">
      <c r="B13" s="3"/>
      <c r="C13" s="30" t="s">
        <v>99</v>
      </c>
      <c r="D13" s="31"/>
      <c r="E13" s="23">
        <v>76388</v>
      </c>
      <c r="F13" s="23">
        <v>-34</v>
      </c>
      <c r="G13" s="23">
        <v>331</v>
      </c>
      <c r="H13" s="23">
        <v>365</v>
      </c>
      <c r="I13" s="23">
        <f aca="true" t="shared" si="3" ref="I13:I22">SUM(J13:K13)</f>
        <v>234464</v>
      </c>
      <c r="J13" s="23">
        <v>115553</v>
      </c>
      <c r="K13" s="23">
        <v>118911</v>
      </c>
      <c r="L13" s="23">
        <v>55</v>
      </c>
      <c r="M13" s="23">
        <v>77</v>
      </c>
      <c r="N13" s="23">
        <v>188</v>
      </c>
      <c r="O13" s="23">
        <v>111</v>
      </c>
      <c r="P13" s="23">
        <v>-22</v>
      </c>
      <c r="Q13" s="23">
        <v>635</v>
      </c>
      <c r="R13" s="23">
        <v>657</v>
      </c>
    </row>
    <row r="14" spans="2:18" s="2" customFormat="1" ht="12" customHeight="1">
      <c r="B14" s="6"/>
      <c r="C14" s="30" t="s">
        <v>100</v>
      </c>
      <c r="D14" s="31"/>
      <c r="E14" s="23">
        <v>40287</v>
      </c>
      <c r="F14" s="23">
        <v>13</v>
      </c>
      <c r="G14" s="23">
        <v>183</v>
      </c>
      <c r="H14" s="23">
        <v>170</v>
      </c>
      <c r="I14" s="23">
        <f t="shared" si="3"/>
        <v>129295</v>
      </c>
      <c r="J14" s="23">
        <v>62185</v>
      </c>
      <c r="K14" s="23">
        <v>67110</v>
      </c>
      <c r="L14" s="23">
        <v>-79</v>
      </c>
      <c r="M14" s="23">
        <v>3</v>
      </c>
      <c r="N14" s="23">
        <v>91</v>
      </c>
      <c r="O14" s="23">
        <v>88</v>
      </c>
      <c r="P14" s="23">
        <v>-82</v>
      </c>
      <c r="Q14" s="23">
        <v>194</v>
      </c>
      <c r="R14" s="23">
        <v>276</v>
      </c>
    </row>
    <row r="15" spans="2:18" s="2" customFormat="1" ht="12" customHeight="1">
      <c r="B15" s="6"/>
      <c r="C15" s="30" t="s">
        <v>101</v>
      </c>
      <c r="D15" s="31"/>
      <c r="E15" s="23">
        <v>33628</v>
      </c>
      <c r="F15" s="23">
        <v>11</v>
      </c>
      <c r="G15" s="23">
        <v>110</v>
      </c>
      <c r="H15" s="23">
        <v>99</v>
      </c>
      <c r="I15" s="23">
        <f t="shared" si="3"/>
        <v>113425</v>
      </c>
      <c r="J15" s="23">
        <v>56234</v>
      </c>
      <c r="K15" s="23">
        <v>57191</v>
      </c>
      <c r="L15" s="23">
        <v>51</v>
      </c>
      <c r="M15" s="23">
        <v>54</v>
      </c>
      <c r="N15" s="23">
        <v>116</v>
      </c>
      <c r="O15" s="23">
        <v>62</v>
      </c>
      <c r="P15" s="23">
        <v>-3</v>
      </c>
      <c r="Q15" s="23">
        <v>221</v>
      </c>
      <c r="R15" s="23">
        <v>224</v>
      </c>
    </row>
    <row r="16" spans="2:18" s="2" customFormat="1" ht="12" customHeight="1">
      <c r="B16" s="6"/>
      <c r="C16" s="30" t="s">
        <v>102</v>
      </c>
      <c r="D16" s="31"/>
      <c r="E16" s="23">
        <v>42223</v>
      </c>
      <c r="F16" s="23">
        <v>6</v>
      </c>
      <c r="G16" s="23">
        <v>202</v>
      </c>
      <c r="H16" s="23">
        <v>196</v>
      </c>
      <c r="I16" s="23">
        <f t="shared" si="3"/>
        <v>136521</v>
      </c>
      <c r="J16" s="23">
        <v>69346</v>
      </c>
      <c r="K16" s="23">
        <v>67175</v>
      </c>
      <c r="L16" s="23">
        <v>69</v>
      </c>
      <c r="M16" s="23">
        <v>67</v>
      </c>
      <c r="N16" s="23">
        <v>137</v>
      </c>
      <c r="O16" s="23">
        <v>70</v>
      </c>
      <c r="P16" s="23">
        <v>2</v>
      </c>
      <c r="Q16" s="23">
        <v>352</v>
      </c>
      <c r="R16" s="23">
        <v>350</v>
      </c>
    </row>
    <row r="17" spans="2:18" s="2" customFormat="1" ht="12" customHeight="1">
      <c r="B17" s="6"/>
      <c r="C17" s="30" t="s">
        <v>103</v>
      </c>
      <c r="D17" s="31"/>
      <c r="E17" s="23">
        <v>13921</v>
      </c>
      <c r="F17" s="23">
        <v>-4</v>
      </c>
      <c r="G17" s="23">
        <v>71</v>
      </c>
      <c r="H17" s="23">
        <v>75</v>
      </c>
      <c r="I17" s="23">
        <f t="shared" si="3"/>
        <v>47124</v>
      </c>
      <c r="J17" s="23">
        <v>22912</v>
      </c>
      <c r="K17" s="23">
        <v>24212</v>
      </c>
      <c r="L17" s="23">
        <v>24</v>
      </c>
      <c r="M17" s="23">
        <v>28</v>
      </c>
      <c r="N17" s="23">
        <v>54</v>
      </c>
      <c r="O17" s="23">
        <v>26</v>
      </c>
      <c r="P17" s="23">
        <v>-4</v>
      </c>
      <c r="Q17" s="23">
        <v>93</v>
      </c>
      <c r="R17" s="23">
        <v>97</v>
      </c>
    </row>
    <row r="18" spans="2:18" s="2" customFormat="1" ht="12" customHeight="1">
      <c r="B18" s="6"/>
      <c r="C18" s="30" t="s">
        <v>104</v>
      </c>
      <c r="D18" s="31"/>
      <c r="E18" s="23">
        <v>22840</v>
      </c>
      <c r="F18" s="23">
        <v>-8</v>
      </c>
      <c r="G18" s="23">
        <v>78</v>
      </c>
      <c r="H18" s="23">
        <v>86</v>
      </c>
      <c r="I18" s="23">
        <f t="shared" si="3"/>
        <v>76047</v>
      </c>
      <c r="J18" s="23">
        <v>37664</v>
      </c>
      <c r="K18" s="23">
        <v>38383</v>
      </c>
      <c r="L18" s="23">
        <v>45</v>
      </c>
      <c r="M18" s="23">
        <v>32</v>
      </c>
      <c r="N18" s="23">
        <v>75</v>
      </c>
      <c r="O18" s="23">
        <v>43</v>
      </c>
      <c r="P18" s="23">
        <v>13</v>
      </c>
      <c r="Q18" s="23">
        <v>168</v>
      </c>
      <c r="R18" s="23">
        <v>155</v>
      </c>
    </row>
    <row r="19" spans="2:18" s="2" customFormat="1" ht="12" customHeight="1">
      <c r="B19" s="6"/>
      <c r="C19" s="30" t="s">
        <v>105</v>
      </c>
      <c r="D19" s="31"/>
      <c r="E19" s="23">
        <v>14285</v>
      </c>
      <c r="F19" s="23">
        <v>0</v>
      </c>
      <c r="G19" s="23">
        <v>69</v>
      </c>
      <c r="H19" s="23">
        <v>69</v>
      </c>
      <c r="I19" s="23">
        <f t="shared" si="3"/>
        <v>48059</v>
      </c>
      <c r="J19" s="23">
        <v>23486</v>
      </c>
      <c r="K19" s="23">
        <v>24573</v>
      </c>
      <c r="L19" s="23">
        <v>-8</v>
      </c>
      <c r="M19" s="23">
        <v>14</v>
      </c>
      <c r="N19" s="23">
        <v>42</v>
      </c>
      <c r="O19" s="23">
        <v>28</v>
      </c>
      <c r="P19" s="23">
        <v>-22</v>
      </c>
      <c r="Q19" s="23">
        <v>98</v>
      </c>
      <c r="R19" s="23">
        <v>120</v>
      </c>
    </row>
    <row r="20" spans="2:18" s="2" customFormat="1" ht="12" customHeight="1">
      <c r="B20" s="6"/>
      <c r="C20" s="30" t="s">
        <v>106</v>
      </c>
      <c r="D20" s="31"/>
      <c r="E20" s="23">
        <v>16503</v>
      </c>
      <c r="F20" s="23">
        <v>27</v>
      </c>
      <c r="G20" s="23">
        <v>63</v>
      </c>
      <c r="H20" s="23">
        <v>36</v>
      </c>
      <c r="I20" s="23">
        <f t="shared" si="3"/>
        <v>58444</v>
      </c>
      <c r="J20" s="23">
        <v>28642</v>
      </c>
      <c r="K20" s="23">
        <v>29802</v>
      </c>
      <c r="L20" s="23">
        <v>72</v>
      </c>
      <c r="M20" s="23">
        <v>16</v>
      </c>
      <c r="N20" s="23">
        <v>53</v>
      </c>
      <c r="O20" s="23">
        <v>37</v>
      </c>
      <c r="P20" s="23">
        <v>56</v>
      </c>
      <c r="Q20" s="23">
        <v>150</v>
      </c>
      <c r="R20" s="23">
        <v>94</v>
      </c>
    </row>
    <row r="21" spans="2:18" s="2" customFormat="1" ht="12" customHeight="1">
      <c r="B21" s="6"/>
      <c r="C21" s="30" t="s">
        <v>107</v>
      </c>
      <c r="D21" s="31"/>
      <c r="E21" s="23">
        <v>13278</v>
      </c>
      <c r="F21" s="23">
        <v>8</v>
      </c>
      <c r="G21" s="23">
        <v>48</v>
      </c>
      <c r="H21" s="23">
        <v>40</v>
      </c>
      <c r="I21" s="23">
        <f t="shared" si="3"/>
        <v>48745</v>
      </c>
      <c r="J21" s="23">
        <v>23774</v>
      </c>
      <c r="K21" s="23">
        <v>24971</v>
      </c>
      <c r="L21" s="23">
        <v>23</v>
      </c>
      <c r="M21" s="23">
        <v>19</v>
      </c>
      <c r="N21" s="23">
        <v>47</v>
      </c>
      <c r="O21" s="23">
        <v>28</v>
      </c>
      <c r="P21" s="23">
        <v>4</v>
      </c>
      <c r="Q21" s="23">
        <v>84</v>
      </c>
      <c r="R21" s="23">
        <v>80</v>
      </c>
    </row>
    <row r="22" spans="2:18" s="2" customFormat="1" ht="12" customHeight="1">
      <c r="B22" s="6"/>
      <c r="C22" s="30" t="s">
        <v>108</v>
      </c>
      <c r="D22" s="31"/>
      <c r="E22" s="23">
        <v>12938</v>
      </c>
      <c r="F22" s="23">
        <v>1</v>
      </c>
      <c r="G22" s="23">
        <v>27</v>
      </c>
      <c r="H22" s="23">
        <v>26</v>
      </c>
      <c r="I22" s="23">
        <f t="shared" si="3"/>
        <v>45067</v>
      </c>
      <c r="J22" s="23">
        <v>22075</v>
      </c>
      <c r="K22" s="23">
        <v>22992</v>
      </c>
      <c r="L22" s="23">
        <v>-14</v>
      </c>
      <c r="M22" s="23">
        <v>-5</v>
      </c>
      <c r="N22" s="23">
        <v>31</v>
      </c>
      <c r="O22" s="23">
        <v>36</v>
      </c>
      <c r="P22" s="23">
        <v>-9</v>
      </c>
      <c r="Q22" s="23">
        <v>98</v>
      </c>
      <c r="R22" s="23">
        <v>107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22309</v>
      </c>
      <c r="F24" s="22">
        <f>SUM(F25:F33)</f>
        <v>20</v>
      </c>
      <c r="G24" s="22">
        <f>SUM(G25:G33)</f>
        <v>51</v>
      </c>
      <c r="H24" s="22">
        <f>SUM(H25:H33)</f>
        <v>31</v>
      </c>
      <c r="I24" s="22">
        <f>SUM(J24:K24)</f>
        <v>91451</v>
      </c>
      <c r="J24" s="22">
        <f>SUM(J25:J33)</f>
        <v>45169</v>
      </c>
      <c r="K24" s="22">
        <f aca="true" t="shared" si="4" ref="K24:R24">SUM(K25:K33)</f>
        <v>46282</v>
      </c>
      <c r="L24" s="22">
        <f t="shared" si="4"/>
        <v>43</v>
      </c>
      <c r="M24" s="22">
        <f t="shared" si="4"/>
        <v>-7</v>
      </c>
      <c r="N24" s="22">
        <f t="shared" si="4"/>
        <v>62</v>
      </c>
      <c r="O24" s="22">
        <f t="shared" si="4"/>
        <v>69</v>
      </c>
      <c r="P24" s="22">
        <f t="shared" si="4"/>
        <v>50</v>
      </c>
      <c r="Q24" s="22">
        <f t="shared" si="4"/>
        <v>220</v>
      </c>
      <c r="R24" s="22">
        <f t="shared" si="4"/>
        <v>170</v>
      </c>
    </row>
    <row r="25" spans="2:18" s="2" customFormat="1" ht="12" customHeight="1">
      <c r="B25" s="6"/>
      <c r="C25" s="11"/>
      <c r="D25" s="9" t="s">
        <v>110</v>
      </c>
      <c r="E25" s="23">
        <v>2191</v>
      </c>
      <c r="F25" s="23">
        <v>1</v>
      </c>
      <c r="G25" s="23">
        <v>5</v>
      </c>
      <c r="H25" s="23">
        <v>4</v>
      </c>
      <c r="I25" s="23">
        <f>SUM(J25:K25)</f>
        <v>9357</v>
      </c>
      <c r="J25" s="23">
        <v>4630</v>
      </c>
      <c r="K25" s="23">
        <v>4727</v>
      </c>
      <c r="L25" s="23">
        <v>-2</v>
      </c>
      <c r="M25" s="23">
        <v>-2</v>
      </c>
      <c r="N25" s="23">
        <v>4</v>
      </c>
      <c r="O25" s="23">
        <v>6</v>
      </c>
      <c r="P25" s="23">
        <v>0</v>
      </c>
      <c r="Q25" s="23">
        <v>13</v>
      </c>
      <c r="R25" s="23">
        <v>13</v>
      </c>
    </row>
    <row r="26" spans="2:18" s="2" customFormat="1" ht="12" customHeight="1">
      <c r="B26" s="6"/>
      <c r="C26" s="11"/>
      <c r="D26" s="9" t="s">
        <v>111</v>
      </c>
      <c r="E26" s="23">
        <v>3207</v>
      </c>
      <c r="F26" s="23">
        <v>-1</v>
      </c>
      <c r="G26" s="23">
        <v>4</v>
      </c>
      <c r="H26" s="23">
        <v>5</v>
      </c>
      <c r="I26" s="23">
        <f aca="true" t="shared" si="5" ref="I26:I33">SUM(J26:K26)</f>
        <v>13597</v>
      </c>
      <c r="J26" s="23">
        <v>6746</v>
      </c>
      <c r="K26" s="23">
        <v>6851</v>
      </c>
      <c r="L26" s="23">
        <v>3</v>
      </c>
      <c r="M26" s="23">
        <v>-2</v>
      </c>
      <c r="N26" s="23">
        <v>8</v>
      </c>
      <c r="O26" s="23">
        <v>10</v>
      </c>
      <c r="P26" s="23">
        <v>5</v>
      </c>
      <c r="Q26" s="23">
        <v>31</v>
      </c>
      <c r="R26" s="23">
        <v>26</v>
      </c>
    </row>
    <row r="27" spans="2:18" s="2" customFormat="1" ht="12" customHeight="1">
      <c r="B27" s="6"/>
      <c r="C27" s="11"/>
      <c r="D27" s="9" t="s">
        <v>112</v>
      </c>
      <c r="E27" s="23">
        <v>4110</v>
      </c>
      <c r="F27" s="23">
        <v>9</v>
      </c>
      <c r="G27" s="23">
        <v>11</v>
      </c>
      <c r="H27" s="23">
        <v>2</v>
      </c>
      <c r="I27" s="23">
        <f t="shared" si="5"/>
        <v>16676</v>
      </c>
      <c r="J27" s="23">
        <v>8200</v>
      </c>
      <c r="K27" s="23">
        <v>8476</v>
      </c>
      <c r="L27" s="23">
        <v>15</v>
      </c>
      <c r="M27" s="23">
        <v>-2</v>
      </c>
      <c r="N27" s="23">
        <v>11</v>
      </c>
      <c r="O27" s="23">
        <v>13</v>
      </c>
      <c r="P27" s="23">
        <v>17</v>
      </c>
      <c r="Q27" s="23">
        <v>42</v>
      </c>
      <c r="R27" s="23">
        <v>25</v>
      </c>
    </row>
    <row r="28" spans="2:18" s="2" customFormat="1" ht="12" customHeight="1">
      <c r="B28" s="6"/>
      <c r="C28" s="11"/>
      <c r="D28" s="9" t="s">
        <v>113</v>
      </c>
      <c r="E28" s="23">
        <v>3397</v>
      </c>
      <c r="F28" s="23">
        <v>8</v>
      </c>
      <c r="G28" s="23">
        <v>18</v>
      </c>
      <c r="H28" s="23">
        <v>10</v>
      </c>
      <c r="I28" s="23">
        <f t="shared" si="5"/>
        <v>13327</v>
      </c>
      <c r="J28" s="23">
        <v>6579</v>
      </c>
      <c r="K28" s="23">
        <v>6748</v>
      </c>
      <c r="L28" s="23">
        <v>24</v>
      </c>
      <c r="M28" s="23">
        <v>5</v>
      </c>
      <c r="N28" s="23">
        <v>13</v>
      </c>
      <c r="O28" s="23">
        <v>8</v>
      </c>
      <c r="P28" s="23">
        <v>19</v>
      </c>
      <c r="Q28" s="23">
        <v>55</v>
      </c>
      <c r="R28" s="23">
        <v>36</v>
      </c>
    </row>
    <row r="29" spans="2:18" s="2" customFormat="1" ht="12" customHeight="1">
      <c r="B29" s="6"/>
      <c r="C29" s="12"/>
      <c r="D29" s="5" t="s">
        <v>114</v>
      </c>
      <c r="E29" s="23">
        <v>1793</v>
      </c>
      <c r="F29" s="23">
        <v>3</v>
      </c>
      <c r="G29" s="23">
        <v>4</v>
      </c>
      <c r="H29" s="23">
        <v>1</v>
      </c>
      <c r="I29" s="23">
        <f t="shared" si="5"/>
        <v>8026</v>
      </c>
      <c r="J29" s="23">
        <v>3976</v>
      </c>
      <c r="K29" s="23">
        <v>4050</v>
      </c>
      <c r="L29" s="23">
        <v>4</v>
      </c>
      <c r="M29" s="23">
        <v>-1</v>
      </c>
      <c r="N29" s="23">
        <v>4</v>
      </c>
      <c r="O29" s="23">
        <v>5</v>
      </c>
      <c r="P29" s="23">
        <v>5</v>
      </c>
      <c r="Q29" s="23">
        <v>19</v>
      </c>
      <c r="R29" s="23">
        <v>14</v>
      </c>
    </row>
    <row r="30" spans="2:18" s="2" customFormat="1" ht="12" customHeight="1">
      <c r="B30" s="6"/>
      <c r="C30" s="12"/>
      <c r="D30" s="5" t="s">
        <v>115</v>
      </c>
      <c r="E30" s="23">
        <v>2497</v>
      </c>
      <c r="F30" s="23">
        <v>-2</v>
      </c>
      <c r="G30" s="23">
        <v>1</v>
      </c>
      <c r="H30" s="23">
        <v>3</v>
      </c>
      <c r="I30" s="23">
        <f t="shared" si="5"/>
        <v>10609</v>
      </c>
      <c r="J30" s="23">
        <v>5245</v>
      </c>
      <c r="K30" s="23">
        <v>5364</v>
      </c>
      <c r="L30" s="23">
        <v>19</v>
      </c>
      <c r="M30" s="23">
        <v>-1</v>
      </c>
      <c r="N30" s="23">
        <v>9</v>
      </c>
      <c r="O30" s="23">
        <v>10</v>
      </c>
      <c r="P30" s="23">
        <v>20</v>
      </c>
      <c r="Q30" s="23">
        <v>32</v>
      </c>
      <c r="R30" s="23">
        <v>12</v>
      </c>
    </row>
    <row r="31" spans="2:18" s="2" customFormat="1" ht="12" customHeight="1">
      <c r="B31" s="6"/>
      <c r="C31" s="12"/>
      <c r="D31" s="5" t="s">
        <v>116</v>
      </c>
      <c r="E31" s="23">
        <v>3194</v>
      </c>
      <c r="F31" s="23">
        <v>2</v>
      </c>
      <c r="G31" s="23">
        <v>5</v>
      </c>
      <c r="H31" s="23">
        <v>3</v>
      </c>
      <c r="I31" s="23">
        <f t="shared" si="5"/>
        <v>12712</v>
      </c>
      <c r="J31" s="23">
        <v>6305</v>
      </c>
      <c r="K31" s="23">
        <v>6407</v>
      </c>
      <c r="L31" s="23">
        <v>-2</v>
      </c>
      <c r="M31" s="23">
        <v>3</v>
      </c>
      <c r="N31" s="23">
        <v>9</v>
      </c>
      <c r="O31" s="23">
        <v>6</v>
      </c>
      <c r="P31" s="23">
        <v>-5</v>
      </c>
      <c r="Q31" s="23">
        <v>18</v>
      </c>
      <c r="R31" s="23">
        <v>23</v>
      </c>
    </row>
    <row r="32" spans="2:18" s="2" customFormat="1" ht="12" customHeight="1">
      <c r="B32" s="6"/>
      <c r="C32" s="12"/>
      <c r="D32" s="5" t="s">
        <v>117</v>
      </c>
      <c r="E32" s="23">
        <v>811</v>
      </c>
      <c r="F32" s="23">
        <v>-2</v>
      </c>
      <c r="G32" s="23">
        <v>1</v>
      </c>
      <c r="H32" s="23">
        <v>3</v>
      </c>
      <c r="I32" s="23">
        <f t="shared" si="5"/>
        <v>3111</v>
      </c>
      <c r="J32" s="23">
        <v>1539</v>
      </c>
      <c r="K32" s="23">
        <v>1572</v>
      </c>
      <c r="L32" s="23">
        <v>-11</v>
      </c>
      <c r="M32" s="23">
        <v>-4</v>
      </c>
      <c r="N32" s="23">
        <v>2</v>
      </c>
      <c r="O32" s="23">
        <v>6</v>
      </c>
      <c r="P32" s="23">
        <v>-7</v>
      </c>
      <c r="Q32" s="23">
        <v>3</v>
      </c>
      <c r="R32" s="23">
        <v>10</v>
      </c>
    </row>
    <row r="33" spans="2:18" s="2" customFormat="1" ht="12" customHeight="1">
      <c r="B33" s="6"/>
      <c r="C33" s="12"/>
      <c r="D33" s="5" t="s">
        <v>118</v>
      </c>
      <c r="E33" s="23">
        <v>1109</v>
      </c>
      <c r="F33" s="23">
        <v>2</v>
      </c>
      <c r="G33" s="23">
        <v>2</v>
      </c>
      <c r="H33" s="23">
        <v>0</v>
      </c>
      <c r="I33" s="23">
        <f t="shared" si="5"/>
        <v>4036</v>
      </c>
      <c r="J33" s="23">
        <v>1949</v>
      </c>
      <c r="K33" s="23">
        <v>2087</v>
      </c>
      <c r="L33" s="23">
        <v>-7</v>
      </c>
      <c r="M33" s="23">
        <v>-3</v>
      </c>
      <c r="N33" s="23">
        <v>2</v>
      </c>
      <c r="O33" s="23">
        <v>5</v>
      </c>
      <c r="P33" s="23">
        <v>-4</v>
      </c>
      <c r="Q33" s="23">
        <v>7</v>
      </c>
      <c r="R33" s="23">
        <v>11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19027</v>
      </c>
      <c r="F35" s="22">
        <f>SUM(F36:F39)</f>
        <v>21</v>
      </c>
      <c r="G35" s="22">
        <f>SUM(G36:G39)</f>
        <v>73</v>
      </c>
      <c r="H35" s="22">
        <f>SUM(H36:H39)</f>
        <v>52</v>
      </c>
      <c r="I35" s="22">
        <f>SUM(J35:K35)</f>
        <v>72146</v>
      </c>
      <c r="J35" s="22">
        <f>SUM(J36:J39)</f>
        <v>35575</v>
      </c>
      <c r="K35" s="22">
        <f aca="true" t="shared" si="6" ref="K35:R35">SUM(K36:K39)</f>
        <v>36571</v>
      </c>
      <c r="L35" s="22">
        <f t="shared" si="6"/>
        <v>27</v>
      </c>
      <c r="M35" s="22">
        <f t="shared" si="6"/>
        <v>18</v>
      </c>
      <c r="N35" s="22">
        <f t="shared" si="6"/>
        <v>62</v>
      </c>
      <c r="O35" s="22">
        <f t="shared" si="6"/>
        <v>44</v>
      </c>
      <c r="P35" s="22">
        <f t="shared" si="6"/>
        <v>9</v>
      </c>
      <c r="Q35" s="22">
        <f t="shared" si="6"/>
        <v>211</v>
      </c>
      <c r="R35" s="22">
        <f t="shared" si="6"/>
        <v>202</v>
      </c>
    </row>
    <row r="36" spans="2:18" s="2" customFormat="1" ht="12" customHeight="1">
      <c r="B36" s="6"/>
      <c r="C36" s="11"/>
      <c r="D36" s="5" t="s">
        <v>120</v>
      </c>
      <c r="E36" s="23">
        <v>5542</v>
      </c>
      <c r="F36" s="23">
        <v>5</v>
      </c>
      <c r="G36" s="23">
        <v>14</v>
      </c>
      <c r="H36" s="23">
        <v>9</v>
      </c>
      <c r="I36" s="23">
        <f>SUM(J36:K36)</f>
        <v>21423</v>
      </c>
      <c r="J36" s="23">
        <v>10342</v>
      </c>
      <c r="K36" s="23">
        <v>11081</v>
      </c>
      <c r="L36" s="23">
        <v>4</v>
      </c>
      <c r="M36" s="23">
        <v>3</v>
      </c>
      <c r="N36" s="23">
        <v>19</v>
      </c>
      <c r="O36" s="23">
        <v>16</v>
      </c>
      <c r="P36" s="23">
        <v>1</v>
      </c>
      <c r="Q36" s="23">
        <v>50</v>
      </c>
      <c r="R36" s="23">
        <v>49</v>
      </c>
    </row>
    <row r="37" spans="2:18" s="2" customFormat="1" ht="12" customHeight="1">
      <c r="B37" s="6"/>
      <c r="C37" s="11"/>
      <c r="D37" s="5" t="s">
        <v>121</v>
      </c>
      <c r="E37" s="23">
        <v>1487</v>
      </c>
      <c r="F37" s="23">
        <v>2</v>
      </c>
      <c r="G37" s="23">
        <v>2</v>
      </c>
      <c r="H37" s="23">
        <v>0</v>
      </c>
      <c r="I37" s="23">
        <f>SUM(J37:K37)</f>
        <v>5665</v>
      </c>
      <c r="J37" s="23">
        <v>2791</v>
      </c>
      <c r="K37" s="23">
        <v>2874</v>
      </c>
      <c r="L37" s="23">
        <v>-4</v>
      </c>
      <c r="M37" s="23">
        <v>-5</v>
      </c>
      <c r="N37" s="23">
        <v>2</v>
      </c>
      <c r="O37" s="23">
        <v>7</v>
      </c>
      <c r="P37" s="23">
        <v>1</v>
      </c>
      <c r="Q37" s="23">
        <v>10</v>
      </c>
      <c r="R37" s="23">
        <v>9</v>
      </c>
    </row>
    <row r="38" spans="2:18" s="2" customFormat="1" ht="12" customHeight="1">
      <c r="B38" s="6"/>
      <c r="C38" s="11"/>
      <c r="D38" s="5" t="s">
        <v>122</v>
      </c>
      <c r="E38" s="24">
        <v>3908</v>
      </c>
      <c r="F38" s="24">
        <v>8</v>
      </c>
      <c r="G38" s="24">
        <v>11</v>
      </c>
      <c r="H38" s="24">
        <v>3</v>
      </c>
      <c r="I38" s="23">
        <f>SUM(J38:K38)</f>
        <v>15677</v>
      </c>
      <c r="J38" s="23">
        <v>7814</v>
      </c>
      <c r="K38" s="23">
        <v>7863</v>
      </c>
      <c r="L38" s="23">
        <v>16</v>
      </c>
      <c r="M38" s="23">
        <v>2</v>
      </c>
      <c r="N38" s="23">
        <v>7</v>
      </c>
      <c r="O38" s="24">
        <v>5</v>
      </c>
      <c r="P38" s="23">
        <v>14</v>
      </c>
      <c r="Q38" s="23">
        <v>40</v>
      </c>
      <c r="R38" s="24">
        <v>26</v>
      </c>
    </row>
    <row r="39" spans="2:18" s="2" customFormat="1" ht="12" customHeight="1">
      <c r="B39" s="6"/>
      <c r="C39" s="11"/>
      <c r="D39" s="5" t="s">
        <v>123</v>
      </c>
      <c r="E39" s="23">
        <v>8090</v>
      </c>
      <c r="F39" s="23">
        <v>6</v>
      </c>
      <c r="G39" s="23">
        <v>46</v>
      </c>
      <c r="H39" s="23">
        <v>40</v>
      </c>
      <c r="I39" s="23">
        <f>SUM(J39:K39)</f>
        <v>29381</v>
      </c>
      <c r="J39" s="23">
        <v>14628</v>
      </c>
      <c r="K39" s="23">
        <v>14753</v>
      </c>
      <c r="L39" s="23">
        <v>11</v>
      </c>
      <c r="M39" s="23">
        <v>18</v>
      </c>
      <c r="N39" s="23">
        <v>34</v>
      </c>
      <c r="O39" s="23">
        <v>16</v>
      </c>
      <c r="P39" s="23">
        <v>-7</v>
      </c>
      <c r="Q39" s="23">
        <v>111</v>
      </c>
      <c r="R39" s="23">
        <v>118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11421</v>
      </c>
      <c r="F41" s="22">
        <f>SUM(F42:F46)</f>
        <v>-13</v>
      </c>
      <c r="G41" s="22">
        <f>SUM(G42:G46)</f>
        <v>40</v>
      </c>
      <c r="H41" s="22">
        <f>SUM(H42:H46)</f>
        <v>53</v>
      </c>
      <c r="I41" s="22">
        <f aca="true" t="shared" si="7" ref="I41:I46">SUM(J41:K41)</f>
        <v>43301</v>
      </c>
      <c r="J41" s="22">
        <f>SUM(J42:J46)</f>
        <v>21464</v>
      </c>
      <c r="K41" s="22">
        <f aca="true" t="shared" si="8" ref="K41:R41">SUM(K42:K46)</f>
        <v>21837</v>
      </c>
      <c r="L41" s="22">
        <f t="shared" si="8"/>
        <v>2</v>
      </c>
      <c r="M41" s="22">
        <f t="shared" si="8"/>
        <v>-8</v>
      </c>
      <c r="N41" s="22">
        <f t="shared" si="8"/>
        <v>29</v>
      </c>
      <c r="O41" s="22">
        <f t="shared" si="8"/>
        <v>37</v>
      </c>
      <c r="P41" s="22">
        <f t="shared" si="8"/>
        <v>10</v>
      </c>
      <c r="Q41" s="22">
        <f t="shared" si="8"/>
        <v>142</v>
      </c>
      <c r="R41" s="22">
        <f t="shared" si="8"/>
        <v>132</v>
      </c>
    </row>
    <row r="42" spans="2:18" s="2" customFormat="1" ht="12" customHeight="1">
      <c r="B42" s="6"/>
      <c r="C42" s="11"/>
      <c r="D42" s="5" t="s">
        <v>125</v>
      </c>
      <c r="E42" s="23">
        <v>3058</v>
      </c>
      <c r="F42" s="23">
        <v>0</v>
      </c>
      <c r="G42" s="23">
        <v>5</v>
      </c>
      <c r="H42" s="23">
        <v>5</v>
      </c>
      <c r="I42" s="23">
        <f t="shared" si="7"/>
        <v>12274</v>
      </c>
      <c r="J42" s="23">
        <v>6130</v>
      </c>
      <c r="K42" s="23">
        <v>6144</v>
      </c>
      <c r="L42" s="23">
        <v>4</v>
      </c>
      <c r="M42" s="23">
        <v>-2</v>
      </c>
      <c r="N42" s="23">
        <v>8</v>
      </c>
      <c r="O42" s="23">
        <v>10</v>
      </c>
      <c r="P42" s="23">
        <v>6</v>
      </c>
      <c r="Q42" s="23">
        <v>27</v>
      </c>
      <c r="R42" s="23">
        <v>21</v>
      </c>
    </row>
    <row r="43" spans="2:18" s="2" customFormat="1" ht="12" customHeight="1">
      <c r="B43" s="6"/>
      <c r="C43" s="11"/>
      <c r="D43" s="5" t="s">
        <v>126</v>
      </c>
      <c r="E43" s="23">
        <v>573</v>
      </c>
      <c r="F43" s="23">
        <v>0</v>
      </c>
      <c r="G43" s="23">
        <v>1</v>
      </c>
      <c r="H43" s="23">
        <v>1</v>
      </c>
      <c r="I43" s="23">
        <f t="shared" si="7"/>
        <v>2341</v>
      </c>
      <c r="J43" s="23">
        <v>1157</v>
      </c>
      <c r="K43" s="23">
        <v>1184</v>
      </c>
      <c r="L43" s="23">
        <v>-5</v>
      </c>
      <c r="M43" s="23">
        <v>-4</v>
      </c>
      <c r="N43" s="23">
        <v>0</v>
      </c>
      <c r="O43" s="23">
        <v>4</v>
      </c>
      <c r="P43" s="23">
        <v>-1</v>
      </c>
      <c r="Q43" s="23">
        <v>1</v>
      </c>
      <c r="R43" s="23">
        <v>2</v>
      </c>
    </row>
    <row r="44" spans="2:18" s="2" customFormat="1" ht="12" customHeight="1">
      <c r="B44" s="6"/>
      <c r="C44" s="11"/>
      <c r="D44" s="5" t="s">
        <v>127</v>
      </c>
      <c r="E44" s="23">
        <v>1895</v>
      </c>
      <c r="F44" s="23">
        <v>-25</v>
      </c>
      <c r="G44" s="23">
        <v>12</v>
      </c>
      <c r="H44" s="23">
        <v>37</v>
      </c>
      <c r="I44" s="23">
        <f t="shared" si="7"/>
        <v>4749</v>
      </c>
      <c r="J44" s="23">
        <v>2164</v>
      </c>
      <c r="K44" s="23">
        <v>2585</v>
      </c>
      <c r="L44" s="23">
        <v>-25</v>
      </c>
      <c r="M44" s="23">
        <v>-2</v>
      </c>
      <c r="N44" s="23">
        <v>2</v>
      </c>
      <c r="O44" s="23">
        <v>4</v>
      </c>
      <c r="P44" s="23">
        <v>-23</v>
      </c>
      <c r="Q44" s="23">
        <v>21</v>
      </c>
      <c r="R44" s="23">
        <v>44</v>
      </c>
    </row>
    <row r="45" spans="2:18" s="2" customFormat="1" ht="12" customHeight="1">
      <c r="B45" s="6"/>
      <c r="C45" s="12"/>
      <c r="D45" s="5" t="s">
        <v>128</v>
      </c>
      <c r="E45" s="23">
        <v>2665</v>
      </c>
      <c r="F45" s="23">
        <v>7</v>
      </c>
      <c r="G45" s="23">
        <v>9</v>
      </c>
      <c r="H45" s="23">
        <v>2</v>
      </c>
      <c r="I45" s="23">
        <f t="shared" si="7"/>
        <v>11086</v>
      </c>
      <c r="J45" s="23">
        <v>5692</v>
      </c>
      <c r="K45" s="23">
        <v>5394</v>
      </c>
      <c r="L45" s="23">
        <v>18</v>
      </c>
      <c r="M45" s="23">
        <v>0</v>
      </c>
      <c r="N45" s="23">
        <v>5</v>
      </c>
      <c r="O45" s="23">
        <v>5</v>
      </c>
      <c r="P45" s="23">
        <v>18</v>
      </c>
      <c r="Q45" s="23">
        <v>51</v>
      </c>
      <c r="R45" s="23">
        <v>33</v>
      </c>
    </row>
    <row r="46" spans="2:18" s="2" customFormat="1" ht="12" customHeight="1">
      <c r="B46" s="6"/>
      <c r="C46" s="12"/>
      <c r="D46" s="5" t="s">
        <v>175</v>
      </c>
      <c r="E46" s="23">
        <v>3230</v>
      </c>
      <c r="F46" s="23">
        <v>5</v>
      </c>
      <c r="G46" s="23">
        <v>13</v>
      </c>
      <c r="H46" s="23">
        <v>8</v>
      </c>
      <c r="I46" s="23">
        <f t="shared" si="7"/>
        <v>12851</v>
      </c>
      <c r="J46" s="23">
        <v>6321</v>
      </c>
      <c r="K46" s="23">
        <v>6530</v>
      </c>
      <c r="L46" s="23">
        <v>10</v>
      </c>
      <c r="M46" s="23">
        <v>0</v>
      </c>
      <c r="N46" s="23">
        <v>14</v>
      </c>
      <c r="O46" s="23">
        <v>14</v>
      </c>
      <c r="P46" s="23">
        <v>10</v>
      </c>
      <c r="Q46" s="23">
        <v>42</v>
      </c>
      <c r="R46" s="23">
        <v>32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14584</v>
      </c>
      <c r="F48" s="22">
        <f>SUM(F49:F54)</f>
        <v>21</v>
      </c>
      <c r="G48" s="22">
        <f>SUM(G49:G54)</f>
        <v>58</v>
      </c>
      <c r="H48" s="22">
        <f>SUM(H49:H54)</f>
        <v>37</v>
      </c>
      <c r="I48" s="22">
        <f aca="true" t="shared" si="9" ref="I48:I54">SUM(J48:K48)</f>
        <v>51277</v>
      </c>
      <c r="J48" s="22">
        <f>SUM(J49:J54)</f>
        <v>25115</v>
      </c>
      <c r="K48" s="22">
        <f aca="true" t="shared" si="10" ref="K48:R48">SUM(K49:K54)</f>
        <v>26162</v>
      </c>
      <c r="L48" s="22">
        <f t="shared" si="10"/>
        <v>36</v>
      </c>
      <c r="M48" s="22">
        <f t="shared" si="10"/>
        <v>0</v>
      </c>
      <c r="N48" s="22">
        <f t="shared" si="10"/>
        <v>42</v>
      </c>
      <c r="O48" s="22">
        <f t="shared" si="10"/>
        <v>42</v>
      </c>
      <c r="P48" s="22">
        <f t="shared" si="10"/>
        <v>36</v>
      </c>
      <c r="Q48" s="22">
        <f t="shared" si="10"/>
        <v>172</v>
      </c>
      <c r="R48" s="22">
        <f t="shared" si="10"/>
        <v>136</v>
      </c>
    </row>
    <row r="49" spans="2:18" s="2" customFormat="1" ht="12" customHeight="1">
      <c r="B49" s="6"/>
      <c r="C49" s="12"/>
      <c r="D49" s="5" t="s">
        <v>130</v>
      </c>
      <c r="E49" s="23">
        <v>4330</v>
      </c>
      <c r="F49" s="23">
        <v>4</v>
      </c>
      <c r="G49" s="23">
        <v>26</v>
      </c>
      <c r="H49" s="23">
        <v>22</v>
      </c>
      <c r="I49" s="23">
        <f t="shared" si="9"/>
        <v>13508</v>
      </c>
      <c r="J49" s="23">
        <v>6677</v>
      </c>
      <c r="K49" s="23">
        <v>6831</v>
      </c>
      <c r="L49" s="23">
        <v>28</v>
      </c>
      <c r="M49" s="23">
        <v>2</v>
      </c>
      <c r="N49" s="23">
        <v>10</v>
      </c>
      <c r="O49" s="23">
        <v>8</v>
      </c>
      <c r="P49" s="23">
        <v>26</v>
      </c>
      <c r="Q49" s="23">
        <v>78</v>
      </c>
      <c r="R49" s="23">
        <v>52</v>
      </c>
    </row>
    <row r="50" spans="2:18" s="2" customFormat="1" ht="12" customHeight="1">
      <c r="B50" s="6"/>
      <c r="C50" s="12"/>
      <c r="D50" s="5" t="s">
        <v>131</v>
      </c>
      <c r="E50" s="23">
        <v>2378</v>
      </c>
      <c r="F50" s="23">
        <v>0</v>
      </c>
      <c r="G50" s="23">
        <v>7</v>
      </c>
      <c r="H50" s="23">
        <v>7</v>
      </c>
      <c r="I50" s="23">
        <f t="shared" si="9"/>
        <v>8828</v>
      </c>
      <c r="J50" s="23">
        <v>4286</v>
      </c>
      <c r="K50" s="23">
        <v>4542</v>
      </c>
      <c r="L50" s="23">
        <v>-10</v>
      </c>
      <c r="M50" s="23">
        <v>-2</v>
      </c>
      <c r="N50" s="23">
        <v>6</v>
      </c>
      <c r="O50" s="23">
        <v>8</v>
      </c>
      <c r="P50" s="23">
        <v>-8</v>
      </c>
      <c r="Q50" s="23">
        <v>28</v>
      </c>
      <c r="R50" s="23">
        <v>36</v>
      </c>
    </row>
    <row r="51" spans="2:18" s="2" customFormat="1" ht="12" customHeight="1">
      <c r="B51" s="6"/>
      <c r="C51" s="12"/>
      <c r="D51" s="5" t="s">
        <v>132</v>
      </c>
      <c r="E51" s="23">
        <v>5923</v>
      </c>
      <c r="F51" s="23">
        <v>14</v>
      </c>
      <c r="G51" s="23">
        <v>22</v>
      </c>
      <c r="H51" s="23">
        <v>8</v>
      </c>
      <c r="I51" s="23">
        <f t="shared" si="9"/>
        <v>22571</v>
      </c>
      <c r="J51" s="23">
        <v>11076</v>
      </c>
      <c r="K51" s="23">
        <v>11495</v>
      </c>
      <c r="L51" s="23">
        <v>24</v>
      </c>
      <c r="M51" s="23">
        <v>7</v>
      </c>
      <c r="N51" s="23">
        <v>24</v>
      </c>
      <c r="O51" s="23">
        <v>17</v>
      </c>
      <c r="P51" s="23">
        <v>17</v>
      </c>
      <c r="Q51" s="23">
        <v>58</v>
      </c>
      <c r="R51" s="23">
        <v>41</v>
      </c>
    </row>
    <row r="52" spans="2:18" s="2" customFormat="1" ht="12" customHeight="1">
      <c r="B52" s="6"/>
      <c r="C52" s="12"/>
      <c r="D52" s="5" t="s">
        <v>133</v>
      </c>
      <c r="E52" s="23">
        <v>937</v>
      </c>
      <c r="F52" s="23">
        <v>1</v>
      </c>
      <c r="G52" s="23">
        <v>1</v>
      </c>
      <c r="H52" s="23">
        <v>0</v>
      </c>
      <c r="I52" s="23">
        <f t="shared" si="9"/>
        <v>3201</v>
      </c>
      <c r="J52" s="23">
        <v>1535</v>
      </c>
      <c r="K52" s="23">
        <v>1666</v>
      </c>
      <c r="L52" s="23">
        <v>-6</v>
      </c>
      <c r="M52" s="23">
        <v>0</v>
      </c>
      <c r="N52" s="23">
        <v>2</v>
      </c>
      <c r="O52" s="23">
        <v>2</v>
      </c>
      <c r="P52" s="23">
        <v>-6</v>
      </c>
      <c r="Q52" s="23">
        <v>1</v>
      </c>
      <c r="R52" s="23">
        <v>7</v>
      </c>
    </row>
    <row r="53" spans="2:18" s="2" customFormat="1" ht="12" customHeight="1">
      <c r="B53" s="6"/>
      <c r="C53" s="12"/>
      <c r="D53" s="5" t="s">
        <v>134</v>
      </c>
      <c r="E53" s="23">
        <v>413</v>
      </c>
      <c r="F53" s="23">
        <v>0</v>
      </c>
      <c r="G53" s="23">
        <v>0</v>
      </c>
      <c r="H53" s="23">
        <v>0</v>
      </c>
      <c r="I53" s="23">
        <f t="shared" si="9"/>
        <v>1298</v>
      </c>
      <c r="J53" s="23">
        <v>618</v>
      </c>
      <c r="K53" s="23">
        <v>680</v>
      </c>
      <c r="L53" s="23">
        <v>-3</v>
      </c>
      <c r="M53" s="23">
        <v>-4</v>
      </c>
      <c r="N53" s="23">
        <v>0</v>
      </c>
      <c r="O53" s="23">
        <v>4</v>
      </c>
      <c r="P53" s="23">
        <v>1</v>
      </c>
      <c r="Q53" s="23">
        <v>1</v>
      </c>
      <c r="R53" s="23">
        <v>0</v>
      </c>
    </row>
    <row r="54" spans="2:18" s="2" customFormat="1" ht="12" customHeight="1">
      <c r="B54" s="6"/>
      <c r="C54" s="12"/>
      <c r="D54" s="5" t="s">
        <v>135</v>
      </c>
      <c r="E54" s="23">
        <v>603</v>
      </c>
      <c r="F54" s="23">
        <v>2</v>
      </c>
      <c r="G54" s="23">
        <v>2</v>
      </c>
      <c r="H54" s="23">
        <v>0</v>
      </c>
      <c r="I54" s="23">
        <f t="shared" si="9"/>
        <v>1871</v>
      </c>
      <c r="J54" s="23">
        <v>923</v>
      </c>
      <c r="K54" s="23">
        <v>948</v>
      </c>
      <c r="L54" s="23">
        <v>3</v>
      </c>
      <c r="M54" s="23">
        <v>-3</v>
      </c>
      <c r="N54" s="23">
        <v>0</v>
      </c>
      <c r="O54" s="23">
        <v>3</v>
      </c>
      <c r="P54" s="23">
        <v>6</v>
      </c>
      <c r="Q54" s="23">
        <v>6</v>
      </c>
      <c r="R54" s="23">
        <v>0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9960</v>
      </c>
      <c r="F56" s="22">
        <f>SUM(F57:F60)</f>
        <v>18</v>
      </c>
      <c r="G56" s="22">
        <f>SUM(G57:G60)</f>
        <v>26</v>
      </c>
      <c r="H56" s="22">
        <f>SUM(H57:H60)</f>
        <v>8</v>
      </c>
      <c r="I56" s="22">
        <f>SUM(J56:K56)</f>
        <v>38047</v>
      </c>
      <c r="J56" s="22">
        <f>SUM(J57:J60)</f>
        <v>18637</v>
      </c>
      <c r="K56" s="22">
        <f aca="true" t="shared" si="11" ref="K56:R56">SUM(K57:K60)</f>
        <v>19410</v>
      </c>
      <c r="L56" s="22">
        <f t="shared" si="11"/>
        <v>26</v>
      </c>
      <c r="M56" s="22">
        <f t="shared" si="11"/>
        <v>-18</v>
      </c>
      <c r="N56" s="22">
        <f t="shared" si="11"/>
        <v>19</v>
      </c>
      <c r="O56" s="22">
        <f t="shared" si="11"/>
        <v>37</v>
      </c>
      <c r="P56" s="22">
        <f t="shared" si="11"/>
        <v>44</v>
      </c>
      <c r="Q56" s="22">
        <f t="shared" si="11"/>
        <v>104</v>
      </c>
      <c r="R56" s="22">
        <f t="shared" si="11"/>
        <v>60</v>
      </c>
    </row>
    <row r="57" spans="2:18" s="2" customFormat="1" ht="12" customHeight="1">
      <c r="B57" s="6"/>
      <c r="C57" s="12"/>
      <c r="D57" s="5" t="s">
        <v>137</v>
      </c>
      <c r="E57" s="23">
        <v>1285</v>
      </c>
      <c r="F57" s="23">
        <v>0</v>
      </c>
      <c r="G57" s="23">
        <v>1</v>
      </c>
      <c r="H57" s="23">
        <v>1</v>
      </c>
      <c r="I57" s="23">
        <f>SUM(J57:K57)</f>
        <v>5274</v>
      </c>
      <c r="J57" s="23">
        <v>2635</v>
      </c>
      <c r="K57" s="23">
        <v>2639</v>
      </c>
      <c r="L57" s="23">
        <v>14</v>
      </c>
      <c r="M57" s="23">
        <v>0</v>
      </c>
      <c r="N57" s="23">
        <v>3</v>
      </c>
      <c r="O57" s="23">
        <v>3</v>
      </c>
      <c r="P57" s="23">
        <v>14</v>
      </c>
      <c r="Q57" s="23">
        <v>18</v>
      </c>
      <c r="R57" s="23">
        <v>4</v>
      </c>
    </row>
    <row r="58" spans="2:18" s="2" customFormat="1" ht="12" customHeight="1">
      <c r="B58" s="6"/>
      <c r="C58" s="12"/>
      <c r="D58" s="5" t="s">
        <v>138</v>
      </c>
      <c r="E58" s="23">
        <v>3777</v>
      </c>
      <c r="F58" s="23">
        <v>8</v>
      </c>
      <c r="G58" s="23">
        <v>10</v>
      </c>
      <c r="H58" s="23">
        <v>2</v>
      </c>
      <c r="I58" s="23">
        <f>SUM(J58:K58)</f>
        <v>13843</v>
      </c>
      <c r="J58" s="23">
        <v>6809</v>
      </c>
      <c r="K58" s="23">
        <v>7034</v>
      </c>
      <c r="L58" s="23">
        <v>-11</v>
      </c>
      <c r="M58" s="23">
        <v>-10</v>
      </c>
      <c r="N58" s="23">
        <v>7</v>
      </c>
      <c r="O58" s="23">
        <v>17</v>
      </c>
      <c r="P58" s="23">
        <v>-1</v>
      </c>
      <c r="Q58" s="23">
        <v>22</v>
      </c>
      <c r="R58" s="23">
        <v>23</v>
      </c>
    </row>
    <row r="59" spans="2:18" s="2" customFormat="1" ht="12" customHeight="1">
      <c r="B59" s="6"/>
      <c r="C59" s="12"/>
      <c r="D59" s="5" t="s">
        <v>139</v>
      </c>
      <c r="E59" s="23">
        <v>1464</v>
      </c>
      <c r="F59" s="23">
        <v>0</v>
      </c>
      <c r="G59" s="23">
        <v>2</v>
      </c>
      <c r="H59" s="23">
        <v>2</v>
      </c>
      <c r="I59" s="23">
        <f>SUM(J59:K59)</f>
        <v>4825</v>
      </c>
      <c r="J59" s="23">
        <v>2299</v>
      </c>
      <c r="K59" s="23">
        <v>2526</v>
      </c>
      <c r="L59" s="23">
        <v>-9</v>
      </c>
      <c r="M59" s="23">
        <v>-2</v>
      </c>
      <c r="N59" s="23">
        <v>3</v>
      </c>
      <c r="O59" s="23">
        <v>5</v>
      </c>
      <c r="P59" s="23">
        <v>-7</v>
      </c>
      <c r="Q59" s="23">
        <v>9</v>
      </c>
      <c r="R59" s="23">
        <v>16</v>
      </c>
    </row>
    <row r="60" spans="2:18" s="2" customFormat="1" ht="12" customHeight="1">
      <c r="B60" s="6"/>
      <c r="C60" s="12"/>
      <c r="D60" s="5" t="s">
        <v>140</v>
      </c>
      <c r="E60" s="23">
        <v>3434</v>
      </c>
      <c r="F60" s="23">
        <v>10</v>
      </c>
      <c r="G60" s="23">
        <v>13</v>
      </c>
      <c r="H60" s="23">
        <v>3</v>
      </c>
      <c r="I60" s="23">
        <f>SUM(J60:K60)</f>
        <v>14105</v>
      </c>
      <c r="J60" s="23">
        <v>6894</v>
      </c>
      <c r="K60" s="23">
        <v>7211</v>
      </c>
      <c r="L60" s="23">
        <v>32</v>
      </c>
      <c r="M60" s="23">
        <v>-6</v>
      </c>
      <c r="N60" s="23">
        <v>6</v>
      </c>
      <c r="O60" s="23">
        <v>12</v>
      </c>
      <c r="P60" s="23">
        <v>38</v>
      </c>
      <c r="Q60" s="23">
        <v>55</v>
      </c>
      <c r="R60" s="23">
        <v>17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5328</v>
      </c>
      <c r="F62" s="22">
        <f>SUM(F63)</f>
        <v>8</v>
      </c>
      <c r="G62" s="22">
        <f>SUM(G63)</f>
        <v>20</v>
      </c>
      <c r="H62" s="22">
        <f>SUM(H63)</f>
        <v>12</v>
      </c>
      <c r="I62" s="22">
        <f>SUM(J62:K62)</f>
        <v>18667</v>
      </c>
      <c r="J62" s="22">
        <f>SUM(J63)</f>
        <v>9002</v>
      </c>
      <c r="K62" s="22">
        <f aca="true" t="shared" si="12" ref="K62:R62">SUM(K63)</f>
        <v>9665</v>
      </c>
      <c r="L62" s="22">
        <f t="shared" si="12"/>
        <v>7</v>
      </c>
      <c r="M62" s="22">
        <f t="shared" si="12"/>
        <v>-6</v>
      </c>
      <c r="N62" s="22">
        <f t="shared" si="12"/>
        <v>15</v>
      </c>
      <c r="O62" s="22">
        <f t="shared" si="12"/>
        <v>21</v>
      </c>
      <c r="P62" s="22">
        <f t="shared" si="12"/>
        <v>13</v>
      </c>
      <c r="Q62" s="22">
        <f t="shared" si="12"/>
        <v>53</v>
      </c>
      <c r="R62" s="22">
        <f t="shared" si="12"/>
        <v>40</v>
      </c>
    </row>
    <row r="63" spans="2:18" s="2" customFormat="1" ht="12" customHeight="1">
      <c r="B63" s="6"/>
      <c r="C63" s="12"/>
      <c r="D63" s="5" t="s">
        <v>142</v>
      </c>
      <c r="E63" s="23">
        <v>5328</v>
      </c>
      <c r="F63" s="23">
        <v>8</v>
      </c>
      <c r="G63" s="23">
        <v>20</v>
      </c>
      <c r="H63" s="23">
        <v>12</v>
      </c>
      <c r="I63" s="23">
        <f>SUM(J63:K63)</f>
        <v>18667</v>
      </c>
      <c r="J63" s="23">
        <v>9002</v>
      </c>
      <c r="K63" s="23">
        <v>9665</v>
      </c>
      <c r="L63" s="23">
        <v>7</v>
      </c>
      <c r="M63" s="23">
        <v>-6</v>
      </c>
      <c r="N63" s="23">
        <v>15</v>
      </c>
      <c r="O63" s="23">
        <v>21</v>
      </c>
      <c r="P63" s="23">
        <v>13</v>
      </c>
      <c r="Q63" s="23">
        <v>53</v>
      </c>
      <c r="R63" s="23">
        <v>40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21177</v>
      </c>
      <c r="F65" s="22">
        <f>SUM(F66:F73)</f>
        <v>5</v>
      </c>
      <c r="G65" s="22">
        <f>SUM(G66:G73)</f>
        <v>67</v>
      </c>
      <c r="H65" s="22">
        <f>SUM(H66:H73)</f>
        <v>62</v>
      </c>
      <c r="I65" s="22">
        <f>SUM(J65:K65)</f>
        <v>72497</v>
      </c>
      <c r="J65" s="22">
        <f>SUM(J66:J73)</f>
        <v>35558</v>
      </c>
      <c r="K65" s="22">
        <f aca="true" t="shared" si="13" ref="K65:R65">SUM(K66:K73)</f>
        <v>36939</v>
      </c>
      <c r="L65" s="22">
        <f t="shared" si="13"/>
        <v>-24</v>
      </c>
      <c r="M65" s="22">
        <f t="shared" si="13"/>
        <v>9</v>
      </c>
      <c r="N65" s="22">
        <f t="shared" si="13"/>
        <v>58</v>
      </c>
      <c r="O65" s="22">
        <f t="shared" si="13"/>
        <v>49</v>
      </c>
      <c r="P65" s="22">
        <f t="shared" si="13"/>
        <v>-33</v>
      </c>
      <c r="Q65" s="22">
        <f t="shared" si="13"/>
        <v>153</v>
      </c>
      <c r="R65" s="22">
        <f t="shared" si="13"/>
        <v>186</v>
      </c>
    </row>
    <row r="66" spans="2:18" s="2" customFormat="1" ht="12" customHeight="1">
      <c r="B66" s="6"/>
      <c r="C66" s="12"/>
      <c r="D66" s="5" t="s">
        <v>144</v>
      </c>
      <c r="E66" s="23">
        <v>5646</v>
      </c>
      <c r="F66" s="23">
        <v>3</v>
      </c>
      <c r="G66" s="23">
        <v>16</v>
      </c>
      <c r="H66" s="23">
        <v>13</v>
      </c>
      <c r="I66" s="23">
        <f>SUM(J66:K66)</f>
        <v>20000</v>
      </c>
      <c r="J66" s="23">
        <v>9686</v>
      </c>
      <c r="K66" s="23">
        <v>10314</v>
      </c>
      <c r="L66" s="23">
        <v>4</v>
      </c>
      <c r="M66" s="23">
        <v>0</v>
      </c>
      <c r="N66" s="23">
        <v>13</v>
      </c>
      <c r="O66" s="23">
        <v>13</v>
      </c>
      <c r="P66" s="23">
        <v>4</v>
      </c>
      <c r="Q66" s="23">
        <v>46</v>
      </c>
      <c r="R66" s="23">
        <v>42</v>
      </c>
    </row>
    <row r="67" spans="2:18" s="2" customFormat="1" ht="12" customHeight="1">
      <c r="B67" s="6"/>
      <c r="C67" s="12"/>
      <c r="D67" s="5" t="s">
        <v>118</v>
      </c>
      <c r="E67" s="23">
        <v>646</v>
      </c>
      <c r="F67" s="23">
        <v>0</v>
      </c>
      <c r="G67" s="23">
        <v>0</v>
      </c>
      <c r="H67" s="23">
        <v>0</v>
      </c>
      <c r="I67" s="23">
        <f aca="true" t="shared" si="14" ref="I67:I73">SUM(J67:K67)</f>
        <v>2656</v>
      </c>
      <c r="J67" s="23">
        <v>1308</v>
      </c>
      <c r="K67" s="23">
        <v>1348</v>
      </c>
      <c r="L67" s="23">
        <v>-1</v>
      </c>
      <c r="M67" s="23">
        <v>-2</v>
      </c>
      <c r="N67" s="23">
        <v>2</v>
      </c>
      <c r="O67" s="23">
        <v>4</v>
      </c>
      <c r="P67" s="23">
        <v>1</v>
      </c>
      <c r="Q67" s="23">
        <v>4</v>
      </c>
      <c r="R67" s="23">
        <v>3</v>
      </c>
    </row>
    <row r="68" spans="2:18" s="2" customFormat="1" ht="12" customHeight="1">
      <c r="B68" s="6"/>
      <c r="C68" s="12"/>
      <c r="D68" s="5" t="s">
        <v>145</v>
      </c>
      <c r="E68" s="23">
        <v>4606</v>
      </c>
      <c r="F68" s="23">
        <v>1</v>
      </c>
      <c r="G68" s="23">
        <v>10</v>
      </c>
      <c r="H68" s="23">
        <v>9</v>
      </c>
      <c r="I68" s="23">
        <f t="shared" si="14"/>
        <v>16764</v>
      </c>
      <c r="J68" s="23">
        <v>8109</v>
      </c>
      <c r="K68" s="23">
        <v>8655</v>
      </c>
      <c r="L68" s="23">
        <v>7</v>
      </c>
      <c r="M68" s="23">
        <v>5</v>
      </c>
      <c r="N68" s="23">
        <v>17</v>
      </c>
      <c r="O68" s="23">
        <v>12</v>
      </c>
      <c r="P68" s="23">
        <v>2</v>
      </c>
      <c r="Q68" s="23">
        <v>21</v>
      </c>
      <c r="R68" s="23">
        <v>19</v>
      </c>
    </row>
    <row r="69" spans="2:18" s="2" customFormat="1" ht="12" customHeight="1">
      <c r="B69" s="6"/>
      <c r="C69" s="12"/>
      <c r="D69" s="5" t="s">
        <v>146</v>
      </c>
      <c r="E69" s="23">
        <v>2058</v>
      </c>
      <c r="F69" s="23">
        <v>-1</v>
      </c>
      <c r="G69" s="23">
        <v>4</v>
      </c>
      <c r="H69" s="23">
        <v>5</v>
      </c>
      <c r="I69" s="23">
        <f t="shared" si="14"/>
        <v>7027</v>
      </c>
      <c r="J69" s="23">
        <v>3470</v>
      </c>
      <c r="K69" s="23">
        <v>3557</v>
      </c>
      <c r="L69" s="23">
        <v>-7</v>
      </c>
      <c r="M69" s="23">
        <v>-3</v>
      </c>
      <c r="N69" s="23">
        <v>3</v>
      </c>
      <c r="O69" s="23">
        <v>6</v>
      </c>
      <c r="P69" s="23">
        <v>-4</v>
      </c>
      <c r="Q69" s="23">
        <v>10</v>
      </c>
      <c r="R69" s="23">
        <v>14</v>
      </c>
    </row>
    <row r="70" spans="2:18" s="2" customFormat="1" ht="12" customHeight="1">
      <c r="B70" s="6"/>
      <c r="C70" s="12"/>
      <c r="D70" s="5" t="s">
        <v>147</v>
      </c>
      <c r="E70" s="23">
        <v>3015</v>
      </c>
      <c r="F70" s="23">
        <v>1</v>
      </c>
      <c r="G70" s="23">
        <v>6</v>
      </c>
      <c r="H70" s="23">
        <v>5</v>
      </c>
      <c r="I70" s="23">
        <f t="shared" si="14"/>
        <v>10936</v>
      </c>
      <c r="J70" s="23">
        <v>5486</v>
      </c>
      <c r="K70" s="23">
        <v>5450</v>
      </c>
      <c r="L70" s="23">
        <v>-7</v>
      </c>
      <c r="M70" s="23">
        <v>6</v>
      </c>
      <c r="N70" s="23">
        <v>12</v>
      </c>
      <c r="O70" s="23">
        <v>6</v>
      </c>
      <c r="P70" s="23">
        <v>-13</v>
      </c>
      <c r="Q70" s="23">
        <v>17</v>
      </c>
      <c r="R70" s="23">
        <v>30</v>
      </c>
    </row>
    <row r="71" spans="2:18" s="2" customFormat="1" ht="12" customHeight="1">
      <c r="B71" s="6"/>
      <c r="C71" s="12"/>
      <c r="D71" s="5" t="s">
        <v>148</v>
      </c>
      <c r="E71" s="23">
        <v>3542</v>
      </c>
      <c r="F71" s="23">
        <v>6</v>
      </c>
      <c r="G71" s="23">
        <v>30</v>
      </c>
      <c r="H71" s="23">
        <v>24</v>
      </c>
      <c r="I71" s="23">
        <f t="shared" si="14"/>
        <v>8808</v>
      </c>
      <c r="J71" s="23">
        <v>4319</v>
      </c>
      <c r="K71" s="23">
        <v>4489</v>
      </c>
      <c r="L71" s="23">
        <v>-8</v>
      </c>
      <c r="M71" s="23">
        <v>5</v>
      </c>
      <c r="N71" s="23">
        <v>6</v>
      </c>
      <c r="O71" s="23">
        <v>1</v>
      </c>
      <c r="P71" s="23">
        <v>-13</v>
      </c>
      <c r="Q71" s="23">
        <v>48</v>
      </c>
      <c r="R71" s="23">
        <v>61</v>
      </c>
    </row>
    <row r="72" spans="2:18" s="2" customFormat="1" ht="12" customHeight="1">
      <c r="B72" s="6"/>
      <c r="C72" s="12"/>
      <c r="D72" s="5" t="s">
        <v>149</v>
      </c>
      <c r="E72" s="23">
        <v>682</v>
      </c>
      <c r="F72" s="23">
        <v>-5</v>
      </c>
      <c r="G72" s="23">
        <v>0</v>
      </c>
      <c r="H72" s="23">
        <v>5</v>
      </c>
      <c r="I72" s="23">
        <f t="shared" si="14"/>
        <v>2186</v>
      </c>
      <c r="J72" s="23">
        <v>1134</v>
      </c>
      <c r="K72" s="23">
        <v>1052</v>
      </c>
      <c r="L72" s="23">
        <v>-9</v>
      </c>
      <c r="M72" s="23">
        <v>-4</v>
      </c>
      <c r="N72" s="23">
        <v>0</v>
      </c>
      <c r="O72" s="23">
        <v>4</v>
      </c>
      <c r="P72" s="23">
        <v>-5</v>
      </c>
      <c r="Q72" s="23">
        <v>5</v>
      </c>
      <c r="R72" s="23">
        <v>10</v>
      </c>
    </row>
    <row r="73" spans="2:18" s="2" customFormat="1" ht="12" customHeight="1">
      <c r="B73" s="6"/>
      <c r="C73" s="12"/>
      <c r="D73" s="5" t="s">
        <v>150</v>
      </c>
      <c r="E73" s="23">
        <v>982</v>
      </c>
      <c r="F73" s="23">
        <v>0</v>
      </c>
      <c r="G73" s="23">
        <v>1</v>
      </c>
      <c r="H73" s="23">
        <v>1</v>
      </c>
      <c r="I73" s="23">
        <f t="shared" si="14"/>
        <v>4120</v>
      </c>
      <c r="J73" s="23">
        <v>2046</v>
      </c>
      <c r="K73" s="23">
        <v>2074</v>
      </c>
      <c r="L73" s="23">
        <v>-3</v>
      </c>
      <c r="M73" s="23">
        <v>2</v>
      </c>
      <c r="N73" s="23">
        <v>5</v>
      </c>
      <c r="O73" s="23">
        <v>3</v>
      </c>
      <c r="P73" s="23">
        <v>-5</v>
      </c>
      <c r="Q73" s="23">
        <v>2</v>
      </c>
      <c r="R73" s="23">
        <v>7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15633</v>
      </c>
      <c r="F75" s="22">
        <f>SUM(F76:F83)</f>
        <v>8</v>
      </c>
      <c r="G75" s="22">
        <f>SUM(G76:G83)</f>
        <v>46</v>
      </c>
      <c r="H75" s="22">
        <f>SUM(H76:H83)</f>
        <v>38</v>
      </c>
      <c r="I75" s="22">
        <f>SUM(J75:K75)</f>
        <v>55240</v>
      </c>
      <c r="J75" s="22">
        <f>SUM(J76:J83)</f>
        <v>27145</v>
      </c>
      <c r="K75" s="22">
        <f aca="true" t="shared" si="15" ref="K75:R75">SUM(K76:K83)</f>
        <v>28095</v>
      </c>
      <c r="L75" s="22">
        <f t="shared" si="15"/>
        <v>41</v>
      </c>
      <c r="M75" s="22">
        <f t="shared" si="15"/>
        <v>17</v>
      </c>
      <c r="N75" s="22">
        <f t="shared" si="15"/>
        <v>46</v>
      </c>
      <c r="O75" s="22">
        <f t="shared" si="15"/>
        <v>29</v>
      </c>
      <c r="P75" s="22">
        <f t="shared" si="15"/>
        <v>24</v>
      </c>
      <c r="Q75" s="22">
        <f t="shared" si="15"/>
        <v>150</v>
      </c>
      <c r="R75" s="22">
        <f t="shared" si="15"/>
        <v>126</v>
      </c>
    </row>
    <row r="76" spans="2:18" s="2" customFormat="1" ht="12" customHeight="1">
      <c r="B76" s="6"/>
      <c r="C76" s="12"/>
      <c r="D76" s="5" t="s">
        <v>152</v>
      </c>
      <c r="E76" s="23">
        <v>831</v>
      </c>
      <c r="F76" s="23">
        <v>3</v>
      </c>
      <c r="G76" s="23">
        <v>3</v>
      </c>
      <c r="H76" s="23">
        <v>0</v>
      </c>
      <c r="I76" s="23">
        <f>SUM(J76:K76)</f>
        <v>3267</v>
      </c>
      <c r="J76" s="23">
        <v>1626</v>
      </c>
      <c r="K76" s="23">
        <v>1641</v>
      </c>
      <c r="L76" s="23">
        <v>6</v>
      </c>
      <c r="M76" s="23">
        <v>2</v>
      </c>
      <c r="N76" s="23">
        <v>4</v>
      </c>
      <c r="O76" s="23">
        <v>2</v>
      </c>
      <c r="P76" s="23">
        <v>4</v>
      </c>
      <c r="Q76" s="23">
        <v>9</v>
      </c>
      <c r="R76" s="23">
        <v>5</v>
      </c>
    </row>
    <row r="77" spans="2:18" s="2" customFormat="1" ht="12" customHeight="1">
      <c r="B77" s="6"/>
      <c r="C77" s="12"/>
      <c r="D77" s="5" t="s">
        <v>153</v>
      </c>
      <c r="E77" s="23">
        <v>1804</v>
      </c>
      <c r="F77" s="23">
        <v>-2</v>
      </c>
      <c r="G77" s="23">
        <v>4</v>
      </c>
      <c r="H77" s="23">
        <v>6</v>
      </c>
      <c r="I77" s="23">
        <f aca="true" t="shared" si="16" ref="I77:I83">SUM(J77:K77)</f>
        <v>6072</v>
      </c>
      <c r="J77" s="23">
        <v>2967</v>
      </c>
      <c r="K77" s="23">
        <v>3105</v>
      </c>
      <c r="L77" s="23">
        <v>-4</v>
      </c>
      <c r="M77" s="23">
        <v>2</v>
      </c>
      <c r="N77" s="23">
        <v>4</v>
      </c>
      <c r="O77" s="23">
        <v>2</v>
      </c>
      <c r="P77" s="23">
        <v>-6</v>
      </c>
      <c r="Q77" s="23">
        <v>15</v>
      </c>
      <c r="R77" s="23">
        <v>21</v>
      </c>
    </row>
    <row r="78" spans="2:18" s="2" customFormat="1" ht="12" customHeight="1">
      <c r="B78" s="6"/>
      <c r="C78" s="12"/>
      <c r="D78" s="5" t="s">
        <v>154</v>
      </c>
      <c r="E78" s="23">
        <v>1691</v>
      </c>
      <c r="F78" s="23">
        <v>-2</v>
      </c>
      <c r="G78" s="23">
        <v>3</v>
      </c>
      <c r="H78" s="23">
        <v>5</v>
      </c>
      <c r="I78" s="23">
        <f t="shared" si="16"/>
        <v>6171</v>
      </c>
      <c r="J78" s="23">
        <v>3015</v>
      </c>
      <c r="K78" s="23">
        <v>3156</v>
      </c>
      <c r="L78" s="23">
        <v>3</v>
      </c>
      <c r="M78" s="23">
        <v>0</v>
      </c>
      <c r="N78" s="23">
        <v>6</v>
      </c>
      <c r="O78" s="23">
        <v>6</v>
      </c>
      <c r="P78" s="23">
        <v>3</v>
      </c>
      <c r="Q78" s="23">
        <v>11</v>
      </c>
      <c r="R78" s="23">
        <v>8</v>
      </c>
    </row>
    <row r="79" spans="2:18" s="2" customFormat="1" ht="12" customHeight="1">
      <c r="B79" s="6"/>
      <c r="C79" s="12"/>
      <c r="D79" s="5" t="s">
        <v>155</v>
      </c>
      <c r="E79" s="23">
        <v>882</v>
      </c>
      <c r="F79" s="23">
        <v>1</v>
      </c>
      <c r="G79" s="23">
        <v>1</v>
      </c>
      <c r="H79" s="23">
        <v>0</v>
      </c>
      <c r="I79" s="23">
        <f t="shared" si="16"/>
        <v>4079</v>
      </c>
      <c r="J79" s="23">
        <v>1969</v>
      </c>
      <c r="K79" s="23">
        <v>2110</v>
      </c>
      <c r="L79" s="23">
        <v>7</v>
      </c>
      <c r="M79" s="23">
        <v>0</v>
      </c>
      <c r="N79" s="23">
        <v>1</v>
      </c>
      <c r="O79" s="23">
        <v>1</v>
      </c>
      <c r="P79" s="23">
        <v>7</v>
      </c>
      <c r="Q79" s="23">
        <v>11</v>
      </c>
      <c r="R79" s="23">
        <v>4</v>
      </c>
    </row>
    <row r="80" spans="2:18" s="2" customFormat="1" ht="12" customHeight="1">
      <c r="B80" s="6"/>
      <c r="C80" s="12"/>
      <c r="D80" s="5" t="s">
        <v>156</v>
      </c>
      <c r="E80" s="23">
        <v>2928</v>
      </c>
      <c r="F80" s="23">
        <v>9</v>
      </c>
      <c r="G80" s="23">
        <v>13</v>
      </c>
      <c r="H80" s="23">
        <v>4</v>
      </c>
      <c r="I80" s="23">
        <f t="shared" si="16"/>
        <v>10899</v>
      </c>
      <c r="J80" s="23">
        <v>5344</v>
      </c>
      <c r="K80" s="23">
        <v>5555</v>
      </c>
      <c r="L80" s="23">
        <v>23</v>
      </c>
      <c r="M80" s="23">
        <v>4</v>
      </c>
      <c r="N80" s="23">
        <v>9</v>
      </c>
      <c r="O80" s="23">
        <v>5</v>
      </c>
      <c r="P80" s="23">
        <v>19</v>
      </c>
      <c r="Q80" s="23">
        <v>36</v>
      </c>
      <c r="R80" s="23">
        <v>17</v>
      </c>
    </row>
    <row r="81" spans="2:18" s="2" customFormat="1" ht="12" customHeight="1">
      <c r="B81" s="6"/>
      <c r="C81" s="12"/>
      <c r="D81" s="5" t="s">
        <v>157</v>
      </c>
      <c r="E81" s="23">
        <v>3387</v>
      </c>
      <c r="F81" s="23">
        <v>-1</v>
      </c>
      <c r="G81" s="23">
        <v>14</v>
      </c>
      <c r="H81" s="23">
        <v>15</v>
      </c>
      <c r="I81" s="23">
        <f t="shared" si="16"/>
        <v>8340</v>
      </c>
      <c r="J81" s="23">
        <v>4173</v>
      </c>
      <c r="K81" s="23">
        <v>4167</v>
      </c>
      <c r="L81" s="23">
        <v>-2</v>
      </c>
      <c r="M81" s="23">
        <v>0</v>
      </c>
      <c r="N81" s="23">
        <v>5</v>
      </c>
      <c r="O81" s="23">
        <v>5</v>
      </c>
      <c r="P81" s="23">
        <v>-2</v>
      </c>
      <c r="Q81" s="23">
        <v>45</v>
      </c>
      <c r="R81" s="23">
        <v>47</v>
      </c>
    </row>
    <row r="82" spans="2:18" s="2" customFormat="1" ht="12" customHeight="1">
      <c r="B82" s="6"/>
      <c r="C82" s="12"/>
      <c r="D82" s="5" t="s">
        <v>158</v>
      </c>
      <c r="E82" s="23">
        <v>2198</v>
      </c>
      <c r="F82" s="23">
        <v>5</v>
      </c>
      <c r="G82" s="23">
        <v>8</v>
      </c>
      <c r="H82" s="23">
        <v>3</v>
      </c>
      <c r="I82" s="23">
        <f t="shared" si="16"/>
        <v>8110</v>
      </c>
      <c r="J82" s="23">
        <v>3940</v>
      </c>
      <c r="K82" s="23">
        <v>4170</v>
      </c>
      <c r="L82" s="23">
        <v>16</v>
      </c>
      <c r="M82" s="23">
        <v>11</v>
      </c>
      <c r="N82" s="23">
        <v>12</v>
      </c>
      <c r="O82" s="23">
        <v>1</v>
      </c>
      <c r="P82" s="23">
        <v>5</v>
      </c>
      <c r="Q82" s="23">
        <v>15</v>
      </c>
      <c r="R82" s="23">
        <v>10</v>
      </c>
    </row>
    <row r="83" spans="2:18" s="2" customFormat="1" ht="12" customHeight="1">
      <c r="B83" s="6"/>
      <c r="C83" s="12"/>
      <c r="D83" s="5" t="s">
        <v>159</v>
      </c>
      <c r="E83" s="23">
        <v>1912</v>
      </c>
      <c r="F83" s="23">
        <v>-5</v>
      </c>
      <c r="G83" s="23">
        <v>0</v>
      </c>
      <c r="H83" s="23">
        <v>5</v>
      </c>
      <c r="I83" s="23">
        <f t="shared" si="16"/>
        <v>8302</v>
      </c>
      <c r="J83" s="23">
        <v>4111</v>
      </c>
      <c r="K83" s="23">
        <v>4191</v>
      </c>
      <c r="L83" s="23">
        <v>-8</v>
      </c>
      <c r="M83" s="23">
        <v>-2</v>
      </c>
      <c r="N83" s="23">
        <v>5</v>
      </c>
      <c r="O83" s="23">
        <v>7</v>
      </c>
      <c r="P83" s="23">
        <v>-6</v>
      </c>
      <c r="Q83" s="23">
        <v>8</v>
      </c>
      <c r="R83" s="23">
        <v>14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21055</v>
      </c>
      <c r="F85" s="22">
        <f>SUM(F86:F89)</f>
        <v>45</v>
      </c>
      <c r="G85" s="22">
        <f>SUM(G86:G89)</f>
        <v>88</v>
      </c>
      <c r="H85" s="22">
        <f>SUM(H86:H89)</f>
        <v>43</v>
      </c>
      <c r="I85" s="22">
        <f>SUM(J85:K85)</f>
        <v>79327</v>
      </c>
      <c r="J85" s="22">
        <f>SUM(J86:J89)</f>
        <v>39307</v>
      </c>
      <c r="K85" s="22">
        <f aca="true" t="shared" si="17" ref="K85:R85">SUM(K86:K89)</f>
        <v>40020</v>
      </c>
      <c r="L85" s="22">
        <f t="shared" si="17"/>
        <v>152</v>
      </c>
      <c r="M85" s="22">
        <f t="shared" si="17"/>
        <v>46</v>
      </c>
      <c r="N85" s="22">
        <f t="shared" si="17"/>
        <v>85</v>
      </c>
      <c r="O85" s="22">
        <f t="shared" si="17"/>
        <v>39</v>
      </c>
      <c r="P85" s="22">
        <f t="shared" si="17"/>
        <v>106</v>
      </c>
      <c r="Q85" s="22">
        <f t="shared" si="17"/>
        <v>242</v>
      </c>
      <c r="R85" s="22">
        <f t="shared" si="17"/>
        <v>136</v>
      </c>
    </row>
    <row r="86" spans="2:18" s="2" customFormat="1" ht="12" customHeight="1">
      <c r="B86" s="6"/>
      <c r="C86" s="12"/>
      <c r="D86" s="5" t="s">
        <v>161</v>
      </c>
      <c r="E86" s="23">
        <v>3058</v>
      </c>
      <c r="F86" s="23">
        <v>16</v>
      </c>
      <c r="G86" s="23">
        <v>17</v>
      </c>
      <c r="H86" s="23">
        <v>1</v>
      </c>
      <c r="I86" s="23">
        <f>SUM(J86:K86)</f>
        <v>12037</v>
      </c>
      <c r="J86" s="23">
        <v>6053</v>
      </c>
      <c r="K86" s="23">
        <v>5984</v>
      </c>
      <c r="L86" s="23">
        <v>46</v>
      </c>
      <c r="M86" s="23">
        <v>15</v>
      </c>
      <c r="N86" s="23">
        <v>20</v>
      </c>
      <c r="O86" s="23">
        <v>5</v>
      </c>
      <c r="P86" s="23">
        <v>31</v>
      </c>
      <c r="Q86" s="23">
        <v>47</v>
      </c>
      <c r="R86" s="23">
        <v>16</v>
      </c>
    </row>
    <row r="87" spans="2:18" s="2" customFormat="1" ht="12" customHeight="1">
      <c r="B87" s="6"/>
      <c r="C87" s="12"/>
      <c r="D87" s="5" t="s">
        <v>118</v>
      </c>
      <c r="E87" s="23">
        <v>3910</v>
      </c>
      <c r="F87" s="23">
        <v>7</v>
      </c>
      <c r="G87" s="23">
        <v>19</v>
      </c>
      <c r="H87" s="23">
        <v>12</v>
      </c>
      <c r="I87" s="23">
        <f>SUM(J87:K87)</f>
        <v>15511</v>
      </c>
      <c r="J87" s="23">
        <v>7705</v>
      </c>
      <c r="K87" s="23">
        <v>7806</v>
      </c>
      <c r="L87" s="23">
        <v>17</v>
      </c>
      <c r="M87" s="23">
        <v>-1</v>
      </c>
      <c r="N87" s="23">
        <v>10</v>
      </c>
      <c r="O87" s="23">
        <v>11</v>
      </c>
      <c r="P87" s="23">
        <v>18</v>
      </c>
      <c r="Q87" s="23">
        <v>47</v>
      </c>
      <c r="R87" s="23">
        <v>29</v>
      </c>
    </row>
    <row r="88" spans="2:18" s="2" customFormat="1" ht="12" customHeight="1">
      <c r="B88" s="6"/>
      <c r="C88" s="12"/>
      <c r="D88" s="5" t="s">
        <v>162</v>
      </c>
      <c r="E88" s="23">
        <v>7977</v>
      </c>
      <c r="F88" s="23">
        <v>7</v>
      </c>
      <c r="G88" s="23">
        <v>26</v>
      </c>
      <c r="H88" s="23">
        <v>19</v>
      </c>
      <c r="I88" s="23">
        <f>SUM(J88:K88)</f>
        <v>29861</v>
      </c>
      <c r="J88" s="23">
        <v>14778</v>
      </c>
      <c r="K88" s="23">
        <v>15083</v>
      </c>
      <c r="L88" s="23">
        <v>35</v>
      </c>
      <c r="M88" s="23">
        <v>12</v>
      </c>
      <c r="N88" s="23">
        <v>30</v>
      </c>
      <c r="O88" s="23">
        <v>18</v>
      </c>
      <c r="P88" s="23">
        <v>23</v>
      </c>
      <c r="Q88" s="23">
        <v>71</v>
      </c>
      <c r="R88" s="23">
        <v>48</v>
      </c>
    </row>
    <row r="89" spans="2:18" s="2" customFormat="1" ht="12" customHeight="1">
      <c r="B89" s="6"/>
      <c r="C89" s="12"/>
      <c r="D89" s="5" t="s">
        <v>163</v>
      </c>
      <c r="E89" s="23">
        <v>6110</v>
      </c>
      <c r="F89" s="23">
        <v>15</v>
      </c>
      <c r="G89" s="23">
        <v>26</v>
      </c>
      <c r="H89" s="23">
        <v>11</v>
      </c>
      <c r="I89" s="23">
        <f>SUM(J89:K89)</f>
        <v>21918</v>
      </c>
      <c r="J89" s="23">
        <v>10771</v>
      </c>
      <c r="K89" s="23">
        <v>11147</v>
      </c>
      <c r="L89" s="23">
        <v>54</v>
      </c>
      <c r="M89" s="23">
        <v>20</v>
      </c>
      <c r="N89" s="23">
        <v>25</v>
      </c>
      <c r="O89" s="23">
        <v>5</v>
      </c>
      <c r="P89" s="23">
        <v>34</v>
      </c>
      <c r="Q89" s="23">
        <v>77</v>
      </c>
      <c r="R89" s="23">
        <v>43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20340</v>
      </c>
      <c r="F91" s="22">
        <f>SUM(F92:F95)</f>
        <v>20</v>
      </c>
      <c r="G91" s="22">
        <f>SUM(G92:G95)</f>
        <v>76</v>
      </c>
      <c r="H91" s="22">
        <f>SUM(H92:H95)</f>
        <v>56</v>
      </c>
      <c r="I91" s="22">
        <f>SUM(J91:K91)</f>
        <v>77432</v>
      </c>
      <c r="J91" s="22">
        <f>SUM(J92:J95)</f>
        <v>38687</v>
      </c>
      <c r="K91" s="22">
        <f aca="true" t="shared" si="18" ref="K91:R91">SUM(K92:K95)</f>
        <v>38745</v>
      </c>
      <c r="L91" s="22">
        <f t="shared" si="18"/>
        <v>103</v>
      </c>
      <c r="M91" s="22">
        <f t="shared" si="18"/>
        <v>25</v>
      </c>
      <c r="N91" s="22">
        <f t="shared" si="18"/>
        <v>73</v>
      </c>
      <c r="O91" s="22">
        <f t="shared" si="18"/>
        <v>48</v>
      </c>
      <c r="P91" s="22">
        <f t="shared" si="18"/>
        <v>78</v>
      </c>
      <c r="Q91" s="22">
        <f t="shared" si="18"/>
        <v>239</v>
      </c>
      <c r="R91" s="22">
        <f t="shared" si="18"/>
        <v>161</v>
      </c>
    </row>
    <row r="92" spans="2:18" s="2" customFormat="1" ht="12" customHeight="1">
      <c r="B92" s="6"/>
      <c r="C92" s="12"/>
      <c r="D92" s="5" t="s">
        <v>165</v>
      </c>
      <c r="E92" s="23">
        <v>3891</v>
      </c>
      <c r="F92" s="23">
        <v>4</v>
      </c>
      <c r="G92" s="23">
        <v>11</v>
      </c>
      <c r="H92" s="23">
        <v>7</v>
      </c>
      <c r="I92" s="23">
        <f>SUM(J92:K92)</f>
        <v>14355</v>
      </c>
      <c r="J92" s="23">
        <v>7128</v>
      </c>
      <c r="K92" s="23">
        <v>7227</v>
      </c>
      <c r="L92" s="23">
        <v>-10</v>
      </c>
      <c r="M92" s="23">
        <v>0</v>
      </c>
      <c r="N92" s="23">
        <v>13</v>
      </c>
      <c r="O92" s="23">
        <v>13</v>
      </c>
      <c r="P92" s="23">
        <v>-10</v>
      </c>
      <c r="Q92" s="23">
        <v>20</v>
      </c>
      <c r="R92" s="23">
        <v>30</v>
      </c>
    </row>
    <row r="93" spans="2:18" s="2" customFormat="1" ht="12" customHeight="1">
      <c r="B93" s="6"/>
      <c r="C93" s="12"/>
      <c r="D93" s="5" t="s">
        <v>166</v>
      </c>
      <c r="E93" s="23">
        <v>7295</v>
      </c>
      <c r="F93" s="23">
        <v>3</v>
      </c>
      <c r="G93" s="23">
        <v>25</v>
      </c>
      <c r="H93" s="23">
        <v>22</v>
      </c>
      <c r="I93" s="23">
        <f>SUM(J93:K93)</f>
        <v>27205</v>
      </c>
      <c r="J93" s="23">
        <v>13755</v>
      </c>
      <c r="K93" s="23">
        <v>13450</v>
      </c>
      <c r="L93" s="23">
        <v>12</v>
      </c>
      <c r="M93" s="23">
        <v>-8</v>
      </c>
      <c r="N93" s="23">
        <v>14</v>
      </c>
      <c r="O93" s="23">
        <v>22</v>
      </c>
      <c r="P93" s="23">
        <v>20</v>
      </c>
      <c r="Q93" s="23">
        <v>87</v>
      </c>
      <c r="R93" s="23">
        <v>67</v>
      </c>
    </row>
    <row r="94" spans="2:18" s="2" customFormat="1" ht="12" customHeight="1">
      <c r="B94" s="6"/>
      <c r="C94" s="12"/>
      <c r="D94" s="5" t="s">
        <v>167</v>
      </c>
      <c r="E94" s="23">
        <v>3870</v>
      </c>
      <c r="F94" s="23">
        <v>4</v>
      </c>
      <c r="G94" s="23">
        <v>15</v>
      </c>
      <c r="H94" s="23">
        <v>11</v>
      </c>
      <c r="I94" s="23">
        <f>SUM(J94:K94)</f>
        <v>15420</v>
      </c>
      <c r="J94" s="23">
        <v>7672</v>
      </c>
      <c r="K94" s="23">
        <v>7748</v>
      </c>
      <c r="L94" s="23">
        <v>39</v>
      </c>
      <c r="M94" s="23">
        <v>13</v>
      </c>
      <c r="N94" s="23">
        <v>21</v>
      </c>
      <c r="O94" s="23">
        <v>8</v>
      </c>
      <c r="P94" s="23">
        <v>26</v>
      </c>
      <c r="Q94" s="23">
        <v>47</v>
      </c>
      <c r="R94" s="23">
        <v>21</v>
      </c>
    </row>
    <row r="95" spans="2:18" s="2" customFormat="1" ht="12" customHeight="1">
      <c r="B95" s="6"/>
      <c r="C95" s="12"/>
      <c r="D95" s="5" t="s">
        <v>176</v>
      </c>
      <c r="E95" s="23">
        <v>5284</v>
      </c>
      <c r="F95" s="23">
        <v>9</v>
      </c>
      <c r="G95" s="23">
        <v>25</v>
      </c>
      <c r="H95" s="23">
        <v>16</v>
      </c>
      <c r="I95" s="23">
        <f>SUM(J95:K95)</f>
        <v>20452</v>
      </c>
      <c r="J95" s="23">
        <v>10132</v>
      </c>
      <c r="K95" s="23">
        <v>10320</v>
      </c>
      <c r="L95" s="23">
        <v>62</v>
      </c>
      <c r="M95" s="23">
        <v>20</v>
      </c>
      <c r="N95" s="23">
        <v>25</v>
      </c>
      <c r="O95" s="23">
        <v>5</v>
      </c>
      <c r="P95" s="23">
        <v>42</v>
      </c>
      <c r="Q95" s="23">
        <v>85</v>
      </c>
      <c r="R95" s="23">
        <v>43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6834</v>
      </c>
      <c r="F97" s="22">
        <f>SUM(F98)</f>
        <v>9</v>
      </c>
      <c r="G97" s="22">
        <f>SUM(G98)</f>
        <v>28</v>
      </c>
      <c r="H97" s="22">
        <f>SUM(H98)</f>
        <v>19</v>
      </c>
      <c r="I97" s="22">
        <f>SUM(J97:K97)</f>
        <v>23571</v>
      </c>
      <c r="J97" s="22">
        <f>SUM(J98)</f>
        <v>11607</v>
      </c>
      <c r="K97" s="22">
        <f aca="true" t="shared" si="19" ref="K97:R97">SUM(K98)</f>
        <v>11964</v>
      </c>
      <c r="L97" s="22">
        <f t="shared" si="19"/>
        <v>-5</v>
      </c>
      <c r="M97" s="22">
        <f t="shared" si="19"/>
        <v>1</v>
      </c>
      <c r="N97" s="22">
        <f t="shared" si="19"/>
        <v>15</v>
      </c>
      <c r="O97" s="22">
        <f t="shared" si="19"/>
        <v>14</v>
      </c>
      <c r="P97" s="22">
        <f t="shared" si="19"/>
        <v>-6</v>
      </c>
      <c r="Q97" s="22">
        <f t="shared" si="19"/>
        <v>65</v>
      </c>
      <c r="R97" s="22">
        <f t="shared" si="19"/>
        <v>71</v>
      </c>
    </row>
    <row r="98" spans="2:18" s="2" customFormat="1" ht="12" customHeight="1">
      <c r="B98" s="6"/>
      <c r="C98" s="12"/>
      <c r="D98" s="5" t="s">
        <v>169</v>
      </c>
      <c r="E98" s="23">
        <v>6834</v>
      </c>
      <c r="F98" s="23">
        <v>9</v>
      </c>
      <c r="G98" s="23">
        <v>28</v>
      </c>
      <c r="H98" s="23">
        <v>19</v>
      </c>
      <c r="I98" s="23">
        <f>SUM(J98:K98)</f>
        <v>23571</v>
      </c>
      <c r="J98" s="23">
        <v>11607</v>
      </c>
      <c r="K98" s="23">
        <v>11964</v>
      </c>
      <c r="L98" s="23">
        <v>-5</v>
      </c>
      <c r="M98" s="23">
        <v>1</v>
      </c>
      <c r="N98" s="23">
        <v>15</v>
      </c>
      <c r="O98" s="23">
        <v>14</v>
      </c>
      <c r="P98" s="23">
        <v>-6</v>
      </c>
      <c r="Q98" s="23">
        <v>65</v>
      </c>
      <c r="R98" s="23">
        <v>71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29265</v>
      </c>
      <c r="F100" s="22">
        <f>SUM(F101:F105)</f>
        <v>60</v>
      </c>
      <c r="G100" s="22">
        <f>SUM(G101:G105)</f>
        <v>115</v>
      </c>
      <c r="H100" s="22">
        <f>SUM(H101:H105)</f>
        <v>55</v>
      </c>
      <c r="I100" s="22">
        <f aca="true" t="shared" si="20" ref="I100:I105">SUM(J100:K100)</f>
        <v>100151</v>
      </c>
      <c r="J100" s="22">
        <f>SUM(J101:J105)</f>
        <v>50685</v>
      </c>
      <c r="K100" s="22">
        <f aca="true" t="shared" si="21" ref="K100:R100">SUM(K101:K105)</f>
        <v>49466</v>
      </c>
      <c r="L100" s="22">
        <f t="shared" si="21"/>
        <v>28</v>
      </c>
      <c r="M100" s="22">
        <f t="shared" si="21"/>
        <v>54</v>
      </c>
      <c r="N100" s="22">
        <f t="shared" si="21"/>
        <v>99</v>
      </c>
      <c r="O100" s="22">
        <f t="shared" si="21"/>
        <v>45</v>
      </c>
      <c r="P100" s="22">
        <f t="shared" si="21"/>
        <v>-26</v>
      </c>
      <c r="Q100" s="22">
        <f t="shared" si="21"/>
        <v>242</v>
      </c>
      <c r="R100" s="22">
        <f t="shared" si="21"/>
        <v>268</v>
      </c>
    </row>
    <row r="101" spans="2:18" s="2" customFormat="1" ht="12" customHeight="1">
      <c r="B101" s="6"/>
      <c r="C101" s="12"/>
      <c r="D101" s="5" t="s">
        <v>171</v>
      </c>
      <c r="E101" s="23">
        <v>3632</v>
      </c>
      <c r="F101" s="23">
        <v>2</v>
      </c>
      <c r="G101" s="23">
        <v>5</v>
      </c>
      <c r="H101" s="23">
        <v>3</v>
      </c>
      <c r="I101" s="23">
        <f t="shared" si="20"/>
        <v>15979</v>
      </c>
      <c r="J101" s="23">
        <v>7914</v>
      </c>
      <c r="K101" s="23">
        <v>8065</v>
      </c>
      <c r="L101" s="23">
        <v>8</v>
      </c>
      <c r="M101" s="23">
        <v>-2</v>
      </c>
      <c r="N101" s="23">
        <v>12</v>
      </c>
      <c r="O101" s="23">
        <v>14</v>
      </c>
      <c r="P101" s="23">
        <v>10</v>
      </c>
      <c r="Q101" s="23">
        <v>22</v>
      </c>
      <c r="R101" s="23">
        <v>12</v>
      </c>
    </row>
    <row r="102" spans="2:18" s="2" customFormat="1" ht="12" customHeight="1">
      <c r="B102" s="6"/>
      <c r="C102" s="12"/>
      <c r="D102" s="5" t="s">
        <v>80</v>
      </c>
      <c r="E102" s="23">
        <v>2602</v>
      </c>
      <c r="F102" s="23">
        <v>4</v>
      </c>
      <c r="G102" s="23">
        <v>6</v>
      </c>
      <c r="H102" s="23">
        <v>2</v>
      </c>
      <c r="I102" s="23">
        <f t="shared" si="20"/>
        <v>10325</v>
      </c>
      <c r="J102" s="23">
        <v>5165</v>
      </c>
      <c r="K102" s="23">
        <v>5160</v>
      </c>
      <c r="L102" s="23">
        <v>7</v>
      </c>
      <c r="M102" s="23">
        <v>-2</v>
      </c>
      <c r="N102" s="23">
        <v>5</v>
      </c>
      <c r="O102" s="23">
        <v>7</v>
      </c>
      <c r="P102" s="23">
        <v>9</v>
      </c>
      <c r="Q102" s="23">
        <v>23</v>
      </c>
      <c r="R102" s="23">
        <v>14</v>
      </c>
    </row>
    <row r="103" spans="2:18" s="2" customFormat="1" ht="12" customHeight="1">
      <c r="B103" s="6"/>
      <c r="C103" s="12"/>
      <c r="D103" s="5" t="s">
        <v>172</v>
      </c>
      <c r="E103" s="23">
        <v>2790</v>
      </c>
      <c r="F103" s="23">
        <v>7</v>
      </c>
      <c r="G103" s="23">
        <v>9</v>
      </c>
      <c r="H103" s="23">
        <v>2</v>
      </c>
      <c r="I103" s="23">
        <f t="shared" si="20"/>
        <v>11477</v>
      </c>
      <c r="J103" s="23">
        <v>5683</v>
      </c>
      <c r="K103" s="23">
        <v>5794</v>
      </c>
      <c r="L103" s="23">
        <v>20</v>
      </c>
      <c r="M103" s="23">
        <v>0</v>
      </c>
      <c r="N103" s="23">
        <v>5</v>
      </c>
      <c r="O103" s="23">
        <v>5</v>
      </c>
      <c r="P103" s="23">
        <v>20</v>
      </c>
      <c r="Q103" s="23">
        <v>32</v>
      </c>
      <c r="R103" s="23">
        <v>12</v>
      </c>
    </row>
    <row r="104" spans="2:18" s="2" customFormat="1" ht="12" customHeight="1">
      <c r="B104" s="6"/>
      <c r="C104" s="12"/>
      <c r="D104" s="5" t="s">
        <v>173</v>
      </c>
      <c r="E104" s="23">
        <v>13756</v>
      </c>
      <c r="F104" s="23">
        <v>46</v>
      </c>
      <c r="G104" s="23">
        <v>82</v>
      </c>
      <c r="H104" s="23">
        <v>36</v>
      </c>
      <c r="I104" s="23">
        <f t="shared" si="20"/>
        <v>37640</v>
      </c>
      <c r="J104" s="23">
        <v>19541</v>
      </c>
      <c r="K104" s="23">
        <v>18099</v>
      </c>
      <c r="L104" s="23">
        <v>-18</v>
      </c>
      <c r="M104" s="23">
        <v>54</v>
      </c>
      <c r="N104" s="23">
        <v>61</v>
      </c>
      <c r="O104" s="23">
        <v>7</v>
      </c>
      <c r="P104" s="23">
        <v>-72</v>
      </c>
      <c r="Q104" s="23">
        <v>119</v>
      </c>
      <c r="R104" s="23">
        <v>191</v>
      </c>
    </row>
    <row r="105" spans="2:18" s="2" customFormat="1" ht="12" customHeight="1">
      <c r="B105" s="6"/>
      <c r="C105" s="12"/>
      <c r="D105" s="5" t="s">
        <v>174</v>
      </c>
      <c r="E105" s="23">
        <v>6485</v>
      </c>
      <c r="F105" s="23">
        <v>1</v>
      </c>
      <c r="G105" s="23">
        <v>13</v>
      </c>
      <c r="H105" s="23">
        <v>12</v>
      </c>
      <c r="I105" s="23">
        <f t="shared" si="20"/>
        <v>24730</v>
      </c>
      <c r="J105" s="23">
        <v>12382</v>
      </c>
      <c r="K105" s="23">
        <v>12348</v>
      </c>
      <c r="L105" s="23">
        <v>11</v>
      </c>
      <c r="M105" s="23">
        <v>4</v>
      </c>
      <c r="N105" s="23">
        <v>16</v>
      </c>
      <c r="O105" s="23">
        <v>12</v>
      </c>
      <c r="P105" s="23">
        <v>7</v>
      </c>
      <c r="Q105" s="23">
        <v>46</v>
      </c>
      <c r="R105" s="23">
        <v>39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187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578925</v>
      </c>
      <c r="F8" s="22">
        <f>SUM(F9:F10)</f>
        <v>496</v>
      </c>
      <c r="G8" s="22">
        <f>SUM(G9:G10)</f>
        <v>2437</v>
      </c>
      <c r="H8" s="22">
        <f>SUM(H9:H10)</f>
        <v>1941</v>
      </c>
      <c r="I8" s="22">
        <f>SUM(J8:K8)</f>
        <v>1948615</v>
      </c>
      <c r="J8" s="22">
        <f aca="true" t="shared" si="0" ref="J8:R8">SUM(J9:J10)</f>
        <v>960811</v>
      </c>
      <c r="K8" s="22">
        <f t="shared" si="0"/>
        <v>987804</v>
      </c>
      <c r="L8" s="22">
        <f t="shared" si="0"/>
        <v>1208</v>
      </c>
      <c r="M8" s="22">
        <f t="shared" si="0"/>
        <v>842</v>
      </c>
      <c r="N8" s="22">
        <f t="shared" si="0"/>
        <v>1883</v>
      </c>
      <c r="O8" s="22">
        <f t="shared" si="0"/>
        <v>1041</v>
      </c>
      <c r="P8" s="22">
        <f t="shared" si="0"/>
        <v>366</v>
      </c>
      <c r="Q8" s="22">
        <f t="shared" si="0"/>
        <v>4882</v>
      </c>
      <c r="R8" s="22">
        <f t="shared" si="0"/>
        <v>4516</v>
      </c>
    </row>
    <row r="9" spans="2:18" s="2" customFormat="1" ht="12" customHeight="1">
      <c r="B9" s="32" t="s">
        <v>191</v>
      </c>
      <c r="C9" s="43"/>
      <c r="D9" s="31"/>
      <c r="E9" s="22">
        <f>SUM(E12:E22)</f>
        <v>379913</v>
      </c>
      <c r="F9" s="22">
        <f>SUM(F12:F22)</f>
        <v>330</v>
      </c>
      <c r="G9" s="22">
        <f>SUM(G12:G22)</f>
        <v>1766</v>
      </c>
      <c r="H9" s="22">
        <f>SUM(H12:H22)</f>
        <v>1436</v>
      </c>
      <c r="I9" s="22">
        <f>SUM(J9:K9)</f>
        <v>1222601</v>
      </c>
      <c r="J9" s="22">
        <f>SUM(J12:J22)</f>
        <v>601469</v>
      </c>
      <c r="K9" s="22">
        <f aca="true" t="shared" si="1" ref="K9:R9">SUM(K12:K22)</f>
        <v>621132</v>
      </c>
      <c r="L9" s="22">
        <f t="shared" si="1"/>
        <v>808</v>
      </c>
      <c r="M9" s="22">
        <f t="shared" si="1"/>
        <v>599</v>
      </c>
      <c r="N9" s="22">
        <f t="shared" si="1"/>
        <v>1216</v>
      </c>
      <c r="O9" s="22">
        <f t="shared" si="1"/>
        <v>617</v>
      </c>
      <c r="P9" s="22">
        <f t="shared" si="1"/>
        <v>209</v>
      </c>
      <c r="Q9" s="22">
        <f t="shared" si="1"/>
        <v>3003</v>
      </c>
      <c r="R9" s="22">
        <f t="shared" si="1"/>
        <v>2794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199012</v>
      </c>
      <c r="F10" s="22">
        <f>SUM(F24,F35,F41,F48,F56,F62,F65,F75,F85,F91,F97,F100)</f>
        <v>166</v>
      </c>
      <c r="G10" s="22">
        <f>SUM(G24,G35,G41,G48,G56,G62,G65,G75,G85,G91,G97,G100)</f>
        <v>671</v>
      </c>
      <c r="H10" s="22">
        <f>SUM(H24,H35,H41,H48,H56,H62,H65,H75,H85,H91,H97,H100)</f>
        <v>505</v>
      </c>
      <c r="I10" s="22">
        <f>SUM(J10:K10)</f>
        <v>726014</v>
      </c>
      <c r="J10" s="22">
        <f>SUM(J24,J35,J41,J48,J56,J62,J65,J75,J85,J91,J97,J100)</f>
        <v>359342</v>
      </c>
      <c r="K10" s="22">
        <f aca="true" t="shared" si="2" ref="K10:R10">SUM(K24,K35,K41,K48,K56,K62,K65,K75,K85,K91,K97,K100)</f>
        <v>366672</v>
      </c>
      <c r="L10" s="22">
        <f t="shared" si="2"/>
        <v>400</v>
      </c>
      <c r="M10" s="22">
        <f t="shared" si="2"/>
        <v>243</v>
      </c>
      <c r="N10" s="22">
        <f t="shared" si="2"/>
        <v>667</v>
      </c>
      <c r="O10" s="22">
        <f t="shared" si="2"/>
        <v>424</v>
      </c>
      <c r="P10" s="22">
        <f t="shared" si="2"/>
        <v>157</v>
      </c>
      <c r="Q10" s="22">
        <f t="shared" si="2"/>
        <v>1879</v>
      </c>
      <c r="R10" s="22">
        <f t="shared" si="2"/>
        <v>1722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90595</v>
      </c>
      <c r="F12" s="23">
        <v>90</v>
      </c>
      <c r="G12" s="23">
        <v>432</v>
      </c>
      <c r="H12" s="23">
        <v>342</v>
      </c>
      <c r="I12" s="23">
        <f>SUM(J12:K12)</f>
        <v>283567</v>
      </c>
      <c r="J12" s="23">
        <v>138630</v>
      </c>
      <c r="K12" s="23">
        <v>144937</v>
      </c>
      <c r="L12" s="23">
        <v>259</v>
      </c>
      <c r="M12" s="23">
        <v>189</v>
      </c>
      <c r="N12" s="23">
        <v>316</v>
      </c>
      <c r="O12" s="23">
        <v>127</v>
      </c>
      <c r="P12" s="23">
        <v>70</v>
      </c>
      <c r="Q12" s="23">
        <v>695</v>
      </c>
      <c r="R12" s="23">
        <v>625</v>
      </c>
    </row>
    <row r="13" spans="2:18" s="2" customFormat="1" ht="12" customHeight="1">
      <c r="B13" s="3"/>
      <c r="C13" s="30" t="s">
        <v>99</v>
      </c>
      <c r="D13" s="31"/>
      <c r="E13" s="23">
        <v>76957</v>
      </c>
      <c r="F13" s="23">
        <v>15</v>
      </c>
      <c r="G13" s="23">
        <v>324</v>
      </c>
      <c r="H13" s="23">
        <v>309</v>
      </c>
      <c r="I13" s="23">
        <f aca="true" t="shared" si="3" ref="I13:I22">SUM(J13:K13)</f>
        <v>234838</v>
      </c>
      <c r="J13" s="23">
        <v>115621</v>
      </c>
      <c r="K13" s="23">
        <v>119217</v>
      </c>
      <c r="L13" s="23">
        <v>107</v>
      </c>
      <c r="M13" s="23">
        <v>102</v>
      </c>
      <c r="N13" s="23">
        <v>221</v>
      </c>
      <c r="O13" s="23">
        <v>119</v>
      </c>
      <c r="P13" s="23">
        <v>5</v>
      </c>
      <c r="Q13" s="23">
        <v>653</v>
      </c>
      <c r="R13" s="23">
        <v>648</v>
      </c>
    </row>
    <row r="14" spans="2:18" s="2" customFormat="1" ht="12" customHeight="1">
      <c r="B14" s="6"/>
      <c r="C14" s="30" t="s">
        <v>100</v>
      </c>
      <c r="D14" s="31"/>
      <c r="E14" s="23">
        <v>40418</v>
      </c>
      <c r="F14" s="23">
        <v>51</v>
      </c>
      <c r="G14" s="23">
        <v>201</v>
      </c>
      <c r="H14" s="23">
        <v>150</v>
      </c>
      <c r="I14" s="23">
        <f t="shared" si="3"/>
        <v>128502</v>
      </c>
      <c r="J14" s="23">
        <v>61812</v>
      </c>
      <c r="K14" s="23">
        <v>66690</v>
      </c>
      <c r="L14" s="23">
        <v>23</v>
      </c>
      <c r="M14" s="23">
        <v>33</v>
      </c>
      <c r="N14" s="23">
        <v>106</v>
      </c>
      <c r="O14" s="23">
        <v>73</v>
      </c>
      <c r="P14" s="23">
        <v>-10</v>
      </c>
      <c r="Q14" s="23">
        <v>236</v>
      </c>
      <c r="R14" s="23">
        <v>246</v>
      </c>
    </row>
    <row r="15" spans="2:18" s="2" customFormat="1" ht="12" customHeight="1">
      <c r="B15" s="6"/>
      <c r="C15" s="30" t="s">
        <v>101</v>
      </c>
      <c r="D15" s="31"/>
      <c r="E15" s="23">
        <v>34118</v>
      </c>
      <c r="F15" s="23">
        <v>57</v>
      </c>
      <c r="G15" s="23">
        <v>163</v>
      </c>
      <c r="H15" s="23">
        <v>106</v>
      </c>
      <c r="I15" s="23">
        <f t="shared" si="3"/>
        <v>113849</v>
      </c>
      <c r="J15" s="23">
        <v>56498</v>
      </c>
      <c r="K15" s="23">
        <v>57351</v>
      </c>
      <c r="L15" s="23">
        <v>58</v>
      </c>
      <c r="M15" s="23">
        <v>55</v>
      </c>
      <c r="N15" s="23">
        <v>106</v>
      </c>
      <c r="O15" s="23">
        <v>51</v>
      </c>
      <c r="P15" s="23">
        <v>3</v>
      </c>
      <c r="Q15" s="23">
        <v>250</v>
      </c>
      <c r="R15" s="23">
        <v>247</v>
      </c>
    </row>
    <row r="16" spans="2:18" s="2" customFormat="1" ht="12" customHeight="1">
      <c r="B16" s="6"/>
      <c r="C16" s="30" t="s">
        <v>102</v>
      </c>
      <c r="D16" s="31"/>
      <c r="E16" s="23">
        <v>42934</v>
      </c>
      <c r="F16" s="23">
        <v>70</v>
      </c>
      <c r="G16" s="23">
        <v>258</v>
      </c>
      <c r="H16" s="23">
        <v>188</v>
      </c>
      <c r="I16" s="23">
        <f t="shared" si="3"/>
        <v>137330</v>
      </c>
      <c r="J16" s="23">
        <v>69792</v>
      </c>
      <c r="K16" s="23">
        <v>67538</v>
      </c>
      <c r="L16" s="23">
        <v>175</v>
      </c>
      <c r="M16" s="23">
        <v>76</v>
      </c>
      <c r="N16" s="23">
        <v>146</v>
      </c>
      <c r="O16" s="23">
        <v>70</v>
      </c>
      <c r="P16" s="23">
        <v>99</v>
      </c>
      <c r="Q16" s="23">
        <v>437</v>
      </c>
      <c r="R16" s="23">
        <v>338</v>
      </c>
    </row>
    <row r="17" spans="2:18" s="2" customFormat="1" ht="12" customHeight="1">
      <c r="B17" s="6"/>
      <c r="C17" s="30" t="s">
        <v>103</v>
      </c>
      <c r="D17" s="31"/>
      <c r="E17" s="23">
        <v>14012</v>
      </c>
      <c r="F17" s="23">
        <v>23</v>
      </c>
      <c r="G17" s="23">
        <v>83</v>
      </c>
      <c r="H17" s="23">
        <v>60</v>
      </c>
      <c r="I17" s="23">
        <f t="shared" si="3"/>
        <v>47133</v>
      </c>
      <c r="J17" s="23">
        <v>22924</v>
      </c>
      <c r="K17" s="23">
        <v>24209</v>
      </c>
      <c r="L17" s="23">
        <v>29</v>
      </c>
      <c r="M17" s="23">
        <v>23</v>
      </c>
      <c r="N17" s="23">
        <v>45</v>
      </c>
      <c r="O17" s="23">
        <v>22</v>
      </c>
      <c r="P17" s="23">
        <v>6</v>
      </c>
      <c r="Q17" s="23">
        <v>110</v>
      </c>
      <c r="R17" s="23">
        <v>104</v>
      </c>
    </row>
    <row r="18" spans="2:18" s="2" customFormat="1" ht="12" customHeight="1">
      <c r="B18" s="6"/>
      <c r="C18" s="30" t="s">
        <v>104</v>
      </c>
      <c r="D18" s="31"/>
      <c r="E18" s="23">
        <v>23156</v>
      </c>
      <c r="F18" s="23">
        <v>47</v>
      </c>
      <c r="G18" s="23">
        <v>112</v>
      </c>
      <c r="H18" s="23">
        <v>65</v>
      </c>
      <c r="I18" s="23">
        <f t="shared" si="3"/>
        <v>76086</v>
      </c>
      <c r="J18" s="23">
        <v>37744</v>
      </c>
      <c r="K18" s="23">
        <v>38342</v>
      </c>
      <c r="L18" s="23">
        <v>56</v>
      </c>
      <c r="M18" s="23">
        <v>27</v>
      </c>
      <c r="N18" s="23">
        <v>64</v>
      </c>
      <c r="O18" s="23">
        <v>37</v>
      </c>
      <c r="P18" s="23">
        <v>29</v>
      </c>
      <c r="Q18" s="23">
        <v>194</v>
      </c>
      <c r="R18" s="23">
        <v>165</v>
      </c>
    </row>
    <row r="19" spans="2:18" s="2" customFormat="1" ht="12" customHeight="1">
      <c r="B19" s="6"/>
      <c r="C19" s="30" t="s">
        <v>105</v>
      </c>
      <c r="D19" s="31"/>
      <c r="E19" s="23">
        <v>14362</v>
      </c>
      <c r="F19" s="23">
        <v>-47</v>
      </c>
      <c r="G19" s="23">
        <v>61</v>
      </c>
      <c r="H19" s="23">
        <v>108</v>
      </c>
      <c r="I19" s="23">
        <f t="shared" si="3"/>
        <v>48137</v>
      </c>
      <c r="J19" s="23">
        <v>23536</v>
      </c>
      <c r="K19" s="23">
        <v>24601</v>
      </c>
      <c r="L19" s="23">
        <v>-27</v>
      </c>
      <c r="M19" s="23">
        <v>28</v>
      </c>
      <c r="N19" s="23">
        <v>54</v>
      </c>
      <c r="O19" s="23">
        <v>26</v>
      </c>
      <c r="P19" s="23">
        <v>-55</v>
      </c>
      <c r="Q19" s="23">
        <v>112</v>
      </c>
      <c r="R19" s="23">
        <v>167</v>
      </c>
    </row>
    <row r="20" spans="2:18" s="2" customFormat="1" ht="12" customHeight="1">
      <c r="B20" s="6"/>
      <c r="C20" s="30" t="s">
        <v>106</v>
      </c>
      <c r="D20" s="31"/>
      <c r="E20" s="23">
        <v>16968</v>
      </c>
      <c r="F20" s="23">
        <v>13</v>
      </c>
      <c r="G20" s="23">
        <v>61</v>
      </c>
      <c r="H20" s="23">
        <v>48</v>
      </c>
      <c r="I20" s="23">
        <f t="shared" si="3"/>
        <v>59239</v>
      </c>
      <c r="J20" s="23">
        <v>29035</v>
      </c>
      <c r="K20" s="23">
        <v>30204</v>
      </c>
      <c r="L20" s="23">
        <v>78</v>
      </c>
      <c r="M20" s="23">
        <v>35</v>
      </c>
      <c r="N20" s="23">
        <v>68</v>
      </c>
      <c r="O20" s="23">
        <v>33</v>
      </c>
      <c r="P20" s="23">
        <v>43</v>
      </c>
      <c r="Q20" s="23">
        <v>144</v>
      </c>
      <c r="R20" s="23">
        <v>101</v>
      </c>
    </row>
    <row r="21" spans="2:18" s="2" customFormat="1" ht="12" customHeight="1">
      <c r="B21" s="6"/>
      <c r="C21" s="30" t="s">
        <v>107</v>
      </c>
      <c r="D21" s="31"/>
      <c r="E21" s="23">
        <v>13352</v>
      </c>
      <c r="F21" s="23">
        <v>1</v>
      </c>
      <c r="G21" s="23">
        <v>40</v>
      </c>
      <c r="H21" s="23">
        <v>39</v>
      </c>
      <c r="I21" s="23">
        <f t="shared" si="3"/>
        <v>48710</v>
      </c>
      <c r="J21" s="23">
        <v>23728</v>
      </c>
      <c r="K21" s="23">
        <v>24982</v>
      </c>
      <c r="L21" s="23">
        <v>8</v>
      </c>
      <c r="M21" s="23">
        <v>12</v>
      </c>
      <c r="N21" s="23">
        <v>39</v>
      </c>
      <c r="O21" s="23">
        <v>27</v>
      </c>
      <c r="P21" s="23">
        <v>-4</v>
      </c>
      <c r="Q21" s="23">
        <v>81</v>
      </c>
      <c r="R21" s="23">
        <v>85</v>
      </c>
    </row>
    <row r="22" spans="2:18" s="2" customFormat="1" ht="12" customHeight="1">
      <c r="B22" s="6"/>
      <c r="C22" s="30" t="s">
        <v>108</v>
      </c>
      <c r="D22" s="31"/>
      <c r="E22" s="23">
        <v>13041</v>
      </c>
      <c r="F22" s="23">
        <v>10</v>
      </c>
      <c r="G22" s="23">
        <v>31</v>
      </c>
      <c r="H22" s="23">
        <v>21</v>
      </c>
      <c r="I22" s="23">
        <f t="shared" si="3"/>
        <v>45210</v>
      </c>
      <c r="J22" s="23">
        <v>22149</v>
      </c>
      <c r="K22" s="23">
        <v>23061</v>
      </c>
      <c r="L22" s="23">
        <v>42</v>
      </c>
      <c r="M22" s="23">
        <v>19</v>
      </c>
      <c r="N22" s="23">
        <v>51</v>
      </c>
      <c r="O22" s="23">
        <v>32</v>
      </c>
      <c r="P22" s="23">
        <v>23</v>
      </c>
      <c r="Q22" s="23">
        <v>91</v>
      </c>
      <c r="R22" s="23">
        <v>68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22490</v>
      </c>
      <c r="F24" s="22">
        <f>SUM(F25:F33)</f>
        <v>1</v>
      </c>
      <c r="G24" s="22">
        <f>SUM(G25:G33)</f>
        <v>54</v>
      </c>
      <c r="H24" s="22">
        <f>SUM(H25:H33)</f>
        <v>53</v>
      </c>
      <c r="I24" s="22">
        <f>SUM(J24:K24)</f>
        <v>91732</v>
      </c>
      <c r="J24" s="22">
        <f>SUM(J25:J33)</f>
        <v>45266</v>
      </c>
      <c r="K24" s="22">
        <f aca="true" t="shared" si="4" ref="K24:R24">SUM(K25:K33)</f>
        <v>46466</v>
      </c>
      <c r="L24" s="22">
        <f t="shared" si="4"/>
        <v>-16</v>
      </c>
      <c r="M24" s="22">
        <f t="shared" si="4"/>
        <v>21</v>
      </c>
      <c r="N24" s="22">
        <f t="shared" si="4"/>
        <v>79</v>
      </c>
      <c r="O24" s="22">
        <f t="shared" si="4"/>
        <v>58</v>
      </c>
      <c r="P24" s="22">
        <f t="shared" si="4"/>
        <v>-37</v>
      </c>
      <c r="Q24" s="22">
        <f t="shared" si="4"/>
        <v>181</v>
      </c>
      <c r="R24" s="22">
        <f t="shared" si="4"/>
        <v>218</v>
      </c>
    </row>
    <row r="25" spans="2:18" s="2" customFormat="1" ht="12" customHeight="1">
      <c r="B25" s="6"/>
      <c r="C25" s="11"/>
      <c r="D25" s="9" t="s">
        <v>110</v>
      </c>
      <c r="E25" s="23">
        <v>2223</v>
      </c>
      <c r="F25" s="23">
        <v>-2</v>
      </c>
      <c r="G25" s="23">
        <v>3</v>
      </c>
      <c r="H25" s="23">
        <v>5</v>
      </c>
      <c r="I25" s="23">
        <f>SUM(J25:K25)</f>
        <v>9428</v>
      </c>
      <c r="J25" s="23">
        <v>4683</v>
      </c>
      <c r="K25" s="23">
        <v>4745</v>
      </c>
      <c r="L25" s="23">
        <v>1</v>
      </c>
      <c r="M25" s="23">
        <v>-3</v>
      </c>
      <c r="N25" s="23">
        <v>7</v>
      </c>
      <c r="O25" s="23">
        <v>10</v>
      </c>
      <c r="P25" s="23">
        <v>4</v>
      </c>
      <c r="Q25" s="23">
        <v>20</v>
      </c>
      <c r="R25" s="23">
        <v>16</v>
      </c>
    </row>
    <row r="26" spans="2:18" s="2" customFormat="1" ht="12" customHeight="1">
      <c r="B26" s="6"/>
      <c r="C26" s="11"/>
      <c r="D26" s="9" t="s">
        <v>111</v>
      </c>
      <c r="E26" s="23">
        <v>3207</v>
      </c>
      <c r="F26" s="23">
        <v>-4</v>
      </c>
      <c r="G26" s="23">
        <v>2</v>
      </c>
      <c r="H26" s="23">
        <v>6</v>
      </c>
      <c r="I26" s="23">
        <f aca="true" t="shared" si="5" ref="I26:I33">SUM(J26:K26)</f>
        <v>13554</v>
      </c>
      <c r="J26" s="23">
        <v>6733</v>
      </c>
      <c r="K26" s="23">
        <v>6821</v>
      </c>
      <c r="L26" s="23">
        <v>-14</v>
      </c>
      <c r="M26" s="23">
        <v>2</v>
      </c>
      <c r="N26" s="23">
        <v>10</v>
      </c>
      <c r="O26" s="23">
        <v>8</v>
      </c>
      <c r="P26" s="23">
        <v>-16</v>
      </c>
      <c r="Q26" s="23">
        <v>13</v>
      </c>
      <c r="R26" s="23">
        <v>29</v>
      </c>
    </row>
    <row r="27" spans="2:18" s="2" customFormat="1" ht="12" customHeight="1">
      <c r="B27" s="6"/>
      <c r="C27" s="11"/>
      <c r="D27" s="9" t="s">
        <v>112</v>
      </c>
      <c r="E27" s="23">
        <v>4171</v>
      </c>
      <c r="F27" s="23">
        <v>-4</v>
      </c>
      <c r="G27" s="23">
        <v>8</v>
      </c>
      <c r="H27" s="23">
        <v>12</v>
      </c>
      <c r="I27" s="23">
        <f t="shared" si="5"/>
        <v>16776</v>
      </c>
      <c r="J27" s="23">
        <v>8246</v>
      </c>
      <c r="K27" s="23">
        <v>8530</v>
      </c>
      <c r="L27" s="23">
        <v>-20</v>
      </c>
      <c r="M27" s="23">
        <v>4</v>
      </c>
      <c r="N27" s="23">
        <v>15</v>
      </c>
      <c r="O27" s="23">
        <v>11</v>
      </c>
      <c r="P27" s="23">
        <v>-24</v>
      </c>
      <c r="Q27" s="23">
        <v>26</v>
      </c>
      <c r="R27" s="23">
        <v>50</v>
      </c>
    </row>
    <row r="28" spans="2:18" s="2" customFormat="1" ht="12" customHeight="1">
      <c r="B28" s="6"/>
      <c r="C28" s="11"/>
      <c r="D28" s="9" t="s">
        <v>113</v>
      </c>
      <c r="E28" s="23">
        <v>3446</v>
      </c>
      <c r="F28" s="23">
        <v>5</v>
      </c>
      <c r="G28" s="23">
        <v>16</v>
      </c>
      <c r="H28" s="23">
        <v>11</v>
      </c>
      <c r="I28" s="23">
        <f t="shared" si="5"/>
        <v>13445</v>
      </c>
      <c r="J28" s="23">
        <v>6623</v>
      </c>
      <c r="K28" s="23">
        <v>6822</v>
      </c>
      <c r="L28" s="23">
        <v>13</v>
      </c>
      <c r="M28" s="23">
        <v>9</v>
      </c>
      <c r="N28" s="23">
        <v>14</v>
      </c>
      <c r="O28" s="23">
        <v>5</v>
      </c>
      <c r="P28" s="23">
        <v>4</v>
      </c>
      <c r="Q28" s="23">
        <v>38</v>
      </c>
      <c r="R28" s="23">
        <v>34</v>
      </c>
    </row>
    <row r="29" spans="2:18" s="2" customFormat="1" ht="12" customHeight="1">
      <c r="B29" s="6"/>
      <c r="C29" s="12"/>
      <c r="D29" s="5" t="s">
        <v>114</v>
      </c>
      <c r="E29" s="23">
        <v>1800</v>
      </c>
      <c r="F29" s="23">
        <v>-4</v>
      </c>
      <c r="G29" s="23">
        <v>1</v>
      </c>
      <c r="H29" s="23">
        <v>5</v>
      </c>
      <c r="I29" s="23">
        <f t="shared" si="5"/>
        <v>8022</v>
      </c>
      <c r="J29" s="23">
        <v>3953</v>
      </c>
      <c r="K29" s="23">
        <v>4069</v>
      </c>
      <c r="L29" s="23">
        <v>4</v>
      </c>
      <c r="M29" s="23">
        <v>2</v>
      </c>
      <c r="N29" s="23">
        <v>8</v>
      </c>
      <c r="O29" s="23">
        <v>6</v>
      </c>
      <c r="P29" s="23">
        <v>2</v>
      </c>
      <c r="Q29" s="23">
        <v>18</v>
      </c>
      <c r="R29" s="23">
        <v>16</v>
      </c>
    </row>
    <row r="30" spans="2:18" s="2" customFormat="1" ht="12" customHeight="1">
      <c r="B30" s="6"/>
      <c r="C30" s="12"/>
      <c r="D30" s="5" t="s">
        <v>115</v>
      </c>
      <c r="E30" s="23">
        <v>2509</v>
      </c>
      <c r="F30" s="23">
        <v>0</v>
      </c>
      <c r="G30" s="23">
        <v>5</v>
      </c>
      <c r="H30" s="23">
        <v>5</v>
      </c>
      <c r="I30" s="23">
        <f t="shared" si="5"/>
        <v>10620</v>
      </c>
      <c r="J30" s="23">
        <v>5243</v>
      </c>
      <c r="K30" s="23">
        <v>5377</v>
      </c>
      <c r="L30" s="23">
        <v>-17</v>
      </c>
      <c r="M30" s="23">
        <v>-5</v>
      </c>
      <c r="N30" s="23">
        <v>7</v>
      </c>
      <c r="O30" s="23">
        <v>12</v>
      </c>
      <c r="P30" s="23">
        <v>-12</v>
      </c>
      <c r="Q30" s="23">
        <v>18</v>
      </c>
      <c r="R30" s="23">
        <v>30</v>
      </c>
    </row>
    <row r="31" spans="2:18" s="2" customFormat="1" ht="12" customHeight="1">
      <c r="B31" s="6"/>
      <c r="C31" s="12"/>
      <c r="D31" s="5" t="s">
        <v>116</v>
      </c>
      <c r="E31" s="23">
        <v>3231</v>
      </c>
      <c r="F31" s="23">
        <v>12</v>
      </c>
      <c r="G31" s="23">
        <v>17</v>
      </c>
      <c r="H31" s="23">
        <v>5</v>
      </c>
      <c r="I31" s="23">
        <f t="shared" si="5"/>
        <v>12839</v>
      </c>
      <c r="J31" s="23">
        <v>6368</v>
      </c>
      <c r="K31" s="23">
        <v>6471</v>
      </c>
      <c r="L31" s="23">
        <v>20</v>
      </c>
      <c r="M31" s="23">
        <v>10</v>
      </c>
      <c r="N31" s="23">
        <v>14</v>
      </c>
      <c r="O31" s="23">
        <v>4</v>
      </c>
      <c r="P31" s="23">
        <v>10</v>
      </c>
      <c r="Q31" s="23">
        <v>34</v>
      </c>
      <c r="R31" s="23">
        <v>24</v>
      </c>
    </row>
    <row r="32" spans="2:18" s="2" customFormat="1" ht="12" customHeight="1">
      <c r="B32" s="6"/>
      <c r="C32" s="12"/>
      <c r="D32" s="5" t="s">
        <v>117</v>
      </c>
      <c r="E32" s="23">
        <v>808</v>
      </c>
      <c r="F32" s="23">
        <v>-1</v>
      </c>
      <c r="G32" s="23">
        <v>0</v>
      </c>
      <c r="H32" s="23">
        <v>1</v>
      </c>
      <c r="I32" s="23">
        <f t="shared" si="5"/>
        <v>3091</v>
      </c>
      <c r="J32" s="23">
        <v>1521</v>
      </c>
      <c r="K32" s="23">
        <v>1570</v>
      </c>
      <c r="L32" s="23">
        <v>4</v>
      </c>
      <c r="M32" s="23">
        <v>2</v>
      </c>
      <c r="N32" s="23">
        <v>3</v>
      </c>
      <c r="O32" s="23">
        <v>1</v>
      </c>
      <c r="P32" s="23">
        <v>2</v>
      </c>
      <c r="Q32" s="23">
        <v>8</v>
      </c>
      <c r="R32" s="23">
        <v>6</v>
      </c>
    </row>
    <row r="33" spans="2:18" s="2" customFormat="1" ht="12" customHeight="1">
      <c r="B33" s="6"/>
      <c r="C33" s="12"/>
      <c r="D33" s="5" t="s">
        <v>118</v>
      </c>
      <c r="E33" s="23">
        <v>1095</v>
      </c>
      <c r="F33" s="23">
        <v>-1</v>
      </c>
      <c r="G33" s="23">
        <v>2</v>
      </c>
      <c r="H33" s="23">
        <v>3</v>
      </c>
      <c r="I33" s="23">
        <f t="shared" si="5"/>
        <v>3957</v>
      </c>
      <c r="J33" s="23">
        <v>1896</v>
      </c>
      <c r="K33" s="23">
        <v>2061</v>
      </c>
      <c r="L33" s="23">
        <v>-7</v>
      </c>
      <c r="M33" s="23">
        <v>0</v>
      </c>
      <c r="N33" s="23">
        <v>1</v>
      </c>
      <c r="O33" s="23">
        <v>1</v>
      </c>
      <c r="P33" s="23">
        <v>-7</v>
      </c>
      <c r="Q33" s="23">
        <v>6</v>
      </c>
      <c r="R33" s="23">
        <v>13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19334</v>
      </c>
      <c r="F35" s="22">
        <f>SUM(F36:F39)</f>
        <v>33</v>
      </c>
      <c r="G35" s="22">
        <f>SUM(G36:G39)</f>
        <v>67</v>
      </c>
      <c r="H35" s="22">
        <f>SUM(H36:H39)</f>
        <v>34</v>
      </c>
      <c r="I35" s="22">
        <f>SUM(J35:K35)</f>
        <v>72600</v>
      </c>
      <c r="J35" s="22">
        <f>SUM(J36:J39)</f>
        <v>35717</v>
      </c>
      <c r="K35" s="22">
        <f aca="true" t="shared" si="6" ref="K35:R35">SUM(K36:K39)</f>
        <v>36883</v>
      </c>
      <c r="L35" s="22">
        <f t="shared" si="6"/>
        <v>81</v>
      </c>
      <c r="M35" s="22">
        <f t="shared" si="6"/>
        <v>29</v>
      </c>
      <c r="N35" s="22">
        <f t="shared" si="6"/>
        <v>78</v>
      </c>
      <c r="O35" s="22">
        <f t="shared" si="6"/>
        <v>49</v>
      </c>
      <c r="P35" s="22">
        <f t="shared" si="6"/>
        <v>52</v>
      </c>
      <c r="Q35" s="22">
        <f t="shared" si="6"/>
        <v>205</v>
      </c>
      <c r="R35" s="22">
        <f t="shared" si="6"/>
        <v>153</v>
      </c>
    </row>
    <row r="36" spans="2:18" s="2" customFormat="1" ht="12" customHeight="1">
      <c r="B36" s="6"/>
      <c r="C36" s="11"/>
      <c r="D36" s="5" t="s">
        <v>120</v>
      </c>
      <c r="E36" s="23">
        <v>5575</v>
      </c>
      <c r="F36" s="23">
        <v>6</v>
      </c>
      <c r="G36" s="23">
        <v>14</v>
      </c>
      <c r="H36" s="23">
        <v>8</v>
      </c>
      <c r="I36" s="23">
        <f>SUM(J36:K36)</f>
        <v>21481</v>
      </c>
      <c r="J36" s="23">
        <v>10334</v>
      </c>
      <c r="K36" s="23">
        <v>11147</v>
      </c>
      <c r="L36" s="23">
        <v>3</v>
      </c>
      <c r="M36" s="23">
        <v>5</v>
      </c>
      <c r="N36" s="23">
        <v>28</v>
      </c>
      <c r="O36" s="23">
        <v>23</v>
      </c>
      <c r="P36" s="23">
        <v>-2</v>
      </c>
      <c r="Q36" s="23">
        <v>42</v>
      </c>
      <c r="R36" s="23">
        <v>44</v>
      </c>
    </row>
    <row r="37" spans="2:18" s="2" customFormat="1" ht="12" customHeight="1">
      <c r="B37" s="6"/>
      <c r="C37" s="11"/>
      <c r="D37" s="5" t="s">
        <v>121</v>
      </c>
      <c r="E37" s="23">
        <v>1481</v>
      </c>
      <c r="F37" s="23">
        <v>-1</v>
      </c>
      <c r="G37" s="23">
        <v>0</v>
      </c>
      <c r="H37" s="23">
        <v>1</v>
      </c>
      <c r="I37" s="23">
        <f>SUM(J37:K37)</f>
        <v>5602</v>
      </c>
      <c r="J37" s="23">
        <v>2763</v>
      </c>
      <c r="K37" s="23">
        <v>2839</v>
      </c>
      <c r="L37" s="23">
        <v>-8</v>
      </c>
      <c r="M37" s="23">
        <v>0</v>
      </c>
      <c r="N37" s="23">
        <v>4</v>
      </c>
      <c r="O37" s="23">
        <v>4</v>
      </c>
      <c r="P37" s="23">
        <v>-8</v>
      </c>
      <c r="Q37" s="23">
        <v>4</v>
      </c>
      <c r="R37" s="23">
        <v>12</v>
      </c>
    </row>
    <row r="38" spans="2:18" s="2" customFormat="1" ht="12" customHeight="1">
      <c r="B38" s="6"/>
      <c r="C38" s="11"/>
      <c r="D38" s="5" t="s">
        <v>122</v>
      </c>
      <c r="E38" s="24">
        <v>4012</v>
      </c>
      <c r="F38" s="24">
        <v>11</v>
      </c>
      <c r="G38" s="24">
        <v>16</v>
      </c>
      <c r="H38" s="24">
        <v>5</v>
      </c>
      <c r="I38" s="23">
        <f>SUM(J38:K38)</f>
        <v>15785</v>
      </c>
      <c r="J38" s="23">
        <v>7834</v>
      </c>
      <c r="K38" s="23">
        <v>7951</v>
      </c>
      <c r="L38" s="23">
        <v>21</v>
      </c>
      <c r="M38" s="23">
        <v>1</v>
      </c>
      <c r="N38" s="23">
        <v>14</v>
      </c>
      <c r="O38" s="24">
        <v>13</v>
      </c>
      <c r="P38" s="23">
        <v>20</v>
      </c>
      <c r="Q38" s="23">
        <v>53</v>
      </c>
      <c r="R38" s="24">
        <v>33</v>
      </c>
    </row>
    <row r="39" spans="2:18" s="2" customFormat="1" ht="12" customHeight="1">
      <c r="B39" s="6"/>
      <c r="C39" s="11"/>
      <c r="D39" s="5" t="s">
        <v>123</v>
      </c>
      <c r="E39" s="23">
        <v>8266</v>
      </c>
      <c r="F39" s="23">
        <v>17</v>
      </c>
      <c r="G39" s="23">
        <v>37</v>
      </c>
      <c r="H39" s="23">
        <v>20</v>
      </c>
      <c r="I39" s="23">
        <f>SUM(J39:K39)</f>
        <v>29732</v>
      </c>
      <c r="J39" s="23">
        <v>14786</v>
      </c>
      <c r="K39" s="23">
        <v>14946</v>
      </c>
      <c r="L39" s="23">
        <v>65</v>
      </c>
      <c r="M39" s="23">
        <v>23</v>
      </c>
      <c r="N39" s="23">
        <v>32</v>
      </c>
      <c r="O39" s="23">
        <v>9</v>
      </c>
      <c r="P39" s="23">
        <v>42</v>
      </c>
      <c r="Q39" s="23">
        <v>106</v>
      </c>
      <c r="R39" s="23">
        <v>64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11607</v>
      </c>
      <c r="F41" s="22">
        <f>SUM(F42:F46)</f>
        <v>43</v>
      </c>
      <c r="G41" s="22">
        <f>SUM(G42:G46)</f>
        <v>63</v>
      </c>
      <c r="H41" s="22">
        <f>SUM(H42:H46)</f>
        <v>20</v>
      </c>
      <c r="I41" s="22">
        <f aca="true" t="shared" si="7" ref="I41:I46">SUM(J41:K41)</f>
        <v>43615</v>
      </c>
      <c r="J41" s="22">
        <f>SUM(J42:J46)</f>
        <v>21616</v>
      </c>
      <c r="K41" s="22">
        <f aca="true" t="shared" si="8" ref="K41:R41">SUM(K42:K46)</f>
        <v>21999</v>
      </c>
      <c r="L41" s="22">
        <f t="shared" si="8"/>
        <v>99</v>
      </c>
      <c r="M41" s="22">
        <f t="shared" si="8"/>
        <v>18</v>
      </c>
      <c r="N41" s="22">
        <f t="shared" si="8"/>
        <v>45</v>
      </c>
      <c r="O41" s="22">
        <f t="shared" si="8"/>
        <v>27</v>
      </c>
      <c r="P41" s="22">
        <f t="shared" si="8"/>
        <v>81</v>
      </c>
      <c r="Q41" s="22">
        <f t="shared" si="8"/>
        <v>185</v>
      </c>
      <c r="R41" s="22">
        <f t="shared" si="8"/>
        <v>104</v>
      </c>
    </row>
    <row r="42" spans="2:18" s="2" customFormat="1" ht="12" customHeight="1">
      <c r="B42" s="6"/>
      <c r="C42" s="11"/>
      <c r="D42" s="5" t="s">
        <v>125</v>
      </c>
      <c r="E42" s="23">
        <v>3073</v>
      </c>
      <c r="F42" s="23">
        <v>4</v>
      </c>
      <c r="G42" s="23">
        <v>6</v>
      </c>
      <c r="H42" s="23">
        <v>2</v>
      </c>
      <c r="I42" s="23">
        <f t="shared" si="7"/>
        <v>12248</v>
      </c>
      <c r="J42" s="23">
        <v>6109</v>
      </c>
      <c r="K42" s="23">
        <v>6139</v>
      </c>
      <c r="L42" s="23">
        <v>15</v>
      </c>
      <c r="M42" s="23">
        <v>2</v>
      </c>
      <c r="N42" s="23">
        <v>8</v>
      </c>
      <c r="O42" s="23">
        <v>6</v>
      </c>
      <c r="P42" s="23">
        <v>13</v>
      </c>
      <c r="Q42" s="23">
        <v>22</v>
      </c>
      <c r="R42" s="23">
        <v>9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7"/>
        <v>2335</v>
      </c>
      <c r="J43" s="23">
        <v>1151</v>
      </c>
      <c r="K43" s="23">
        <v>1184</v>
      </c>
      <c r="L43" s="23">
        <v>-3</v>
      </c>
      <c r="M43" s="23">
        <v>-2</v>
      </c>
      <c r="N43" s="23">
        <v>1</v>
      </c>
      <c r="O43" s="23">
        <v>3</v>
      </c>
      <c r="P43" s="23">
        <v>-1</v>
      </c>
      <c r="Q43" s="23">
        <v>1</v>
      </c>
      <c r="R43" s="23">
        <v>2</v>
      </c>
    </row>
    <row r="44" spans="2:18" s="2" customFormat="1" ht="12" customHeight="1">
      <c r="B44" s="6"/>
      <c r="C44" s="11"/>
      <c r="D44" s="5" t="s">
        <v>127</v>
      </c>
      <c r="E44" s="23">
        <v>1956</v>
      </c>
      <c r="F44" s="23">
        <v>21</v>
      </c>
      <c r="G44" s="23">
        <v>31</v>
      </c>
      <c r="H44" s="23">
        <v>10</v>
      </c>
      <c r="I44" s="23">
        <f t="shared" si="7"/>
        <v>4754</v>
      </c>
      <c r="J44" s="23">
        <v>2157</v>
      </c>
      <c r="K44" s="23">
        <v>2597</v>
      </c>
      <c r="L44" s="23">
        <v>9</v>
      </c>
      <c r="M44" s="23">
        <v>-1</v>
      </c>
      <c r="N44" s="23">
        <v>3</v>
      </c>
      <c r="O44" s="23">
        <v>4</v>
      </c>
      <c r="P44" s="23">
        <v>10</v>
      </c>
      <c r="Q44" s="23">
        <v>38</v>
      </c>
      <c r="R44" s="23">
        <v>28</v>
      </c>
    </row>
    <row r="45" spans="2:18" s="2" customFormat="1" ht="12" customHeight="1">
      <c r="B45" s="6"/>
      <c r="C45" s="12"/>
      <c r="D45" s="5" t="s">
        <v>128</v>
      </c>
      <c r="E45" s="23">
        <v>2703</v>
      </c>
      <c r="F45" s="23">
        <v>4</v>
      </c>
      <c r="G45" s="23">
        <v>8</v>
      </c>
      <c r="H45" s="23">
        <v>4</v>
      </c>
      <c r="I45" s="23">
        <f t="shared" si="7"/>
        <v>11243</v>
      </c>
      <c r="J45" s="23">
        <v>5800</v>
      </c>
      <c r="K45" s="23">
        <v>5443</v>
      </c>
      <c r="L45" s="23">
        <v>29</v>
      </c>
      <c r="M45" s="23">
        <v>9</v>
      </c>
      <c r="N45" s="23">
        <v>18</v>
      </c>
      <c r="O45" s="23">
        <v>9</v>
      </c>
      <c r="P45" s="23">
        <v>20</v>
      </c>
      <c r="Q45" s="23">
        <v>65</v>
      </c>
      <c r="R45" s="23">
        <v>45</v>
      </c>
    </row>
    <row r="46" spans="2:18" s="2" customFormat="1" ht="12" customHeight="1">
      <c r="B46" s="6"/>
      <c r="C46" s="12"/>
      <c r="D46" s="5" t="s">
        <v>175</v>
      </c>
      <c r="E46" s="23">
        <v>3301</v>
      </c>
      <c r="F46" s="23">
        <v>14</v>
      </c>
      <c r="G46" s="23">
        <v>18</v>
      </c>
      <c r="H46" s="23">
        <v>4</v>
      </c>
      <c r="I46" s="23">
        <f t="shared" si="7"/>
        <v>13035</v>
      </c>
      <c r="J46" s="23">
        <v>6399</v>
      </c>
      <c r="K46" s="23">
        <v>6636</v>
      </c>
      <c r="L46" s="23">
        <v>49</v>
      </c>
      <c r="M46" s="23">
        <v>10</v>
      </c>
      <c r="N46" s="23">
        <v>15</v>
      </c>
      <c r="O46" s="23">
        <v>5</v>
      </c>
      <c r="P46" s="23">
        <v>39</v>
      </c>
      <c r="Q46" s="23">
        <v>59</v>
      </c>
      <c r="R46" s="23">
        <v>20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14731</v>
      </c>
      <c r="F48" s="22">
        <f>SUM(F49:F54)</f>
        <v>16</v>
      </c>
      <c r="G48" s="22">
        <f>SUM(G49:G54)</f>
        <v>54</v>
      </c>
      <c r="H48" s="22">
        <f>SUM(H49:H54)</f>
        <v>38</v>
      </c>
      <c r="I48" s="22">
        <f aca="true" t="shared" si="9" ref="I48:I54">SUM(J48:K48)</f>
        <v>51185</v>
      </c>
      <c r="J48" s="22">
        <f>SUM(J49:J54)</f>
        <v>25052</v>
      </c>
      <c r="K48" s="22">
        <f aca="true" t="shared" si="10" ref="K48:R48">SUM(K49:K54)</f>
        <v>26133</v>
      </c>
      <c r="L48" s="22">
        <f t="shared" si="10"/>
        <v>30</v>
      </c>
      <c r="M48" s="22">
        <f t="shared" si="10"/>
        <v>18</v>
      </c>
      <c r="N48" s="22">
        <f t="shared" si="10"/>
        <v>40</v>
      </c>
      <c r="O48" s="22">
        <f t="shared" si="10"/>
        <v>22</v>
      </c>
      <c r="P48" s="22">
        <f t="shared" si="10"/>
        <v>12</v>
      </c>
      <c r="Q48" s="22">
        <f t="shared" si="10"/>
        <v>154</v>
      </c>
      <c r="R48" s="22">
        <f t="shared" si="10"/>
        <v>142</v>
      </c>
    </row>
    <row r="49" spans="2:18" s="2" customFormat="1" ht="12" customHeight="1">
      <c r="B49" s="6"/>
      <c r="C49" s="12"/>
      <c r="D49" s="5" t="s">
        <v>130</v>
      </c>
      <c r="E49" s="23">
        <v>4400</v>
      </c>
      <c r="F49" s="23">
        <v>5</v>
      </c>
      <c r="G49" s="23">
        <v>23</v>
      </c>
      <c r="H49" s="23">
        <v>18</v>
      </c>
      <c r="I49" s="23">
        <f t="shared" si="9"/>
        <v>13500</v>
      </c>
      <c r="J49" s="23">
        <v>6679</v>
      </c>
      <c r="K49" s="23">
        <v>6821</v>
      </c>
      <c r="L49" s="23">
        <v>17</v>
      </c>
      <c r="M49" s="23">
        <v>9</v>
      </c>
      <c r="N49" s="23">
        <v>12</v>
      </c>
      <c r="O49" s="23">
        <v>3</v>
      </c>
      <c r="P49" s="23">
        <v>8</v>
      </c>
      <c r="Q49" s="23">
        <v>59</v>
      </c>
      <c r="R49" s="23">
        <v>51</v>
      </c>
    </row>
    <row r="50" spans="2:18" s="2" customFormat="1" ht="12" customHeight="1">
      <c r="B50" s="6"/>
      <c r="C50" s="12"/>
      <c r="D50" s="5" t="s">
        <v>131</v>
      </c>
      <c r="E50" s="23">
        <v>2376</v>
      </c>
      <c r="F50" s="23">
        <v>2</v>
      </c>
      <c r="G50" s="23">
        <v>9</v>
      </c>
      <c r="H50" s="23">
        <v>7</v>
      </c>
      <c r="I50" s="23">
        <f t="shared" si="9"/>
        <v>8744</v>
      </c>
      <c r="J50" s="23">
        <v>4232</v>
      </c>
      <c r="K50" s="23">
        <v>4512</v>
      </c>
      <c r="L50" s="23">
        <v>-7</v>
      </c>
      <c r="M50" s="23">
        <v>-2</v>
      </c>
      <c r="N50" s="23">
        <v>2</v>
      </c>
      <c r="O50" s="23">
        <v>4</v>
      </c>
      <c r="P50" s="23">
        <v>-5</v>
      </c>
      <c r="Q50" s="23">
        <v>24</v>
      </c>
      <c r="R50" s="23">
        <v>29</v>
      </c>
    </row>
    <row r="51" spans="2:18" s="2" customFormat="1" ht="12" customHeight="1">
      <c r="B51" s="6"/>
      <c r="C51" s="12"/>
      <c r="D51" s="5" t="s">
        <v>132</v>
      </c>
      <c r="E51" s="23">
        <v>6015</v>
      </c>
      <c r="F51" s="23">
        <v>8</v>
      </c>
      <c r="G51" s="23">
        <v>19</v>
      </c>
      <c r="H51" s="23">
        <v>11</v>
      </c>
      <c r="I51" s="23">
        <f t="shared" si="9"/>
        <v>22724</v>
      </c>
      <c r="J51" s="23">
        <v>11148</v>
      </c>
      <c r="K51" s="23">
        <v>11576</v>
      </c>
      <c r="L51" s="23">
        <v>30</v>
      </c>
      <c r="M51" s="23">
        <v>12</v>
      </c>
      <c r="N51" s="23">
        <v>20</v>
      </c>
      <c r="O51" s="23">
        <v>8</v>
      </c>
      <c r="P51" s="23">
        <v>18</v>
      </c>
      <c r="Q51" s="23">
        <v>62</v>
      </c>
      <c r="R51" s="23">
        <v>44</v>
      </c>
    </row>
    <row r="52" spans="2:18" s="2" customFormat="1" ht="12" customHeight="1">
      <c r="B52" s="6"/>
      <c r="C52" s="12"/>
      <c r="D52" s="5" t="s">
        <v>133</v>
      </c>
      <c r="E52" s="23">
        <v>928</v>
      </c>
      <c r="F52" s="23">
        <v>0</v>
      </c>
      <c r="G52" s="23">
        <v>1</v>
      </c>
      <c r="H52" s="23">
        <v>1</v>
      </c>
      <c r="I52" s="23">
        <f t="shared" si="9"/>
        <v>3129</v>
      </c>
      <c r="J52" s="23">
        <v>1496</v>
      </c>
      <c r="K52" s="23">
        <v>1633</v>
      </c>
      <c r="L52" s="23">
        <v>-2</v>
      </c>
      <c r="M52" s="23">
        <v>-1</v>
      </c>
      <c r="N52" s="23">
        <v>5</v>
      </c>
      <c r="O52" s="23">
        <v>6</v>
      </c>
      <c r="P52" s="23">
        <v>-1</v>
      </c>
      <c r="Q52" s="23">
        <v>5</v>
      </c>
      <c r="R52" s="23">
        <v>6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1</v>
      </c>
      <c r="G53" s="23">
        <v>1</v>
      </c>
      <c r="H53" s="23">
        <v>0</v>
      </c>
      <c r="I53" s="23">
        <f t="shared" si="9"/>
        <v>1262</v>
      </c>
      <c r="J53" s="23">
        <v>599</v>
      </c>
      <c r="K53" s="23">
        <v>663</v>
      </c>
      <c r="L53" s="23">
        <v>-8</v>
      </c>
      <c r="M53" s="23">
        <v>0</v>
      </c>
      <c r="N53" s="23">
        <v>0</v>
      </c>
      <c r="O53" s="23">
        <v>0</v>
      </c>
      <c r="P53" s="23">
        <v>-8</v>
      </c>
      <c r="Q53" s="23">
        <v>1</v>
      </c>
      <c r="R53" s="23">
        <v>9</v>
      </c>
    </row>
    <row r="54" spans="2:18" s="2" customFormat="1" ht="12" customHeight="1">
      <c r="B54" s="6"/>
      <c r="C54" s="12"/>
      <c r="D54" s="5" t="s">
        <v>135</v>
      </c>
      <c r="E54" s="23">
        <v>601</v>
      </c>
      <c r="F54" s="23">
        <v>0</v>
      </c>
      <c r="G54" s="23">
        <v>1</v>
      </c>
      <c r="H54" s="23">
        <v>1</v>
      </c>
      <c r="I54" s="23">
        <f t="shared" si="9"/>
        <v>1826</v>
      </c>
      <c r="J54" s="23">
        <v>898</v>
      </c>
      <c r="K54" s="23">
        <v>928</v>
      </c>
      <c r="L54" s="23">
        <v>0</v>
      </c>
      <c r="M54" s="23">
        <v>0</v>
      </c>
      <c r="N54" s="23">
        <v>1</v>
      </c>
      <c r="O54" s="23">
        <v>1</v>
      </c>
      <c r="P54" s="23">
        <v>0</v>
      </c>
      <c r="Q54" s="23">
        <v>3</v>
      </c>
      <c r="R54" s="23">
        <v>3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9970</v>
      </c>
      <c r="F56" s="22">
        <f>SUM(F57:F60)</f>
        <v>1</v>
      </c>
      <c r="G56" s="22">
        <f>SUM(G57:G60)</f>
        <v>12</v>
      </c>
      <c r="H56" s="22">
        <f>SUM(H57:H60)</f>
        <v>11</v>
      </c>
      <c r="I56" s="22">
        <f>SUM(J56:K56)</f>
        <v>37841</v>
      </c>
      <c r="J56" s="22">
        <f>SUM(J57:J60)</f>
        <v>18535</v>
      </c>
      <c r="K56" s="22">
        <f aca="true" t="shared" si="11" ref="K56:R56">SUM(K57:K60)</f>
        <v>19306</v>
      </c>
      <c r="L56" s="22">
        <f t="shared" si="11"/>
        <v>-16</v>
      </c>
      <c r="M56" s="22">
        <f t="shared" si="11"/>
        <v>2</v>
      </c>
      <c r="N56" s="22">
        <f t="shared" si="11"/>
        <v>26</v>
      </c>
      <c r="O56" s="22">
        <f t="shared" si="11"/>
        <v>24</v>
      </c>
      <c r="P56" s="22">
        <f t="shared" si="11"/>
        <v>-18</v>
      </c>
      <c r="Q56" s="22">
        <f t="shared" si="11"/>
        <v>51</v>
      </c>
      <c r="R56" s="22">
        <f t="shared" si="11"/>
        <v>69</v>
      </c>
    </row>
    <row r="57" spans="2:18" s="2" customFormat="1" ht="12" customHeight="1">
      <c r="B57" s="6"/>
      <c r="C57" s="12"/>
      <c r="D57" s="5" t="s">
        <v>137</v>
      </c>
      <c r="E57" s="23">
        <v>1288</v>
      </c>
      <c r="F57" s="23">
        <v>2</v>
      </c>
      <c r="G57" s="23">
        <v>2</v>
      </c>
      <c r="H57" s="23">
        <v>0</v>
      </c>
      <c r="I57" s="23">
        <f>SUM(J57:K57)</f>
        <v>5254</v>
      </c>
      <c r="J57" s="23">
        <v>2635</v>
      </c>
      <c r="K57" s="23">
        <v>2619</v>
      </c>
      <c r="L57" s="23">
        <v>8</v>
      </c>
      <c r="M57" s="23">
        <v>2</v>
      </c>
      <c r="N57" s="23">
        <v>6</v>
      </c>
      <c r="O57" s="23">
        <v>4</v>
      </c>
      <c r="P57" s="23">
        <v>6</v>
      </c>
      <c r="Q57" s="23">
        <v>9</v>
      </c>
      <c r="R57" s="23">
        <v>3</v>
      </c>
    </row>
    <row r="58" spans="2:18" s="2" customFormat="1" ht="12" customHeight="1">
      <c r="B58" s="6"/>
      <c r="C58" s="12"/>
      <c r="D58" s="5" t="s">
        <v>138</v>
      </c>
      <c r="E58" s="23">
        <v>3770</v>
      </c>
      <c r="F58" s="23">
        <v>-4</v>
      </c>
      <c r="G58" s="23">
        <v>2</v>
      </c>
      <c r="H58" s="23">
        <v>6</v>
      </c>
      <c r="I58" s="23">
        <f>SUM(J58:K58)</f>
        <v>13726</v>
      </c>
      <c r="J58" s="23">
        <v>6731</v>
      </c>
      <c r="K58" s="23">
        <v>6995</v>
      </c>
      <c r="L58" s="23">
        <v>-23</v>
      </c>
      <c r="M58" s="23">
        <v>-4</v>
      </c>
      <c r="N58" s="23">
        <v>4</v>
      </c>
      <c r="O58" s="23">
        <v>8</v>
      </c>
      <c r="P58" s="23">
        <v>-19</v>
      </c>
      <c r="Q58" s="23">
        <v>15</v>
      </c>
      <c r="R58" s="23">
        <v>34</v>
      </c>
    </row>
    <row r="59" spans="2:18" s="2" customFormat="1" ht="12" customHeight="1">
      <c r="B59" s="6"/>
      <c r="C59" s="12"/>
      <c r="D59" s="5" t="s">
        <v>139</v>
      </c>
      <c r="E59" s="23">
        <v>1446</v>
      </c>
      <c r="F59" s="23">
        <v>2</v>
      </c>
      <c r="G59" s="23">
        <v>4</v>
      </c>
      <c r="H59" s="23">
        <v>2</v>
      </c>
      <c r="I59" s="23">
        <f>SUM(J59:K59)</f>
        <v>4676</v>
      </c>
      <c r="J59" s="23">
        <v>2229</v>
      </c>
      <c r="K59" s="23">
        <v>2447</v>
      </c>
      <c r="L59" s="23">
        <v>-1</v>
      </c>
      <c r="M59" s="23">
        <v>0</v>
      </c>
      <c r="N59" s="23">
        <v>4</v>
      </c>
      <c r="O59" s="23">
        <v>4</v>
      </c>
      <c r="P59" s="23">
        <v>-1</v>
      </c>
      <c r="Q59" s="23">
        <v>10</v>
      </c>
      <c r="R59" s="23">
        <v>11</v>
      </c>
    </row>
    <row r="60" spans="2:18" s="2" customFormat="1" ht="12" customHeight="1">
      <c r="B60" s="6"/>
      <c r="C60" s="12"/>
      <c r="D60" s="5" t="s">
        <v>140</v>
      </c>
      <c r="E60" s="23">
        <v>3466</v>
      </c>
      <c r="F60" s="23">
        <v>1</v>
      </c>
      <c r="G60" s="23">
        <v>4</v>
      </c>
      <c r="H60" s="23">
        <v>3</v>
      </c>
      <c r="I60" s="23">
        <f>SUM(J60:K60)</f>
        <v>14185</v>
      </c>
      <c r="J60" s="23">
        <v>6940</v>
      </c>
      <c r="K60" s="23">
        <v>7245</v>
      </c>
      <c r="L60" s="23">
        <v>0</v>
      </c>
      <c r="M60" s="23">
        <v>4</v>
      </c>
      <c r="N60" s="23">
        <v>12</v>
      </c>
      <c r="O60" s="23">
        <v>8</v>
      </c>
      <c r="P60" s="23">
        <v>-4</v>
      </c>
      <c r="Q60" s="23">
        <v>17</v>
      </c>
      <c r="R60" s="23">
        <v>21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5346</v>
      </c>
      <c r="F62" s="22">
        <f>SUM(F63)</f>
        <v>-5</v>
      </c>
      <c r="G62" s="22">
        <f>SUM(G63)</f>
        <v>12</v>
      </c>
      <c r="H62" s="22">
        <f>SUM(H63)</f>
        <v>17</v>
      </c>
      <c r="I62" s="22">
        <f>SUM(J62:K62)</f>
        <v>18646</v>
      </c>
      <c r="J62" s="22">
        <f>SUM(J63)</f>
        <v>8988</v>
      </c>
      <c r="K62" s="22">
        <f aca="true" t="shared" si="12" ref="K62:R62">SUM(K63)</f>
        <v>9658</v>
      </c>
      <c r="L62" s="22">
        <f t="shared" si="12"/>
        <v>-21</v>
      </c>
      <c r="M62" s="22">
        <f t="shared" si="12"/>
        <v>-3</v>
      </c>
      <c r="N62" s="22">
        <f t="shared" si="12"/>
        <v>15</v>
      </c>
      <c r="O62" s="22">
        <f t="shared" si="12"/>
        <v>18</v>
      </c>
      <c r="P62" s="22">
        <f t="shared" si="12"/>
        <v>-18</v>
      </c>
      <c r="Q62" s="22">
        <f t="shared" si="12"/>
        <v>33</v>
      </c>
      <c r="R62" s="22">
        <f t="shared" si="12"/>
        <v>51</v>
      </c>
    </row>
    <row r="63" spans="2:18" s="2" customFormat="1" ht="12" customHeight="1">
      <c r="B63" s="6"/>
      <c r="C63" s="12"/>
      <c r="D63" s="5" t="s">
        <v>142</v>
      </c>
      <c r="E63" s="23">
        <v>5346</v>
      </c>
      <c r="F63" s="23">
        <v>-5</v>
      </c>
      <c r="G63" s="23">
        <v>12</v>
      </c>
      <c r="H63" s="23">
        <v>17</v>
      </c>
      <c r="I63" s="23">
        <f>SUM(J63:K63)</f>
        <v>18646</v>
      </c>
      <c r="J63" s="23">
        <v>8988</v>
      </c>
      <c r="K63" s="23">
        <v>9658</v>
      </c>
      <c r="L63" s="23">
        <v>-21</v>
      </c>
      <c r="M63" s="23">
        <v>-3</v>
      </c>
      <c r="N63" s="23">
        <v>15</v>
      </c>
      <c r="O63" s="23">
        <v>18</v>
      </c>
      <c r="P63" s="23">
        <v>-18</v>
      </c>
      <c r="Q63" s="23">
        <v>33</v>
      </c>
      <c r="R63" s="23">
        <v>51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21232</v>
      </c>
      <c r="F65" s="22">
        <f>SUM(F66:F73)</f>
        <v>10</v>
      </c>
      <c r="G65" s="22">
        <f>SUM(G66:G73)</f>
        <v>61</v>
      </c>
      <c r="H65" s="22">
        <f>SUM(H66:H73)</f>
        <v>51</v>
      </c>
      <c r="I65" s="22">
        <f>SUM(J65:K65)</f>
        <v>72255</v>
      </c>
      <c r="J65" s="22">
        <f>SUM(J66:J73)</f>
        <v>35426</v>
      </c>
      <c r="K65" s="22">
        <f>SUM(K66:K73)</f>
        <v>36829</v>
      </c>
      <c r="L65" s="22">
        <f aca="true" t="shared" si="13" ref="L65:R65">SUM(L66:L73)</f>
        <v>-4</v>
      </c>
      <c r="M65" s="22">
        <f t="shared" si="13"/>
        <v>0</v>
      </c>
      <c r="N65" s="22">
        <f t="shared" si="13"/>
        <v>55</v>
      </c>
      <c r="O65" s="22">
        <f t="shared" si="13"/>
        <v>55</v>
      </c>
      <c r="P65" s="22">
        <f t="shared" si="13"/>
        <v>-4</v>
      </c>
      <c r="Q65" s="22">
        <f t="shared" si="13"/>
        <v>190</v>
      </c>
      <c r="R65" s="22">
        <f t="shared" si="13"/>
        <v>194</v>
      </c>
    </row>
    <row r="66" spans="2:18" s="2" customFormat="1" ht="12" customHeight="1">
      <c r="B66" s="6"/>
      <c r="C66" s="12"/>
      <c r="D66" s="5" t="s">
        <v>144</v>
      </c>
      <c r="E66" s="23">
        <v>5681</v>
      </c>
      <c r="F66" s="23">
        <v>3</v>
      </c>
      <c r="G66" s="23">
        <v>14</v>
      </c>
      <c r="H66" s="23">
        <v>11</v>
      </c>
      <c r="I66" s="23">
        <f>SUM(J66:K66)</f>
        <v>19950</v>
      </c>
      <c r="J66" s="23">
        <v>9655</v>
      </c>
      <c r="K66" s="23">
        <v>10295</v>
      </c>
      <c r="L66" s="23">
        <v>-13</v>
      </c>
      <c r="M66" s="23">
        <v>2</v>
      </c>
      <c r="N66" s="23">
        <v>16</v>
      </c>
      <c r="O66" s="23">
        <v>14</v>
      </c>
      <c r="P66" s="23">
        <v>-15</v>
      </c>
      <c r="Q66" s="23">
        <v>33</v>
      </c>
      <c r="R66" s="23">
        <v>48</v>
      </c>
    </row>
    <row r="67" spans="2:18" s="2" customFormat="1" ht="12" customHeight="1">
      <c r="B67" s="6"/>
      <c r="C67" s="12"/>
      <c r="D67" s="5" t="s">
        <v>118</v>
      </c>
      <c r="E67" s="23">
        <v>648</v>
      </c>
      <c r="F67" s="23">
        <v>0</v>
      </c>
      <c r="G67" s="23">
        <v>0</v>
      </c>
      <c r="H67" s="23">
        <v>0</v>
      </c>
      <c r="I67" s="23">
        <f aca="true" t="shared" si="14" ref="I67:I73">SUM(J67:K67)</f>
        <v>2677</v>
      </c>
      <c r="J67" s="23">
        <v>1317</v>
      </c>
      <c r="K67" s="23">
        <v>1360</v>
      </c>
      <c r="L67" s="23">
        <v>4</v>
      </c>
      <c r="M67" s="23">
        <v>2</v>
      </c>
      <c r="N67" s="23">
        <v>3</v>
      </c>
      <c r="O67" s="23">
        <v>1</v>
      </c>
      <c r="P67" s="23">
        <v>2</v>
      </c>
      <c r="Q67" s="23">
        <v>4</v>
      </c>
      <c r="R67" s="23">
        <v>2</v>
      </c>
    </row>
    <row r="68" spans="2:18" s="2" customFormat="1" ht="12" customHeight="1">
      <c r="B68" s="6"/>
      <c r="C68" s="12"/>
      <c r="D68" s="5" t="s">
        <v>145</v>
      </c>
      <c r="E68" s="23">
        <v>4625</v>
      </c>
      <c r="F68" s="23">
        <v>1</v>
      </c>
      <c r="G68" s="23">
        <v>5</v>
      </c>
      <c r="H68" s="23">
        <v>4</v>
      </c>
      <c r="I68" s="23">
        <f t="shared" si="14"/>
        <v>16687</v>
      </c>
      <c r="J68" s="23">
        <v>8068</v>
      </c>
      <c r="K68" s="23">
        <v>8619</v>
      </c>
      <c r="L68" s="23">
        <v>-4</v>
      </c>
      <c r="M68" s="23">
        <v>-2</v>
      </c>
      <c r="N68" s="23">
        <v>9</v>
      </c>
      <c r="O68" s="23">
        <v>11</v>
      </c>
      <c r="P68" s="23">
        <v>-2</v>
      </c>
      <c r="Q68" s="23">
        <v>29</v>
      </c>
      <c r="R68" s="23">
        <v>31</v>
      </c>
    </row>
    <row r="69" spans="2:18" s="2" customFormat="1" ht="12" customHeight="1">
      <c r="B69" s="6"/>
      <c r="C69" s="12"/>
      <c r="D69" s="5" t="s">
        <v>146</v>
      </c>
      <c r="E69" s="23">
        <v>2055</v>
      </c>
      <c r="F69" s="23">
        <v>4</v>
      </c>
      <c r="G69" s="23">
        <v>8</v>
      </c>
      <c r="H69" s="23">
        <v>4</v>
      </c>
      <c r="I69" s="23">
        <f t="shared" si="14"/>
        <v>6965</v>
      </c>
      <c r="J69" s="23">
        <v>3447</v>
      </c>
      <c r="K69" s="23">
        <v>3518</v>
      </c>
      <c r="L69" s="23">
        <v>6</v>
      </c>
      <c r="M69" s="23">
        <v>4</v>
      </c>
      <c r="N69" s="23">
        <v>12</v>
      </c>
      <c r="O69" s="23">
        <v>8</v>
      </c>
      <c r="P69" s="23">
        <v>2</v>
      </c>
      <c r="Q69" s="23">
        <v>14</v>
      </c>
      <c r="R69" s="23">
        <v>12</v>
      </c>
    </row>
    <row r="70" spans="2:18" s="2" customFormat="1" ht="12" customHeight="1">
      <c r="B70" s="6"/>
      <c r="C70" s="12"/>
      <c r="D70" s="5" t="s">
        <v>147</v>
      </c>
      <c r="E70" s="23">
        <v>3040</v>
      </c>
      <c r="F70" s="23">
        <v>-3</v>
      </c>
      <c r="G70" s="23">
        <v>9</v>
      </c>
      <c r="H70" s="23">
        <v>12</v>
      </c>
      <c r="I70" s="23">
        <f t="shared" si="14"/>
        <v>10922</v>
      </c>
      <c r="J70" s="23">
        <v>5481</v>
      </c>
      <c r="K70" s="23">
        <v>5441</v>
      </c>
      <c r="L70" s="23">
        <v>-8</v>
      </c>
      <c r="M70" s="23">
        <v>0</v>
      </c>
      <c r="N70" s="23">
        <v>7</v>
      </c>
      <c r="O70" s="23">
        <v>7</v>
      </c>
      <c r="P70" s="23">
        <v>-8</v>
      </c>
      <c r="Q70" s="23">
        <v>25</v>
      </c>
      <c r="R70" s="23">
        <v>33</v>
      </c>
    </row>
    <row r="71" spans="2:18" s="2" customFormat="1" ht="12" customHeight="1">
      <c r="B71" s="6"/>
      <c r="C71" s="12"/>
      <c r="D71" s="5" t="s">
        <v>148</v>
      </c>
      <c r="E71" s="23">
        <v>3510</v>
      </c>
      <c r="F71" s="23">
        <v>5</v>
      </c>
      <c r="G71" s="23">
        <v>23</v>
      </c>
      <c r="H71" s="23">
        <v>18</v>
      </c>
      <c r="I71" s="23">
        <f t="shared" si="14"/>
        <v>8742</v>
      </c>
      <c r="J71" s="23">
        <v>4261</v>
      </c>
      <c r="K71" s="23">
        <v>4481</v>
      </c>
      <c r="L71" s="23">
        <v>12</v>
      </c>
      <c r="M71" s="23">
        <v>-4</v>
      </c>
      <c r="N71" s="23">
        <v>4</v>
      </c>
      <c r="O71" s="23">
        <v>8</v>
      </c>
      <c r="P71" s="23">
        <v>16</v>
      </c>
      <c r="Q71" s="23">
        <v>72</v>
      </c>
      <c r="R71" s="23">
        <v>56</v>
      </c>
    </row>
    <row r="72" spans="2:18" s="2" customFormat="1" ht="12" customHeight="1">
      <c r="B72" s="6"/>
      <c r="C72" s="12"/>
      <c r="D72" s="5" t="s">
        <v>149</v>
      </c>
      <c r="E72" s="23">
        <v>690</v>
      </c>
      <c r="F72" s="23">
        <v>1</v>
      </c>
      <c r="G72" s="23">
        <v>1</v>
      </c>
      <c r="H72" s="23">
        <v>0</v>
      </c>
      <c r="I72" s="23">
        <f t="shared" si="14"/>
        <v>2185</v>
      </c>
      <c r="J72" s="23">
        <v>1139</v>
      </c>
      <c r="K72" s="23">
        <v>1046</v>
      </c>
      <c r="L72" s="23">
        <v>-4</v>
      </c>
      <c r="M72" s="23">
        <v>-2</v>
      </c>
      <c r="N72" s="23">
        <v>0</v>
      </c>
      <c r="O72" s="23">
        <v>2</v>
      </c>
      <c r="P72" s="23">
        <v>-2</v>
      </c>
      <c r="Q72" s="23">
        <v>3</v>
      </c>
      <c r="R72" s="23">
        <v>5</v>
      </c>
    </row>
    <row r="73" spans="2:18" s="2" customFormat="1" ht="12" customHeight="1">
      <c r="B73" s="6"/>
      <c r="C73" s="12"/>
      <c r="D73" s="5" t="s">
        <v>150</v>
      </c>
      <c r="E73" s="23">
        <v>983</v>
      </c>
      <c r="F73" s="23">
        <v>-1</v>
      </c>
      <c r="G73" s="23">
        <v>1</v>
      </c>
      <c r="H73" s="23">
        <v>2</v>
      </c>
      <c r="I73" s="23">
        <f t="shared" si="14"/>
        <v>4127</v>
      </c>
      <c r="J73" s="23">
        <v>2058</v>
      </c>
      <c r="K73" s="23">
        <v>2069</v>
      </c>
      <c r="L73" s="23">
        <v>3</v>
      </c>
      <c r="M73" s="23">
        <v>0</v>
      </c>
      <c r="N73" s="23">
        <v>4</v>
      </c>
      <c r="O73" s="23">
        <v>4</v>
      </c>
      <c r="P73" s="23">
        <v>3</v>
      </c>
      <c r="Q73" s="23">
        <v>10</v>
      </c>
      <c r="R73" s="23">
        <v>7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15698</v>
      </c>
      <c r="F75" s="22">
        <f>SUM(F76:F83)</f>
        <v>15</v>
      </c>
      <c r="G75" s="22">
        <f>SUM(G76:G83)</f>
        <v>51</v>
      </c>
      <c r="H75" s="22">
        <f>SUM(H76:H83)</f>
        <v>36</v>
      </c>
      <c r="I75" s="22">
        <f>SUM(J75:K75)</f>
        <v>55171</v>
      </c>
      <c r="J75" s="22">
        <f>SUM(J76:J83)</f>
        <v>27150</v>
      </c>
      <c r="K75" s="22">
        <f aca="true" t="shared" si="15" ref="K75:R75">SUM(K76:K83)</f>
        <v>28021</v>
      </c>
      <c r="L75" s="22">
        <f t="shared" si="15"/>
        <v>40</v>
      </c>
      <c r="M75" s="22">
        <f t="shared" si="15"/>
        <v>14</v>
      </c>
      <c r="N75" s="22">
        <f t="shared" si="15"/>
        <v>45</v>
      </c>
      <c r="O75" s="22">
        <f t="shared" si="15"/>
        <v>31</v>
      </c>
      <c r="P75" s="22">
        <f t="shared" si="15"/>
        <v>26</v>
      </c>
      <c r="Q75" s="22">
        <f t="shared" si="15"/>
        <v>150</v>
      </c>
      <c r="R75" s="22">
        <f t="shared" si="15"/>
        <v>124</v>
      </c>
    </row>
    <row r="76" spans="2:18" s="2" customFormat="1" ht="12" customHeight="1">
      <c r="B76" s="6"/>
      <c r="C76" s="12"/>
      <c r="D76" s="5" t="s">
        <v>152</v>
      </c>
      <c r="E76" s="23">
        <v>840</v>
      </c>
      <c r="F76" s="23">
        <v>-2</v>
      </c>
      <c r="G76" s="23">
        <v>0</v>
      </c>
      <c r="H76" s="23">
        <v>2</v>
      </c>
      <c r="I76" s="23">
        <f>SUM(J76:K76)</f>
        <v>3276</v>
      </c>
      <c r="J76" s="23">
        <v>1628</v>
      </c>
      <c r="K76" s="23">
        <v>1648</v>
      </c>
      <c r="L76" s="23">
        <v>-5</v>
      </c>
      <c r="M76" s="23">
        <v>3</v>
      </c>
      <c r="N76" s="23">
        <v>5</v>
      </c>
      <c r="O76" s="23">
        <v>2</v>
      </c>
      <c r="P76" s="23">
        <v>-8</v>
      </c>
      <c r="Q76" s="23">
        <v>3</v>
      </c>
      <c r="R76" s="23">
        <v>11</v>
      </c>
    </row>
    <row r="77" spans="2:18" s="2" customFormat="1" ht="12" customHeight="1">
      <c r="B77" s="6"/>
      <c r="C77" s="12"/>
      <c r="D77" s="5" t="s">
        <v>153</v>
      </c>
      <c r="E77" s="23">
        <v>1802</v>
      </c>
      <c r="F77" s="23">
        <v>1</v>
      </c>
      <c r="G77" s="23">
        <v>7</v>
      </c>
      <c r="H77" s="23">
        <v>6</v>
      </c>
      <c r="I77" s="23">
        <f aca="true" t="shared" si="16" ref="I77:I83">SUM(J77:K77)</f>
        <v>6017</v>
      </c>
      <c r="J77" s="23">
        <v>2930</v>
      </c>
      <c r="K77" s="23">
        <v>3087</v>
      </c>
      <c r="L77" s="23">
        <v>5</v>
      </c>
      <c r="M77" s="23">
        <v>1</v>
      </c>
      <c r="N77" s="23">
        <v>6</v>
      </c>
      <c r="O77" s="23">
        <v>5</v>
      </c>
      <c r="P77" s="23">
        <v>4</v>
      </c>
      <c r="Q77" s="23">
        <v>19</v>
      </c>
      <c r="R77" s="23">
        <v>15</v>
      </c>
    </row>
    <row r="78" spans="2:18" s="2" customFormat="1" ht="12" customHeight="1">
      <c r="B78" s="6"/>
      <c r="C78" s="12"/>
      <c r="D78" s="5" t="s">
        <v>154</v>
      </c>
      <c r="E78" s="23">
        <v>1696</v>
      </c>
      <c r="F78" s="23">
        <v>-2</v>
      </c>
      <c r="G78" s="23">
        <v>4</v>
      </c>
      <c r="H78" s="23">
        <v>6</v>
      </c>
      <c r="I78" s="23">
        <f t="shared" si="16"/>
        <v>6169</v>
      </c>
      <c r="J78" s="23">
        <v>3013</v>
      </c>
      <c r="K78" s="23">
        <v>3156</v>
      </c>
      <c r="L78" s="23">
        <v>10</v>
      </c>
      <c r="M78" s="23">
        <v>4</v>
      </c>
      <c r="N78" s="23">
        <v>8</v>
      </c>
      <c r="O78" s="23">
        <v>4</v>
      </c>
      <c r="P78" s="23">
        <v>6</v>
      </c>
      <c r="Q78" s="23">
        <v>16</v>
      </c>
      <c r="R78" s="23">
        <v>10</v>
      </c>
    </row>
    <row r="79" spans="2:18" s="2" customFormat="1" ht="12" customHeight="1">
      <c r="B79" s="6"/>
      <c r="C79" s="12"/>
      <c r="D79" s="5" t="s">
        <v>155</v>
      </c>
      <c r="E79" s="23">
        <v>879</v>
      </c>
      <c r="F79" s="23">
        <v>-1</v>
      </c>
      <c r="G79" s="23">
        <v>2</v>
      </c>
      <c r="H79" s="23">
        <v>3</v>
      </c>
      <c r="I79" s="23">
        <f t="shared" si="16"/>
        <v>4088</v>
      </c>
      <c r="J79" s="23">
        <v>1986</v>
      </c>
      <c r="K79" s="23">
        <v>2102</v>
      </c>
      <c r="L79" s="23">
        <v>0</v>
      </c>
      <c r="M79" s="23">
        <v>0</v>
      </c>
      <c r="N79" s="23">
        <v>2</v>
      </c>
      <c r="O79" s="23">
        <v>2</v>
      </c>
      <c r="P79" s="23">
        <v>0</v>
      </c>
      <c r="Q79" s="23">
        <v>6</v>
      </c>
      <c r="R79" s="23">
        <v>6</v>
      </c>
    </row>
    <row r="80" spans="2:18" s="2" customFormat="1" ht="12" customHeight="1">
      <c r="B80" s="6"/>
      <c r="C80" s="12"/>
      <c r="D80" s="5" t="s">
        <v>156</v>
      </c>
      <c r="E80" s="23">
        <v>2972</v>
      </c>
      <c r="F80" s="23">
        <v>8</v>
      </c>
      <c r="G80" s="23">
        <v>11</v>
      </c>
      <c r="H80" s="23">
        <v>3</v>
      </c>
      <c r="I80" s="23">
        <f t="shared" si="16"/>
        <v>10976</v>
      </c>
      <c r="J80" s="23">
        <v>5389</v>
      </c>
      <c r="K80" s="23">
        <v>5587</v>
      </c>
      <c r="L80" s="23">
        <v>13</v>
      </c>
      <c r="M80" s="23">
        <v>3</v>
      </c>
      <c r="N80" s="23">
        <v>10</v>
      </c>
      <c r="O80" s="23">
        <v>7</v>
      </c>
      <c r="P80" s="23">
        <v>10</v>
      </c>
      <c r="Q80" s="23">
        <v>22</v>
      </c>
      <c r="R80" s="23">
        <v>12</v>
      </c>
    </row>
    <row r="81" spans="2:18" s="2" customFormat="1" ht="12" customHeight="1">
      <c r="B81" s="6"/>
      <c r="C81" s="12"/>
      <c r="D81" s="5" t="s">
        <v>157</v>
      </c>
      <c r="E81" s="23">
        <v>3371</v>
      </c>
      <c r="F81" s="23">
        <v>6</v>
      </c>
      <c r="G81" s="23">
        <v>19</v>
      </c>
      <c r="H81" s="23">
        <v>13</v>
      </c>
      <c r="I81" s="23">
        <f t="shared" si="16"/>
        <v>8239</v>
      </c>
      <c r="J81" s="23">
        <v>4131</v>
      </c>
      <c r="K81" s="23">
        <v>4108</v>
      </c>
      <c r="L81" s="23">
        <v>20</v>
      </c>
      <c r="M81" s="23">
        <v>0</v>
      </c>
      <c r="N81" s="23">
        <v>6</v>
      </c>
      <c r="O81" s="23">
        <v>6</v>
      </c>
      <c r="P81" s="23">
        <v>20</v>
      </c>
      <c r="Q81" s="23">
        <v>55</v>
      </c>
      <c r="R81" s="23">
        <v>35</v>
      </c>
    </row>
    <row r="82" spans="2:18" s="2" customFormat="1" ht="12" customHeight="1">
      <c r="B82" s="6"/>
      <c r="C82" s="12"/>
      <c r="D82" s="5" t="s">
        <v>158</v>
      </c>
      <c r="E82" s="23">
        <v>2206</v>
      </c>
      <c r="F82" s="23">
        <v>-2</v>
      </c>
      <c r="G82" s="23">
        <v>1</v>
      </c>
      <c r="H82" s="23">
        <v>3</v>
      </c>
      <c r="I82" s="23">
        <f t="shared" si="16"/>
        <v>8098</v>
      </c>
      <c r="J82" s="23">
        <v>3964</v>
      </c>
      <c r="K82" s="23">
        <v>4134</v>
      </c>
      <c r="L82" s="23">
        <v>-13</v>
      </c>
      <c r="M82" s="23">
        <v>2</v>
      </c>
      <c r="N82" s="23">
        <v>4</v>
      </c>
      <c r="O82" s="23">
        <v>2</v>
      </c>
      <c r="P82" s="23">
        <v>-15</v>
      </c>
      <c r="Q82" s="23">
        <v>7</v>
      </c>
      <c r="R82" s="23">
        <v>22</v>
      </c>
    </row>
    <row r="83" spans="2:18" s="2" customFormat="1" ht="12" customHeight="1">
      <c r="B83" s="6"/>
      <c r="C83" s="12"/>
      <c r="D83" s="5" t="s">
        <v>159</v>
      </c>
      <c r="E83" s="23">
        <v>1932</v>
      </c>
      <c r="F83" s="23">
        <v>7</v>
      </c>
      <c r="G83" s="23">
        <v>7</v>
      </c>
      <c r="H83" s="23">
        <v>0</v>
      </c>
      <c r="I83" s="23">
        <f t="shared" si="16"/>
        <v>8308</v>
      </c>
      <c r="J83" s="23">
        <v>4109</v>
      </c>
      <c r="K83" s="23">
        <v>4199</v>
      </c>
      <c r="L83" s="23">
        <v>10</v>
      </c>
      <c r="M83" s="23">
        <v>1</v>
      </c>
      <c r="N83" s="23">
        <v>4</v>
      </c>
      <c r="O83" s="23">
        <v>3</v>
      </c>
      <c r="P83" s="23">
        <v>9</v>
      </c>
      <c r="Q83" s="23">
        <v>22</v>
      </c>
      <c r="R83" s="23">
        <v>13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21515</v>
      </c>
      <c r="F85" s="22">
        <f>SUM(F86:F89)</f>
        <v>31</v>
      </c>
      <c r="G85" s="22">
        <f>SUM(G86:G89)</f>
        <v>86</v>
      </c>
      <c r="H85" s="22">
        <f>SUM(H86:H89)</f>
        <v>55</v>
      </c>
      <c r="I85" s="22">
        <f>SUM(J85:K85)</f>
        <v>80293</v>
      </c>
      <c r="J85" s="22">
        <f>SUM(J86:J89)</f>
        <v>39822</v>
      </c>
      <c r="K85" s="22">
        <f aca="true" t="shared" si="17" ref="K85:R85">SUM(K86:K89)</f>
        <v>40471</v>
      </c>
      <c r="L85" s="22">
        <f t="shared" si="17"/>
        <v>102</v>
      </c>
      <c r="M85" s="22">
        <f t="shared" si="17"/>
        <v>35</v>
      </c>
      <c r="N85" s="22">
        <f t="shared" si="17"/>
        <v>75</v>
      </c>
      <c r="O85" s="22">
        <f t="shared" si="17"/>
        <v>40</v>
      </c>
      <c r="P85" s="22">
        <f t="shared" si="17"/>
        <v>67</v>
      </c>
      <c r="Q85" s="22">
        <f t="shared" si="17"/>
        <v>240</v>
      </c>
      <c r="R85" s="22">
        <f t="shared" si="17"/>
        <v>173</v>
      </c>
    </row>
    <row r="86" spans="2:18" s="2" customFormat="1" ht="12" customHeight="1">
      <c r="B86" s="6"/>
      <c r="C86" s="12"/>
      <c r="D86" s="5" t="s">
        <v>161</v>
      </c>
      <c r="E86" s="23">
        <v>3137</v>
      </c>
      <c r="F86" s="23">
        <v>9</v>
      </c>
      <c r="G86" s="23">
        <v>15</v>
      </c>
      <c r="H86" s="23">
        <v>6</v>
      </c>
      <c r="I86" s="23">
        <f>SUM(J86:K86)</f>
        <v>12215</v>
      </c>
      <c r="J86" s="23">
        <v>6167</v>
      </c>
      <c r="K86" s="23">
        <v>6048</v>
      </c>
      <c r="L86" s="23">
        <v>22</v>
      </c>
      <c r="M86" s="23">
        <v>2</v>
      </c>
      <c r="N86" s="23">
        <v>7</v>
      </c>
      <c r="O86" s="23">
        <v>5</v>
      </c>
      <c r="P86" s="23">
        <v>20</v>
      </c>
      <c r="Q86" s="23">
        <v>48</v>
      </c>
      <c r="R86" s="23">
        <v>28</v>
      </c>
    </row>
    <row r="87" spans="2:18" s="2" customFormat="1" ht="12" customHeight="1">
      <c r="B87" s="6"/>
      <c r="C87" s="12"/>
      <c r="D87" s="5" t="s">
        <v>118</v>
      </c>
      <c r="E87" s="23">
        <v>4010</v>
      </c>
      <c r="F87" s="23">
        <v>6</v>
      </c>
      <c r="G87" s="23">
        <v>22</v>
      </c>
      <c r="H87" s="23">
        <v>16</v>
      </c>
      <c r="I87" s="23">
        <f>SUM(J87:K87)</f>
        <v>15752</v>
      </c>
      <c r="J87" s="23">
        <v>7841</v>
      </c>
      <c r="K87" s="23">
        <v>7911</v>
      </c>
      <c r="L87" s="23">
        <v>25</v>
      </c>
      <c r="M87" s="23">
        <v>12</v>
      </c>
      <c r="N87" s="23">
        <v>19</v>
      </c>
      <c r="O87" s="23">
        <v>7</v>
      </c>
      <c r="P87" s="23">
        <v>13</v>
      </c>
      <c r="Q87" s="23">
        <v>46</v>
      </c>
      <c r="R87" s="23">
        <v>33</v>
      </c>
    </row>
    <row r="88" spans="2:18" s="2" customFormat="1" ht="12" customHeight="1">
      <c r="B88" s="6"/>
      <c r="C88" s="12"/>
      <c r="D88" s="5" t="s">
        <v>162</v>
      </c>
      <c r="E88" s="23">
        <v>8032</v>
      </c>
      <c r="F88" s="23">
        <v>1</v>
      </c>
      <c r="G88" s="23">
        <v>21</v>
      </c>
      <c r="H88" s="23">
        <v>20</v>
      </c>
      <c r="I88" s="23">
        <f>SUM(J88:K88)</f>
        <v>29904</v>
      </c>
      <c r="J88" s="23">
        <v>14820</v>
      </c>
      <c r="K88" s="23">
        <v>15084</v>
      </c>
      <c r="L88" s="23">
        <v>0</v>
      </c>
      <c r="M88" s="23">
        <v>4</v>
      </c>
      <c r="N88" s="23">
        <v>23</v>
      </c>
      <c r="O88" s="23">
        <v>19</v>
      </c>
      <c r="P88" s="23">
        <v>-4</v>
      </c>
      <c r="Q88" s="23">
        <v>64</v>
      </c>
      <c r="R88" s="23">
        <v>68</v>
      </c>
    </row>
    <row r="89" spans="2:18" s="2" customFormat="1" ht="12" customHeight="1">
      <c r="B89" s="6"/>
      <c r="C89" s="12"/>
      <c r="D89" s="5" t="s">
        <v>163</v>
      </c>
      <c r="E89" s="23">
        <v>6336</v>
      </c>
      <c r="F89" s="23">
        <v>15</v>
      </c>
      <c r="G89" s="23">
        <v>28</v>
      </c>
      <c r="H89" s="23">
        <v>13</v>
      </c>
      <c r="I89" s="23">
        <f>SUM(J89:K89)</f>
        <v>22422</v>
      </c>
      <c r="J89" s="23">
        <v>10994</v>
      </c>
      <c r="K89" s="23">
        <v>11428</v>
      </c>
      <c r="L89" s="23">
        <v>55</v>
      </c>
      <c r="M89" s="23">
        <v>17</v>
      </c>
      <c r="N89" s="23">
        <v>26</v>
      </c>
      <c r="O89" s="23">
        <v>9</v>
      </c>
      <c r="P89" s="23">
        <v>38</v>
      </c>
      <c r="Q89" s="23">
        <v>82</v>
      </c>
      <c r="R89" s="23">
        <v>44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20630</v>
      </c>
      <c r="F91" s="22">
        <f>SUM(F92:F95)</f>
        <v>5</v>
      </c>
      <c r="G91" s="22">
        <f>SUM(G92:G95)</f>
        <v>76</v>
      </c>
      <c r="H91" s="22">
        <f>SUM(H92:H95)</f>
        <v>71</v>
      </c>
      <c r="I91" s="22">
        <f>SUM(J91:K91)</f>
        <v>78069</v>
      </c>
      <c r="J91" s="22">
        <f>SUM(J92:J95)</f>
        <v>38977</v>
      </c>
      <c r="K91" s="22">
        <f aca="true" t="shared" si="18" ref="K91:R91">SUM(K92:K95)</f>
        <v>39092</v>
      </c>
      <c r="L91" s="22">
        <f t="shared" si="18"/>
        <v>61</v>
      </c>
      <c r="M91" s="22">
        <f t="shared" si="18"/>
        <v>45</v>
      </c>
      <c r="N91" s="22">
        <f t="shared" si="18"/>
        <v>78</v>
      </c>
      <c r="O91" s="22">
        <f t="shared" si="18"/>
        <v>33</v>
      </c>
      <c r="P91" s="22">
        <f t="shared" si="18"/>
        <v>16</v>
      </c>
      <c r="Q91" s="22">
        <f t="shared" si="18"/>
        <v>195</v>
      </c>
      <c r="R91" s="22">
        <f t="shared" si="18"/>
        <v>179</v>
      </c>
    </row>
    <row r="92" spans="2:18" s="2" customFormat="1" ht="12" customHeight="1">
      <c r="B92" s="6"/>
      <c r="C92" s="12"/>
      <c r="D92" s="5" t="s">
        <v>165</v>
      </c>
      <c r="E92" s="23">
        <v>3891</v>
      </c>
      <c r="F92" s="23">
        <v>1</v>
      </c>
      <c r="G92" s="23">
        <v>7</v>
      </c>
      <c r="H92" s="23">
        <v>6</v>
      </c>
      <c r="I92" s="23">
        <f>SUM(J92:K92)</f>
        <v>14251</v>
      </c>
      <c r="J92" s="23">
        <v>7084</v>
      </c>
      <c r="K92" s="23">
        <v>7167</v>
      </c>
      <c r="L92" s="23">
        <v>-8</v>
      </c>
      <c r="M92" s="23">
        <v>-3</v>
      </c>
      <c r="N92" s="23">
        <v>6</v>
      </c>
      <c r="O92" s="23">
        <v>9</v>
      </c>
      <c r="P92" s="23">
        <v>-5</v>
      </c>
      <c r="Q92" s="23">
        <v>27</v>
      </c>
      <c r="R92" s="23">
        <v>32</v>
      </c>
    </row>
    <row r="93" spans="2:18" s="2" customFormat="1" ht="12" customHeight="1">
      <c r="B93" s="6"/>
      <c r="C93" s="12"/>
      <c r="D93" s="5" t="s">
        <v>166</v>
      </c>
      <c r="E93" s="23">
        <v>7377</v>
      </c>
      <c r="F93" s="23">
        <v>2</v>
      </c>
      <c r="G93" s="23">
        <v>25</v>
      </c>
      <c r="H93" s="23">
        <v>23</v>
      </c>
      <c r="I93" s="23">
        <f>SUM(J93:K93)</f>
        <v>27352</v>
      </c>
      <c r="J93" s="23">
        <v>13803</v>
      </c>
      <c r="K93" s="23">
        <v>13549</v>
      </c>
      <c r="L93" s="23">
        <v>-8</v>
      </c>
      <c r="M93" s="23">
        <v>6</v>
      </c>
      <c r="N93" s="23">
        <v>21</v>
      </c>
      <c r="O93" s="23">
        <v>15</v>
      </c>
      <c r="P93" s="23">
        <v>-14</v>
      </c>
      <c r="Q93" s="23">
        <v>50</v>
      </c>
      <c r="R93" s="23">
        <v>64</v>
      </c>
    </row>
    <row r="94" spans="2:18" s="2" customFormat="1" ht="12" customHeight="1">
      <c r="B94" s="6"/>
      <c r="C94" s="12"/>
      <c r="D94" s="5" t="s">
        <v>167</v>
      </c>
      <c r="E94" s="23">
        <v>3948</v>
      </c>
      <c r="F94" s="23">
        <v>3</v>
      </c>
      <c r="G94" s="23">
        <v>19</v>
      </c>
      <c r="H94" s="23">
        <v>16</v>
      </c>
      <c r="I94" s="23">
        <f>SUM(J94:K94)</f>
        <v>15616</v>
      </c>
      <c r="J94" s="23">
        <v>7732</v>
      </c>
      <c r="K94" s="23">
        <v>7884</v>
      </c>
      <c r="L94" s="23">
        <v>33</v>
      </c>
      <c r="M94" s="23">
        <v>18</v>
      </c>
      <c r="N94" s="23">
        <v>20</v>
      </c>
      <c r="O94" s="23">
        <v>2</v>
      </c>
      <c r="P94" s="23">
        <v>15</v>
      </c>
      <c r="Q94" s="23">
        <v>49</v>
      </c>
      <c r="R94" s="23">
        <v>34</v>
      </c>
    </row>
    <row r="95" spans="2:18" s="2" customFormat="1" ht="12" customHeight="1">
      <c r="B95" s="6"/>
      <c r="C95" s="12"/>
      <c r="D95" s="5" t="s">
        <v>176</v>
      </c>
      <c r="E95" s="23">
        <v>5414</v>
      </c>
      <c r="F95" s="23">
        <v>-1</v>
      </c>
      <c r="G95" s="23">
        <v>25</v>
      </c>
      <c r="H95" s="23">
        <v>26</v>
      </c>
      <c r="I95" s="23">
        <f>SUM(J95:K95)</f>
        <v>20850</v>
      </c>
      <c r="J95" s="23">
        <v>10358</v>
      </c>
      <c r="K95" s="23">
        <v>10492</v>
      </c>
      <c r="L95" s="23">
        <v>44</v>
      </c>
      <c r="M95" s="23">
        <v>24</v>
      </c>
      <c r="N95" s="23">
        <v>31</v>
      </c>
      <c r="O95" s="23">
        <v>7</v>
      </c>
      <c r="P95" s="23">
        <v>20</v>
      </c>
      <c r="Q95" s="23">
        <v>69</v>
      </c>
      <c r="R95" s="23">
        <v>49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6892</v>
      </c>
      <c r="F97" s="22">
        <f>SUM(F98)</f>
        <v>7</v>
      </c>
      <c r="G97" s="22">
        <f>SUM(G98)</f>
        <v>26</v>
      </c>
      <c r="H97" s="22">
        <f>SUM(H98)</f>
        <v>19</v>
      </c>
      <c r="I97" s="22">
        <f>SUM(J97:K97)</f>
        <v>23643</v>
      </c>
      <c r="J97" s="22">
        <f>SUM(J98)</f>
        <v>11634</v>
      </c>
      <c r="K97" s="22">
        <f aca="true" t="shared" si="19" ref="K97:R97">SUM(K98)</f>
        <v>12009</v>
      </c>
      <c r="L97" s="22">
        <f t="shared" si="19"/>
        <v>-17</v>
      </c>
      <c r="M97" s="22">
        <f t="shared" si="19"/>
        <v>9</v>
      </c>
      <c r="N97" s="22">
        <f t="shared" si="19"/>
        <v>26</v>
      </c>
      <c r="O97" s="22">
        <f t="shared" si="19"/>
        <v>17</v>
      </c>
      <c r="P97" s="22">
        <f t="shared" si="19"/>
        <v>-26</v>
      </c>
      <c r="Q97" s="22">
        <f t="shared" si="19"/>
        <v>46</v>
      </c>
      <c r="R97" s="22">
        <f t="shared" si="19"/>
        <v>72</v>
      </c>
    </row>
    <row r="98" spans="2:18" s="2" customFormat="1" ht="12" customHeight="1">
      <c r="B98" s="6"/>
      <c r="C98" s="12"/>
      <c r="D98" s="5" t="s">
        <v>169</v>
      </c>
      <c r="E98" s="23">
        <v>6892</v>
      </c>
      <c r="F98" s="23">
        <v>7</v>
      </c>
      <c r="G98" s="23">
        <v>26</v>
      </c>
      <c r="H98" s="23">
        <v>19</v>
      </c>
      <c r="I98" s="23">
        <f>SUM(J98:K98)</f>
        <v>23643</v>
      </c>
      <c r="J98" s="23">
        <v>11634</v>
      </c>
      <c r="K98" s="23">
        <v>12009</v>
      </c>
      <c r="L98" s="23">
        <v>-17</v>
      </c>
      <c r="M98" s="23">
        <v>9</v>
      </c>
      <c r="N98" s="23">
        <v>26</v>
      </c>
      <c r="O98" s="23">
        <v>17</v>
      </c>
      <c r="P98" s="23">
        <v>-26</v>
      </c>
      <c r="Q98" s="23">
        <v>46</v>
      </c>
      <c r="R98" s="23">
        <v>72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29567</v>
      </c>
      <c r="F100" s="22">
        <f>SUM(F101:F105)</f>
        <v>9</v>
      </c>
      <c r="G100" s="22">
        <f>SUM(G101:G105)</f>
        <v>109</v>
      </c>
      <c r="H100" s="22">
        <f>SUM(H101:H105)</f>
        <v>100</v>
      </c>
      <c r="I100" s="22">
        <f aca="true" t="shared" si="20" ref="I100:I105">SUM(J100:K100)</f>
        <v>100964</v>
      </c>
      <c r="J100" s="22">
        <f>SUM(J101:J105)</f>
        <v>51159</v>
      </c>
      <c r="K100" s="22">
        <f aca="true" t="shared" si="21" ref="K100:R100">SUM(K101:K105)</f>
        <v>49805</v>
      </c>
      <c r="L100" s="22">
        <f t="shared" si="21"/>
        <v>61</v>
      </c>
      <c r="M100" s="22">
        <f t="shared" si="21"/>
        <v>55</v>
      </c>
      <c r="N100" s="22">
        <f t="shared" si="21"/>
        <v>105</v>
      </c>
      <c r="O100" s="22">
        <f t="shared" si="21"/>
        <v>50</v>
      </c>
      <c r="P100" s="22">
        <f t="shared" si="21"/>
        <v>6</v>
      </c>
      <c r="Q100" s="22">
        <f t="shared" si="21"/>
        <v>249</v>
      </c>
      <c r="R100" s="22">
        <f t="shared" si="21"/>
        <v>243</v>
      </c>
    </row>
    <row r="101" spans="2:18" s="2" customFormat="1" ht="12" customHeight="1">
      <c r="B101" s="6"/>
      <c r="C101" s="12"/>
      <c r="D101" s="5" t="s">
        <v>171</v>
      </c>
      <c r="E101" s="23">
        <v>3643</v>
      </c>
      <c r="F101" s="23">
        <v>0</v>
      </c>
      <c r="G101" s="23">
        <v>0</v>
      </c>
      <c r="H101" s="23">
        <v>0</v>
      </c>
      <c r="I101" s="23">
        <f t="shared" si="20"/>
        <v>15982</v>
      </c>
      <c r="J101" s="23">
        <v>7921</v>
      </c>
      <c r="K101" s="23">
        <v>8061</v>
      </c>
      <c r="L101" s="23">
        <v>7</v>
      </c>
      <c r="M101" s="23">
        <v>2</v>
      </c>
      <c r="N101" s="23">
        <v>15</v>
      </c>
      <c r="O101" s="23">
        <v>13</v>
      </c>
      <c r="P101" s="23">
        <v>5</v>
      </c>
      <c r="Q101" s="23">
        <v>23</v>
      </c>
      <c r="R101" s="23">
        <v>18</v>
      </c>
    </row>
    <row r="102" spans="2:18" s="2" customFormat="1" ht="12" customHeight="1">
      <c r="B102" s="6"/>
      <c r="C102" s="12"/>
      <c r="D102" s="5" t="s">
        <v>80</v>
      </c>
      <c r="E102" s="23">
        <v>2614</v>
      </c>
      <c r="F102" s="23">
        <v>-2</v>
      </c>
      <c r="G102" s="23">
        <v>1</v>
      </c>
      <c r="H102" s="23">
        <v>3</v>
      </c>
      <c r="I102" s="23">
        <f t="shared" si="20"/>
        <v>10337</v>
      </c>
      <c r="J102" s="23">
        <v>5170</v>
      </c>
      <c r="K102" s="23">
        <v>5167</v>
      </c>
      <c r="L102" s="23">
        <v>-5</v>
      </c>
      <c r="M102" s="23">
        <v>3</v>
      </c>
      <c r="N102" s="23">
        <v>9</v>
      </c>
      <c r="O102" s="23">
        <v>6</v>
      </c>
      <c r="P102" s="23">
        <v>-8</v>
      </c>
      <c r="Q102" s="23">
        <v>6</v>
      </c>
      <c r="R102" s="23">
        <v>14</v>
      </c>
    </row>
    <row r="103" spans="2:18" s="2" customFormat="1" ht="12" customHeight="1">
      <c r="B103" s="6"/>
      <c r="C103" s="12"/>
      <c r="D103" s="5" t="s">
        <v>172</v>
      </c>
      <c r="E103" s="23">
        <v>2803</v>
      </c>
      <c r="F103" s="23">
        <v>1</v>
      </c>
      <c r="G103" s="23">
        <v>5</v>
      </c>
      <c r="H103" s="23">
        <v>4</v>
      </c>
      <c r="I103" s="23">
        <f t="shared" si="20"/>
        <v>11475</v>
      </c>
      <c r="J103" s="23">
        <v>5672</v>
      </c>
      <c r="K103" s="23">
        <v>5803</v>
      </c>
      <c r="L103" s="23">
        <v>12</v>
      </c>
      <c r="M103" s="23">
        <v>1</v>
      </c>
      <c r="N103" s="23">
        <v>7</v>
      </c>
      <c r="O103" s="23">
        <v>6</v>
      </c>
      <c r="P103" s="23">
        <v>11</v>
      </c>
      <c r="Q103" s="23">
        <v>26</v>
      </c>
      <c r="R103" s="23">
        <v>15</v>
      </c>
    </row>
    <row r="104" spans="2:18" s="2" customFormat="1" ht="12" customHeight="1">
      <c r="B104" s="6"/>
      <c r="C104" s="12"/>
      <c r="D104" s="5" t="s">
        <v>173</v>
      </c>
      <c r="E104" s="23">
        <v>13761</v>
      </c>
      <c r="F104" s="23">
        <v>-20</v>
      </c>
      <c r="G104" s="23">
        <v>68</v>
      </c>
      <c r="H104" s="23">
        <v>88</v>
      </c>
      <c r="I104" s="23">
        <f t="shared" si="20"/>
        <v>37767</v>
      </c>
      <c r="J104" s="23">
        <v>19640</v>
      </c>
      <c r="K104" s="23">
        <v>18127</v>
      </c>
      <c r="L104" s="23">
        <v>-7</v>
      </c>
      <c r="M104" s="23">
        <v>40</v>
      </c>
      <c r="N104" s="23">
        <v>53</v>
      </c>
      <c r="O104" s="23">
        <v>13</v>
      </c>
      <c r="P104" s="23">
        <v>-47</v>
      </c>
      <c r="Q104" s="23">
        <v>108</v>
      </c>
      <c r="R104" s="23">
        <v>155</v>
      </c>
    </row>
    <row r="105" spans="2:18" s="2" customFormat="1" ht="12" customHeight="1">
      <c r="B105" s="6"/>
      <c r="C105" s="12"/>
      <c r="D105" s="5" t="s">
        <v>174</v>
      </c>
      <c r="E105" s="23">
        <v>6746</v>
      </c>
      <c r="F105" s="23">
        <v>30</v>
      </c>
      <c r="G105" s="23">
        <v>35</v>
      </c>
      <c r="H105" s="23">
        <v>5</v>
      </c>
      <c r="I105" s="23">
        <f t="shared" si="20"/>
        <v>25403</v>
      </c>
      <c r="J105" s="23">
        <v>12756</v>
      </c>
      <c r="K105" s="23">
        <v>12647</v>
      </c>
      <c r="L105" s="23">
        <v>54</v>
      </c>
      <c r="M105" s="23">
        <v>9</v>
      </c>
      <c r="N105" s="23">
        <v>21</v>
      </c>
      <c r="O105" s="23">
        <v>12</v>
      </c>
      <c r="P105" s="23">
        <v>45</v>
      </c>
      <c r="Q105" s="23">
        <v>86</v>
      </c>
      <c r="R105" s="23">
        <v>41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188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579725</v>
      </c>
      <c r="F8" s="22">
        <f>SUM(F9:F10)</f>
        <v>800</v>
      </c>
      <c r="G8" s="22">
        <f>SUM(G9:G10)</f>
        <v>2902</v>
      </c>
      <c r="H8" s="22">
        <f>SUM(H9:H10)</f>
        <v>2102</v>
      </c>
      <c r="I8" s="22">
        <f>SUM(J8:K8)</f>
        <v>1949816</v>
      </c>
      <c r="J8" s="22">
        <f>SUM(J9:J10)</f>
        <v>961404</v>
      </c>
      <c r="K8" s="22">
        <f aca="true" t="shared" si="0" ref="K8:R8">SUM(K9:K10)</f>
        <v>988412</v>
      </c>
      <c r="L8" s="22">
        <f t="shared" si="0"/>
        <v>1201</v>
      </c>
      <c r="M8" s="22">
        <f t="shared" si="0"/>
        <v>799</v>
      </c>
      <c r="N8" s="22">
        <f t="shared" si="0"/>
        <v>1928</v>
      </c>
      <c r="O8" s="22">
        <f t="shared" si="0"/>
        <v>1129</v>
      </c>
      <c r="P8" s="22">
        <f t="shared" si="0"/>
        <v>402</v>
      </c>
      <c r="Q8" s="22">
        <f t="shared" si="0"/>
        <v>5597</v>
      </c>
      <c r="R8" s="22">
        <f t="shared" si="0"/>
        <v>5195</v>
      </c>
    </row>
    <row r="9" spans="2:18" s="2" customFormat="1" ht="12" customHeight="1">
      <c r="B9" s="32" t="s">
        <v>191</v>
      </c>
      <c r="C9" s="43"/>
      <c r="D9" s="31"/>
      <c r="E9" s="22">
        <f>SUM(E12:E22)</f>
        <v>380497</v>
      </c>
      <c r="F9" s="22">
        <f>SUM(F12:F22)</f>
        <v>584</v>
      </c>
      <c r="G9" s="22">
        <f>SUM(G12:G22)</f>
        <v>2141</v>
      </c>
      <c r="H9" s="22">
        <f>SUM(H12:H22)</f>
        <v>1557</v>
      </c>
      <c r="I9" s="22">
        <f>SUM(J9:K9)</f>
        <v>1223554</v>
      </c>
      <c r="J9" s="22">
        <f>SUM(J12:J22)</f>
        <v>601950</v>
      </c>
      <c r="K9" s="22">
        <f aca="true" t="shared" si="1" ref="K9:R9">SUM(K12:K22)</f>
        <v>621604</v>
      </c>
      <c r="L9" s="22">
        <f t="shared" si="1"/>
        <v>953</v>
      </c>
      <c r="M9" s="22">
        <f t="shared" si="1"/>
        <v>588</v>
      </c>
      <c r="N9" s="22">
        <f t="shared" si="1"/>
        <v>1246</v>
      </c>
      <c r="O9" s="22">
        <f t="shared" si="1"/>
        <v>658</v>
      </c>
      <c r="P9" s="22">
        <f t="shared" si="1"/>
        <v>365</v>
      </c>
      <c r="Q9" s="22">
        <f t="shared" si="1"/>
        <v>3620</v>
      </c>
      <c r="R9" s="22">
        <f t="shared" si="1"/>
        <v>3255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199228</v>
      </c>
      <c r="F10" s="22">
        <f>SUM(F24,F35,F41,F48,F56,F62,F65,F75,F85,F91,F97,F100)</f>
        <v>216</v>
      </c>
      <c r="G10" s="22">
        <f>SUM(G24,G35,G41,G48,G56,G62,G65,G75,G85,G91,G97,G100)</f>
        <v>761</v>
      </c>
      <c r="H10" s="22">
        <f>SUM(H24,H35,H41,H48,H56,H62,H65,H75,H85,H91,H97,H100)</f>
        <v>545</v>
      </c>
      <c r="I10" s="22">
        <f>SUM(J10:K10)</f>
        <v>726262</v>
      </c>
      <c r="J10" s="22">
        <f>SUM(J24,J35,J41,J48,J56,J62,J65,J75,J85,J91,J97,J100)</f>
        <v>359454</v>
      </c>
      <c r="K10" s="22">
        <f aca="true" t="shared" si="2" ref="K10:R10">SUM(K24,K35,K41,K48,K56,K62,K65,K75,K85,K91,K97,K100)</f>
        <v>366808</v>
      </c>
      <c r="L10" s="22">
        <f t="shared" si="2"/>
        <v>248</v>
      </c>
      <c r="M10" s="22">
        <f t="shared" si="2"/>
        <v>211</v>
      </c>
      <c r="N10" s="22">
        <f t="shared" si="2"/>
        <v>682</v>
      </c>
      <c r="O10" s="22">
        <f t="shared" si="2"/>
        <v>471</v>
      </c>
      <c r="P10" s="22">
        <f t="shared" si="2"/>
        <v>37</v>
      </c>
      <c r="Q10" s="22">
        <f t="shared" si="2"/>
        <v>1977</v>
      </c>
      <c r="R10" s="22">
        <f t="shared" si="2"/>
        <v>1940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90783</v>
      </c>
      <c r="F12" s="23">
        <v>188</v>
      </c>
      <c r="G12" s="23">
        <v>519</v>
      </c>
      <c r="H12" s="23">
        <v>331</v>
      </c>
      <c r="I12" s="23">
        <f>SUM(J12:K12)</f>
        <v>283934</v>
      </c>
      <c r="J12" s="23">
        <v>138832</v>
      </c>
      <c r="K12" s="23">
        <v>145102</v>
      </c>
      <c r="L12" s="23">
        <v>367</v>
      </c>
      <c r="M12" s="23">
        <v>160</v>
      </c>
      <c r="N12" s="23">
        <v>295</v>
      </c>
      <c r="O12" s="23">
        <v>135</v>
      </c>
      <c r="P12" s="23">
        <v>207</v>
      </c>
      <c r="Q12" s="23">
        <v>842</v>
      </c>
      <c r="R12" s="23">
        <v>635</v>
      </c>
    </row>
    <row r="13" spans="2:18" s="2" customFormat="1" ht="12" customHeight="1">
      <c r="B13" s="3"/>
      <c r="C13" s="30" t="s">
        <v>99</v>
      </c>
      <c r="D13" s="31"/>
      <c r="E13" s="23">
        <v>77042</v>
      </c>
      <c r="F13" s="23">
        <v>85</v>
      </c>
      <c r="G13" s="23">
        <v>433</v>
      </c>
      <c r="H13" s="23">
        <v>348</v>
      </c>
      <c r="I13" s="23">
        <f aca="true" t="shared" si="3" ref="I13:I22">SUM(J13:K13)</f>
        <v>234959</v>
      </c>
      <c r="J13" s="23">
        <v>115691</v>
      </c>
      <c r="K13" s="23">
        <v>119268</v>
      </c>
      <c r="L13" s="23">
        <v>121</v>
      </c>
      <c r="M13" s="23">
        <v>118</v>
      </c>
      <c r="N13" s="23">
        <v>241</v>
      </c>
      <c r="O13" s="23">
        <v>123</v>
      </c>
      <c r="P13" s="23">
        <v>3</v>
      </c>
      <c r="Q13" s="23">
        <v>761</v>
      </c>
      <c r="R13" s="23">
        <v>758</v>
      </c>
    </row>
    <row r="14" spans="2:18" s="2" customFormat="1" ht="12" customHeight="1">
      <c r="B14" s="6"/>
      <c r="C14" s="30" t="s">
        <v>100</v>
      </c>
      <c r="D14" s="31"/>
      <c r="E14" s="23">
        <v>40462</v>
      </c>
      <c r="F14" s="23">
        <v>44</v>
      </c>
      <c r="G14" s="23">
        <v>218</v>
      </c>
      <c r="H14" s="23">
        <v>174</v>
      </c>
      <c r="I14" s="23">
        <f t="shared" si="3"/>
        <v>128485</v>
      </c>
      <c r="J14" s="23">
        <v>61816</v>
      </c>
      <c r="K14" s="23">
        <v>66669</v>
      </c>
      <c r="L14" s="23">
        <v>-17</v>
      </c>
      <c r="M14" s="23">
        <v>16</v>
      </c>
      <c r="N14" s="23">
        <v>102</v>
      </c>
      <c r="O14" s="23">
        <v>86</v>
      </c>
      <c r="P14" s="23">
        <v>-33</v>
      </c>
      <c r="Q14" s="23">
        <v>261</v>
      </c>
      <c r="R14" s="23">
        <v>294</v>
      </c>
    </row>
    <row r="15" spans="2:18" s="2" customFormat="1" ht="12" customHeight="1">
      <c r="B15" s="6"/>
      <c r="C15" s="30" t="s">
        <v>101</v>
      </c>
      <c r="D15" s="31"/>
      <c r="E15" s="23">
        <v>34178</v>
      </c>
      <c r="F15" s="23">
        <v>60</v>
      </c>
      <c r="G15" s="23">
        <v>181</v>
      </c>
      <c r="H15" s="23">
        <v>121</v>
      </c>
      <c r="I15" s="23">
        <f t="shared" si="3"/>
        <v>113907</v>
      </c>
      <c r="J15" s="23">
        <v>56556</v>
      </c>
      <c r="K15" s="23">
        <v>57351</v>
      </c>
      <c r="L15" s="23">
        <v>58</v>
      </c>
      <c r="M15" s="23">
        <v>58</v>
      </c>
      <c r="N15" s="23">
        <v>126</v>
      </c>
      <c r="O15" s="23">
        <v>68</v>
      </c>
      <c r="P15" s="23">
        <v>0</v>
      </c>
      <c r="Q15" s="23">
        <v>305</v>
      </c>
      <c r="R15" s="23">
        <v>305</v>
      </c>
    </row>
    <row r="16" spans="2:18" s="2" customFormat="1" ht="12" customHeight="1">
      <c r="B16" s="6"/>
      <c r="C16" s="30" t="s">
        <v>102</v>
      </c>
      <c r="D16" s="31"/>
      <c r="E16" s="23">
        <v>43010</v>
      </c>
      <c r="F16" s="23">
        <v>76</v>
      </c>
      <c r="G16" s="23">
        <v>315</v>
      </c>
      <c r="H16" s="23">
        <v>239</v>
      </c>
      <c r="I16" s="23">
        <f t="shared" si="3"/>
        <v>137520</v>
      </c>
      <c r="J16" s="23">
        <v>69856</v>
      </c>
      <c r="K16" s="23">
        <v>67664</v>
      </c>
      <c r="L16" s="23">
        <v>190</v>
      </c>
      <c r="M16" s="23">
        <v>89</v>
      </c>
      <c r="N16" s="23">
        <v>145</v>
      </c>
      <c r="O16" s="23">
        <v>56</v>
      </c>
      <c r="P16" s="23">
        <v>101</v>
      </c>
      <c r="Q16" s="23">
        <v>559</v>
      </c>
      <c r="R16" s="23">
        <v>458</v>
      </c>
    </row>
    <row r="17" spans="2:18" s="2" customFormat="1" ht="12" customHeight="1">
      <c r="B17" s="6"/>
      <c r="C17" s="30" t="s">
        <v>103</v>
      </c>
      <c r="D17" s="31"/>
      <c r="E17" s="23">
        <v>14031</v>
      </c>
      <c r="F17" s="23">
        <v>19</v>
      </c>
      <c r="G17" s="23">
        <v>89</v>
      </c>
      <c r="H17" s="23">
        <v>70</v>
      </c>
      <c r="I17" s="23">
        <f t="shared" si="3"/>
        <v>47156</v>
      </c>
      <c r="J17" s="23">
        <v>22925</v>
      </c>
      <c r="K17" s="23">
        <v>24231</v>
      </c>
      <c r="L17" s="23">
        <v>23</v>
      </c>
      <c r="M17" s="23">
        <v>24</v>
      </c>
      <c r="N17" s="23">
        <v>51</v>
      </c>
      <c r="O17" s="23">
        <v>27</v>
      </c>
      <c r="P17" s="23">
        <v>-1</v>
      </c>
      <c r="Q17" s="23">
        <v>138</v>
      </c>
      <c r="R17" s="23">
        <v>139</v>
      </c>
    </row>
    <row r="18" spans="2:18" s="2" customFormat="1" ht="12" customHeight="1">
      <c r="B18" s="6"/>
      <c r="C18" s="30" t="s">
        <v>104</v>
      </c>
      <c r="D18" s="31"/>
      <c r="E18" s="23">
        <v>23181</v>
      </c>
      <c r="F18" s="23">
        <v>25</v>
      </c>
      <c r="G18" s="23">
        <v>101</v>
      </c>
      <c r="H18" s="23">
        <v>76</v>
      </c>
      <c r="I18" s="23">
        <f t="shared" si="3"/>
        <v>76145</v>
      </c>
      <c r="J18" s="23">
        <v>37757</v>
      </c>
      <c r="K18" s="23">
        <v>38388</v>
      </c>
      <c r="L18" s="23">
        <v>59</v>
      </c>
      <c r="M18" s="23">
        <v>55</v>
      </c>
      <c r="N18" s="23">
        <v>89</v>
      </c>
      <c r="O18" s="23">
        <v>34</v>
      </c>
      <c r="P18" s="23">
        <v>4</v>
      </c>
      <c r="Q18" s="23">
        <v>204</v>
      </c>
      <c r="R18" s="23">
        <v>200</v>
      </c>
    </row>
    <row r="19" spans="2:18" s="2" customFormat="1" ht="12" customHeight="1">
      <c r="B19" s="6"/>
      <c r="C19" s="30" t="s">
        <v>105</v>
      </c>
      <c r="D19" s="31"/>
      <c r="E19" s="23">
        <v>14381</v>
      </c>
      <c r="F19" s="23">
        <v>19</v>
      </c>
      <c r="G19" s="23">
        <v>88</v>
      </c>
      <c r="H19" s="23">
        <v>69</v>
      </c>
      <c r="I19" s="23">
        <f t="shared" si="3"/>
        <v>48153</v>
      </c>
      <c r="J19" s="23">
        <v>23553</v>
      </c>
      <c r="K19" s="23">
        <v>24600</v>
      </c>
      <c r="L19" s="23">
        <v>16</v>
      </c>
      <c r="M19" s="23">
        <v>12</v>
      </c>
      <c r="N19" s="23">
        <v>45</v>
      </c>
      <c r="O19" s="23">
        <v>33</v>
      </c>
      <c r="P19" s="23">
        <v>4</v>
      </c>
      <c r="Q19" s="23">
        <v>128</v>
      </c>
      <c r="R19" s="23">
        <v>124</v>
      </c>
    </row>
    <row r="20" spans="2:18" s="2" customFormat="1" ht="12" customHeight="1">
      <c r="B20" s="6"/>
      <c r="C20" s="30" t="s">
        <v>106</v>
      </c>
      <c r="D20" s="31"/>
      <c r="E20" s="23">
        <v>17000</v>
      </c>
      <c r="F20" s="23">
        <v>32</v>
      </c>
      <c r="G20" s="23">
        <v>87</v>
      </c>
      <c r="H20" s="23">
        <v>55</v>
      </c>
      <c r="I20" s="23">
        <f t="shared" si="3"/>
        <v>59338</v>
      </c>
      <c r="J20" s="23">
        <v>29072</v>
      </c>
      <c r="K20" s="23">
        <v>30266</v>
      </c>
      <c r="L20" s="23">
        <v>99</v>
      </c>
      <c r="M20" s="23">
        <v>21</v>
      </c>
      <c r="N20" s="23">
        <v>61</v>
      </c>
      <c r="O20" s="23">
        <v>40</v>
      </c>
      <c r="P20" s="23">
        <v>78</v>
      </c>
      <c r="Q20" s="23">
        <v>197</v>
      </c>
      <c r="R20" s="23">
        <v>119</v>
      </c>
    </row>
    <row r="21" spans="2:18" s="2" customFormat="1" ht="12" customHeight="1">
      <c r="B21" s="6"/>
      <c r="C21" s="30" t="s">
        <v>107</v>
      </c>
      <c r="D21" s="31"/>
      <c r="E21" s="23">
        <v>13360</v>
      </c>
      <c r="F21" s="23">
        <v>8</v>
      </c>
      <c r="G21" s="23">
        <v>49</v>
      </c>
      <c r="H21" s="23">
        <v>41</v>
      </c>
      <c r="I21" s="23">
        <f>SUM(J21:K21)</f>
        <v>48732</v>
      </c>
      <c r="J21" s="23">
        <v>23743</v>
      </c>
      <c r="K21" s="23">
        <v>24989</v>
      </c>
      <c r="L21" s="23">
        <v>22</v>
      </c>
      <c r="M21" s="23">
        <v>35</v>
      </c>
      <c r="N21" s="23">
        <v>63</v>
      </c>
      <c r="O21" s="23">
        <v>28</v>
      </c>
      <c r="P21" s="23">
        <v>-13</v>
      </c>
      <c r="Q21" s="23">
        <v>102</v>
      </c>
      <c r="R21" s="23">
        <v>115</v>
      </c>
    </row>
    <row r="22" spans="2:18" s="2" customFormat="1" ht="12" customHeight="1">
      <c r="B22" s="6"/>
      <c r="C22" s="30" t="s">
        <v>108</v>
      </c>
      <c r="D22" s="31"/>
      <c r="E22" s="23">
        <v>13069</v>
      </c>
      <c r="F22" s="23">
        <v>28</v>
      </c>
      <c r="G22" s="23">
        <v>61</v>
      </c>
      <c r="H22" s="23">
        <v>33</v>
      </c>
      <c r="I22" s="23">
        <f t="shared" si="3"/>
        <v>45225</v>
      </c>
      <c r="J22" s="23">
        <v>22149</v>
      </c>
      <c r="K22" s="23">
        <v>23076</v>
      </c>
      <c r="L22" s="23">
        <v>15</v>
      </c>
      <c r="M22" s="23">
        <v>0</v>
      </c>
      <c r="N22" s="23">
        <v>28</v>
      </c>
      <c r="O22" s="23">
        <v>28</v>
      </c>
      <c r="P22" s="23">
        <v>15</v>
      </c>
      <c r="Q22" s="23">
        <v>123</v>
      </c>
      <c r="R22" s="23">
        <v>108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22515</v>
      </c>
      <c r="F24" s="22">
        <f>SUM(F25:F33)</f>
        <v>25</v>
      </c>
      <c r="G24" s="22">
        <f>SUM(G25:G33)</f>
        <v>52</v>
      </c>
      <c r="H24" s="22">
        <f>SUM(H25:H33)</f>
        <v>27</v>
      </c>
      <c r="I24" s="22">
        <f>SUM(J24:K24)</f>
        <v>91743</v>
      </c>
      <c r="J24" s="22">
        <f>SUM(J25:J33)</f>
        <v>45277</v>
      </c>
      <c r="K24" s="22">
        <f aca="true" t="shared" si="4" ref="K24:R24">SUM(K25:K33)</f>
        <v>46466</v>
      </c>
      <c r="L24" s="22">
        <f t="shared" si="4"/>
        <v>11</v>
      </c>
      <c r="M24" s="22">
        <f t="shared" si="4"/>
        <v>40</v>
      </c>
      <c r="N24" s="22">
        <f t="shared" si="4"/>
        <v>92</v>
      </c>
      <c r="O24" s="22">
        <f t="shared" si="4"/>
        <v>52</v>
      </c>
      <c r="P24" s="22">
        <f t="shared" si="4"/>
        <v>-29</v>
      </c>
      <c r="Q24" s="22">
        <f t="shared" si="4"/>
        <v>164</v>
      </c>
      <c r="R24" s="22">
        <f t="shared" si="4"/>
        <v>193</v>
      </c>
    </row>
    <row r="25" spans="2:18" s="2" customFormat="1" ht="12" customHeight="1">
      <c r="B25" s="6"/>
      <c r="C25" s="11"/>
      <c r="D25" s="9" t="s">
        <v>110</v>
      </c>
      <c r="E25" s="23">
        <v>2223</v>
      </c>
      <c r="F25" s="23">
        <v>0</v>
      </c>
      <c r="G25" s="23">
        <v>5</v>
      </c>
      <c r="H25" s="23">
        <v>5</v>
      </c>
      <c r="I25" s="23">
        <f>SUM(J25:K25)</f>
        <v>9432</v>
      </c>
      <c r="J25" s="23">
        <v>4686</v>
      </c>
      <c r="K25" s="23">
        <v>4746</v>
      </c>
      <c r="L25" s="23">
        <v>4</v>
      </c>
      <c r="M25" s="23">
        <v>10</v>
      </c>
      <c r="N25" s="23">
        <v>14</v>
      </c>
      <c r="O25" s="23">
        <v>4</v>
      </c>
      <c r="P25" s="23">
        <v>-6</v>
      </c>
      <c r="Q25" s="23">
        <v>14</v>
      </c>
      <c r="R25" s="23">
        <v>20</v>
      </c>
    </row>
    <row r="26" spans="2:18" s="2" customFormat="1" ht="12" customHeight="1">
      <c r="B26" s="6"/>
      <c r="C26" s="11"/>
      <c r="D26" s="9" t="s">
        <v>111</v>
      </c>
      <c r="E26" s="23">
        <v>3209</v>
      </c>
      <c r="F26" s="23">
        <v>2</v>
      </c>
      <c r="G26" s="23">
        <v>4</v>
      </c>
      <c r="H26" s="23">
        <v>2</v>
      </c>
      <c r="I26" s="23">
        <f aca="true" t="shared" si="5" ref="I26:I33">SUM(J26:K26)</f>
        <v>13547</v>
      </c>
      <c r="J26" s="23">
        <v>6726</v>
      </c>
      <c r="K26" s="23">
        <v>6821</v>
      </c>
      <c r="L26" s="23">
        <v>-7</v>
      </c>
      <c r="M26" s="23">
        <v>3</v>
      </c>
      <c r="N26" s="23">
        <v>8</v>
      </c>
      <c r="O26" s="23">
        <v>5</v>
      </c>
      <c r="P26" s="23">
        <v>-10</v>
      </c>
      <c r="Q26" s="23">
        <v>20</v>
      </c>
      <c r="R26" s="23">
        <v>30</v>
      </c>
    </row>
    <row r="27" spans="2:18" s="2" customFormat="1" ht="12" customHeight="1">
      <c r="B27" s="6"/>
      <c r="C27" s="11"/>
      <c r="D27" s="9" t="s">
        <v>112</v>
      </c>
      <c r="E27" s="23">
        <v>4180</v>
      </c>
      <c r="F27" s="23">
        <v>9</v>
      </c>
      <c r="G27" s="23">
        <v>12</v>
      </c>
      <c r="H27" s="23">
        <v>3</v>
      </c>
      <c r="I27" s="23">
        <f t="shared" si="5"/>
        <v>16796</v>
      </c>
      <c r="J27" s="23">
        <v>8260</v>
      </c>
      <c r="K27" s="23">
        <v>8536</v>
      </c>
      <c r="L27" s="23">
        <v>20</v>
      </c>
      <c r="M27" s="23">
        <v>7</v>
      </c>
      <c r="N27" s="23">
        <v>17</v>
      </c>
      <c r="O27" s="23">
        <v>10</v>
      </c>
      <c r="P27" s="23">
        <v>13</v>
      </c>
      <c r="Q27" s="23">
        <v>34</v>
      </c>
      <c r="R27" s="23">
        <v>21</v>
      </c>
    </row>
    <row r="28" spans="2:18" s="2" customFormat="1" ht="12" customHeight="1">
      <c r="B28" s="6"/>
      <c r="C28" s="11"/>
      <c r="D28" s="9" t="s">
        <v>113</v>
      </c>
      <c r="E28" s="23">
        <v>3454</v>
      </c>
      <c r="F28" s="23">
        <v>8</v>
      </c>
      <c r="G28" s="23">
        <v>10</v>
      </c>
      <c r="H28" s="23">
        <v>2</v>
      </c>
      <c r="I28" s="23">
        <f t="shared" si="5"/>
        <v>13470</v>
      </c>
      <c r="J28" s="23">
        <v>6635</v>
      </c>
      <c r="K28" s="23">
        <v>6835</v>
      </c>
      <c r="L28" s="23">
        <v>25</v>
      </c>
      <c r="M28" s="23">
        <v>10</v>
      </c>
      <c r="N28" s="23">
        <v>16</v>
      </c>
      <c r="O28" s="23">
        <v>6</v>
      </c>
      <c r="P28" s="23">
        <v>15</v>
      </c>
      <c r="Q28" s="23">
        <v>34</v>
      </c>
      <c r="R28" s="23">
        <v>19</v>
      </c>
    </row>
    <row r="29" spans="2:18" s="2" customFormat="1" ht="12" customHeight="1">
      <c r="B29" s="6"/>
      <c r="C29" s="12"/>
      <c r="D29" s="5" t="s">
        <v>114</v>
      </c>
      <c r="E29" s="23">
        <v>1803</v>
      </c>
      <c r="F29" s="23">
        <v>3</v>
      </c>
      <c r="G29" s="23">
        <v>4</v>
      </c>
      <c r="H29" s="23">
        <v>1</v>
      </c>
      <c r="I29" s="23">
        <f t="shared" si="5"/>
        <v>8000</v>
      </c>
      <c r="J29" s="23">
        <v>3939</v>
      </c>
      <c r="K29" s="23">
        <v>4061</v>
      </c>
      <c r="L29" s="23">
        <v>-22</v>
      </c>
      <c r="M29" s="23">
        <v>-3</v>
      </c>
      <c r="N29" s="23">
        <v>6</v>
      </c>
      <c r="O29" s="23">
        <v>9</v>
      </c>
      <c r="P29" s="23">
        <v>-19</v>
      </c>
      <c r="Q29" s="23">
        <v>9</v>
      </c>
      <c r="R29" s="23">
        <v>28</v>
      </c>
    </row>
    <row r="30" spans="2:18" s="2" customFormat="1" ht="12" customHeight="1">
      <c r="B30" s="6"/>
      <c r="C30" s="12"/>
      <c r="D30" s="5" t="s">
        <v>115</v>
      </c>
      <c r="E30" s="23">
        <v>2510</v>
      </c>
      <c r="F30" s="23">
        <v>1</v>
      </c>
      <c r="G30" s="23">
        <v>6</v>
      </c>
      <c r="H30" s="23">
        <v>5</v>
      </c>
      <c r="I30" s="23">
        <f t="shared" si="5"/>
        <v>10615</v>
      </c>
      <c r="J30" s="23">
        <v>5241</v>
      </c>
      <c r="K30" s="23">
        <v>5374</v>
      </c>
      <c r="L30" s="23">
        <v>-5</v>
      </c>
      <c r="M30" s="23">
        <v>5</v>
      </c>
      <c r="N30" s="23">
        <v>11</v>
      </c>
      <c r="O30" s="23">
        <v>6</v>
      </c>
      <c r="P30" s="23">
        <v>-10</v>
      </c>
      <c r="Q30" s="23">
        <v>19</v>
      </c>
      <c r="R30" s="23">
        <v>29</v>
      </c>
    </row>
    <row r="31" spans="2:18" s="2" customFormat="1" ht="12" customHeight="1">
      <c r="B31" s="6"/>
      <c r="C31" s="12"/>
      <c r="D31" s="5" t="s">
        <v>116</v>
      </c>
      <c r="E31" s="23">
        <v>3232</v>
      </c>
      <c r="F31" s="23">
        <v>1</v>
      </c>
      <c r="G31" s="23">
        <v>8</v>
      </c>
      <c r="H31" s="23">
        <v>7</v>
      </c>
      <c r="I31" s="23">
        <f t="shared" si="5"/>
        <v>12851</v>
      </c>
      <c r="J31" s="23">
        <v>6380</v>
      </c>
      <c r="K31" s="23">
        <v>6471</v>
      </c>
      <c r="L31" s="23">
        <v>12</v>
      </c>
      <c r="M31" s="23">
        <v>9</v>
      </c>
      <c r="N31" s="23">
        <v>16</v>
      </c>
      <c r="O31" s="23">
        <v>7</v>
      </c>
      <c r="P31" s="23">
        <v>3</v>
      </c>
      <c r="Q31" s="23">
        <v>28</v>
      </c>
      <c r="R31" s="23">
        <v>25</v>
      </c>
    </row>
    <row r="32" spans="2:18" s="2" customFormat="1" ht="12" customHeight="1">
      <c r="B32" s="6"/>
      <c r="C32" s="12"/>
      <c r="D32" s="5" t="s">
        <v>117</v>
      </c>
      <c r="E32" s="23">
        <v>809</v>
      </c>
      <c r="F32" s="23">
        <v>1</v>
      </c>
      <c r="G32" s="23">
        <v>1</v>
      </c>
      <c r="H32" s="23">
        <v>0</v>
      </c>
      <c r="I32" s="23">
        <f t="shared" si="5"/>
        <v>3092</v>
      </c>
      <c r="J32" s="23">
        <v>1520</v>
      </c>
      <c r="K32" s="23">
        <v>1572</v>
      </c>
      <c r="L32" s="23">
        <v>1</v>
      </c>
      <c r="M32" s="23">
        <v>0</v>
      </c>
      <c r="N32" s="23">
        <v>2</v>
      </c>
      <c r="O32" s="23">
        <v>2</v>
      </c>
      <c r="P32" s="23">
        <v>1</v>
      </c>
      <c r="Q32" s="23">
        <v>2</v>
      </c>
      <c r="R32" s="23">
        <v>1</v>
      </c>
    </row>
    <row r="33" spans="2:18" s="2" customFormat="1" ht="12" customHeight="1">
      <c r="B33" s="6"/>
      <c r="C33" s="12"/>
      <c r="D33" s="5" t="s">
        <v>118</v>
      </c>
      <c r="E33" s="23">
        <v>1095</v>
      </c>
      <c r="F33" s="23">
        <v>0</v>
      </c>
      <c r="G33" s="23">
        <v>2</v>
      </c>
      <c r="H33" s="23">
        <v>2</v>
      </c>
      <c r="I33" s="23">
        <f t="shared" si="5"/>
        <v>3940</v>
      </c>
      <c r="J33" s="23">
        <v>1890</v>
      </c>
      <c r="K33" s="23">
        <v>2050</v>
      </c>
      <c r="L33" s="23">
        <v>-17</v>
      </c>
      <c r="M33" s="23">
        <v>-1</v>
      </c>
      <c r="N33" s="23">
        <v>2</v>
      </c>
      <c r="O33" s="23">
        <v>3</v>
      </c>
      <c r="P33" s="23">
        <v>-16</v>
      </c>
      <c r="Q33" s="23">
        <v>4</v>
      </c>
      <c r="R33" s="23">
        <v>20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19380</v>
      </c>
      <c r="F35" s="22">
        <f>SUM(F36:F39)</f>
        <v>46</v>
      </c>
      <c r="G35" s="22">
        <f>SUM(G36:G39)</f>
        <v>84</v>
      </c>
      <c r="H35" s="22">
        <f>SUM(H36:H39)</f>
        <v>38</v>
      </c>
      <c r="I35" s="22">
        <f>SUM(J35:K35)</f>
        <v>72658</v>
      </c>
      <c r="J35" s="22">
        <f>SUM(J36:J39)</f>
        <v>35746</v>
      </c>
      <c r="K35" s="22">
        <f aca="true" t="shared" si="6" ref="K35:R35">SUM(K36:K39)</f>
        <v>36912</v>
      </c>
      <c r="L35" s="22">
        <f t="shared" si="6"/>
        <v>58</v>
      </c>
      <c r="M35" s="22">
        <f t="shared" si="6"/>
        <v>11</v>
      </c>
      <c r="N35" s="22">
        <f t="shared" si="6"/>
        <v>62</v>
      </c>
      <c r="O35" s="22">
        <f t="shared" si="6"/>
        <v>51</v>
      </c>
      <c r="P35" s="22">
        <f t="shared" si="6"/>
        <v>47</v>
      </c>
      <c r="Q35" s="22">
        <f t="shared" si="6"/>
        <v>200</v>
      </c>
      <c r="R35" s="22">
        <f t="shared" si="6"/>
        <v>153</v>
      </c>
    </row>
    <row r="36" spans="2:18" s="2" customFormat="1" ht="12" customHeight="1">
      <c r="B36" s="6"/>
      <c r="C36" s="11"/>
      <c r="D36" s="5" t="s">
        <v>120</v>
      </c>
      <c r="E36" s="23">
        <v>5590</v>
      </c>
      <c r="F36" s="23">
        <v>15</v>
      </c>
      <c r="G36" s="23">
        <v>16</v>
      </c>
      <c r="H36" s="23">
        <v>1</v>
      </c>
      <c r="I36" s="23">
        <f>SUM(J36:K36)</f>
        <v>21498</v>
      </c>
      <c r="J36" s="23">
        <v>10344</v>
      </c>
      <c r="K36" s="23">
        <v>11154</v>
      </c>
      <c r="L36" s="23">
        <v>17</v>
      </c>
      <c r="M36" s="23">
        <v>-3</v>
      </c>
      <c r="N36" s="23">
        <v>16</v>
      </c>
      <c r="O36" s="23">
        <v>19</v>
      </c>
      <c r="P36" s="23">
        <v>20</v>
      </c>
      <c r="Q36" s="23">
        <v>48</v>
      </c>
      <c r="R36" s="23">
        <v>28</v>
      </c>
    </row>
    <row r="37" spans="2:18" s="2" customFormat="1" ht="12" customHeight="1">
      <c r="B37" s="6"/>
      <c r="C37" s="11"/>
      <c r="D37" s="5" t="s">
        <v>121</v>
      </c>
      <c r="E37" s="23">
        <v>1483</v>
      </c>
      <c r="F37" s="23">
        <v>2</v>
      </c>
      <c r="G37" s="23">
        <v>3</v>
      </c>
      <c r="H37" s="23">
        <v>1</v>
      </c>
      <c r="I37" s="23">
        <f>SUM(J37:K37)</f>
        <v>5598</v>
      </c>
      <c r="J37" s="23">
        <v>2759</v>
      </c>
      <c r="K37" s="23">
        <v>2839</v>
      </c>
      <c r="L37" s="23">
        <v>-4</v>
      </c>
      <c r="M37" s="23">
        <v>-1</v>
      </c>
      <c r="N37" s="23">
        <v>3</v>
      </c>
      <c r="O37" s="23">
        <v>4</v>
      </c>
      <c r="P37" s="23">
        <v>-3</v>
      </c>
      <c r="Q37" s="23">
        <v>10</v>
      </c>
      <c r="R37" s="23">
        <v>13</v>
      </c>
    </row>
    <row r="38" spans="2:18" s="2" customFormat="1" ht="12" customHeight="1">
      <c r="B38" s="6"/>
      <c r="C38" s="11"/>
      <c r="D38" s="5" t="s">
        <v>122</v>
      </c>
      <c r="E38" s="24">
        <v>4022</v>
      </c>
      <c r="F38" s="24">
        <v>10</v>
      </c>
      <c r="G38" s="24">
        <v>14</v>
      </c>
      <c r="H38" s="24">
        <v>4</v>
      </c>
      <c r="I38" s="23">
        <f>SUM(J38:K38)</f>
        <v>15787</v>
      </c>
      <c r="J38" s="23">
        <v>7832</v>
      </c>
      <c r="K38" s="23">
        <v>7955</v>
      </c>
      <c r="L38" s="23">
        <v>2</v>
      </c>
      <c r="M38" s="23">
        <v>3</v>
      </c>
      <c r="N38" s="23">
        <v>16</v>
      </c>
      <c r="O38" s="24">
        <v>13</v>
      </c>
      <c r="P38" s="23">
        <v>-1</v>
      </c>
      <c r="Q38" s="23">
        <v>41</v>
      </c>
      <c r="R38" s="24">
        <v>42</v>
      </c>
    </row>
    <row r="39" spans="2:18" s="2" customFormat="1" ht="12" customHeight="1">
      <c r="B39" s="6"/>
      <c r="C39" s="11"/>
      <c r="D39" s="5" t="s">
        <v>123</v>
      </c>
      <c r="E39" s="23">
        <v>8285</v>
      </c>
      <c r="F39" s="23">
        <v>19</v>
      </c>
      <c r="G39" s="23">
        <v>51</v>
      </c>
      <c r="H39" s="23">
        <v>32</v>
      </c>
      <c r="I39" s="23">
        <f>SUM(J39:K39)</f>
        <v>29775</v>
      </c>
      <c r="J39" s="23">
        <v>14811</v>
      </c>
      <c r="K39" s="23">
        <v>14964</v>
      </c>
      <c r="L39" s="23">
        <v>43</v>
      </c>
      <c r="M39" s="23">
        <v>12</v>
      </c>
      <c r="N39" s="23">
        <v>27</v>
      </c>
      <c r="O39" s="23">
        <v>15</v>
      </c>
      <c r="P39" s="23">
        <v>31</v>
      </c>
      <c r="Q39" s="23">
        <v>101</v>
      </c>
      <c r="R39" s="23">
        <v>70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11605</v>
      </c>
      <c r="F41" s="22">
        <f>SUM(F42:F46)</f>
        <v>-2</v>
      </c>
      <c r="G41" s="22">
        <f>SUM(G42:G46)</f>
        <v>56</v>
      </c>
      <c r="H41" s="22">
        <f>SUM(H42:H46)</f>
        <v>58</v>
      </c>
      <c r="I41" s="22">
        <f aca="true" t="shared" si="7" ref="I41:I46">SUM(J41:K41)</f>
        <v>43629</v>
      </c>
      <c r="J41" s="22">
        <f>SUM(J42:J46)</f>
        <v>21621</v>
      </c>
      <c r="K41" s="22">
        <f aca="true" t="shared" si="8" ref="K41:R41">SUM(K42:K46)</f>
        <v>22008</v>
      </c>
      <c r="L41" s="22">
        <f t="shared" si="8"/>
        <v>14</v>
      </c>
      <c r="M41" s="22">
        <f t="shared" si="8"/>
        <v>9</v>
      </c>
      <c r="N41" s="22">
        <f t="shared" si="8"/>
        <v>32</v>
      </c>
      <c r="O41" s="22">
        <f t="shared" si="8"/>
        <v>23</v>
      </c>
      <c r="P41" s="22">
        <f t="shared" si="8"/>
        <v>5</v>
      </c>
      <c r="Q41" s="22">
        <f t="shared" si="8"/>
        <v>155</v>
      </c>
      <c r="R41" s="22">
        <f t="shared" si="8"/>
        <v>150</v>
      </c>
    </row>
    <row r="42" spans="2:18" s="2" customFormat="1" ht="12" customHeight="1">
      <c r="B42" s="6"/>
      <c r="C42" s="11"/>
      <c r="D42" s="5" t="s">
        <v>125</v>
      </c>
      <c r="E42" s="23">
        <v>3074</v>
      </c>
      <c r="F42" s="23">
        <v>1</v>
      </c>
      <c r="G42" s="23">
        <v>2</v>
      </c>
      <c r="H42" s="23">
        <v>1</v>
      </c>
      <c r="I42" s="23">
        <f t="shared" si="7"/>
        <v>12237</v>
      </c>
      <c r="J42" s="23">
        <v>6099</v>
      </c>
      <c r="K42" s="23">
        <v>6138</v>
      </c>
      <c r="L42" s="23">
        <v>-11</v>
      </c>
      <c r="M42" s="23">
        <v>0</v>
      </c>
      <c r="N42" s="23">
        <v>5</v>
      </c>
      <c r="O42" s="23">
        <v>5</v>
      </c>
      <c r="P42" s="23">
        <v>-11</v>
      </c>
      <c r="Q42" s="23">
        <v>18</v>
      </c>
      <c r="R42" s="23">
        <v>29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7"/>
        <v>2335</v>
      </c>
      <c r="J43" s="23">
        <v>1151</v>
      </c>
      <c r="K43" s="23">
        <v>1184</v>
      </c>
      <c r="L43" s="23">
        <v>0</v>
      </c>
      <c r="M43" s="23">
        <v>-1</v>
      </c>
      <c r="N43" s="23">
        <v>0</v>
      </c>
      <c r="O43" s="23">
        <v>1</v>
      </c>
      <c r="P43" s="23">
        <v>1</v>
      </c>
      <c r="Q43" s="23">
        <v>3</v>
      </c>
      <c r="R43" s="23">
        <v>2</v>
      </c>
    </row>
    <row r="44" spans="2:18" s="2" customFormat="1" ht="12" customHeight="1">
      <c r="B44" s="6"/>
      <c r="C44" s="11"/>
      <c r="D44" s="5" t="s">
        <v>127</v>
      </c>
      <c r="E44" s="23">
        <v>1948</v>
      </c>
      <c r="F44" s="23">
        <v>-8</v>
      </c>
      <c r="G44" s="23">
        <v>37</v>
      </c>
      <c r="H44" s="23">
        <v>45</v>
      </c>
      <c r="I44" s="23">
        <f t="shared" si="7"/>
        <v>4745</v>
      </c>
      <c r="J44" s="23">
        <v>2155</v>
      </c>
      <c r="K44" s="23">
        <v>2590</v>
      </c>
      <c r="L44" s="23">
        <v>-9</v>
      </c>
      <c r="M44" s="23">
        <v>8</v>
      </c>
      <c r="N44" s="23">
        <v>9</v>
      </c>
      <c r="O44" s="23">
        <v>1</v>
      </c>
      <c r="P44" s="23">
        <v>-17</v>
      </c>
      <c r="Q44" s="23">
        <v>43</v>
      </c>
      <c r="R44" s="23">
        <v>60</v>
      </c>
    </row>
    <row r="45" spans="2:18" s="2" customFormat="1" ht="12" customHeight="1">
      <c r="B45" s="6"/>
      <c r="C45" s="12"/>
      <c r="D45" s="5" t="s">
        <v>128</v>
      </c>
      <c r="E45" s="23">
        <v>2704</v>
      </c>
      <c r="F45" s="23">
        <v>1</v>
      </c>
      <c r="G45" s="23">
        <v>6</v>
      </c>
      <c r="H45" s="23">
        <v>5</v>
      </c>
      <c r="I45" s="23">
        <f t="shared" si="7"/>
        <v>11262</v>
      </c>
      <c r="J45" s="23">
        <v>5815</v>
      </c>
      <c r="K45" s="23">
        <v>5447</v>
      </c>
      <c r="L45" s="23">
        <v>19</v>
      </c>
      <c r="M45" s="23">
        <v>3</v>
      </c>
      <c r="N45" s="23">
        <v>8</v>
      </c>
      <c r="O45" s="23">
        <v>5</v>
      </c>
      <c r="P45" s="23">
        <v>16</v>
      </c>
      <c r="Q45" s="23">
        <v>51</v>
      </c>
      <c r="R45" s="23">
        <v>35</v>
      </c>
    </row>
    <row r="46" spans="2:18" s="2" customFormat="1" ht="12" customHeight="1">
      <c r="B46" s="6"/>
      <c r="C46" s="12"/>
      <c r="D46" s="5" t="s">
        <v>175</v>
      </c>
      <c r="E46" s="23">
        <v>3305</v>
      </c>
      <c r="F46" s="23">
        <v>4</v>
      </c>
      <c r="G46" s="23">
        <v>11</v>
      </c>
      <c r="H46" s="23">
        <v>7</v>
      </c>
      <c r="I46" s="23">
        <f t="shared" si="7"/>
        <v>13050</v>
      </c>
      <c r="J46" s="23">
        <v>6401</v>
      </c>
      <c r="K46" s="23">
        <v>6649</v>
      </c>
      <c r="L46" s="23">
        <v>15</v>
      </c>
      <c r="M46" s="23">
        <v>-1</v>
      </c>
      <c r="N46" s="23">
        <v>10</v>
      </c>
      <c r="O46" s="23">
        <v>11</v>
      </c>
      <c r="P46" s="23">
        <v>16</v>
      </c>
      <c r="Q46" s="23">
        <v>40</v>
      </c>
      <c r="R46" s="23">
        <v>24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14739</v>
      </c>
      <c r="F48" s="22">
        <f>SUM(F49:F54)</f>
        <v>8</v>
      </c>
      <c r="G48" s="22">
        <f>SUM(G49:G54)</f>
        <v>47</v>
      </c>
      <c r="H48" s="22">
        <f>SUM(H49:H54)</f>
        <v>39</v>
      </c>
      <c r="I48" s="22">
        <f aca="true" t="shared" si="9" ref="I48:I54">SUM(J48:K48)</f>
        <v>51207</v>
      </c>
      <c r="J48" s="22">
        <f>SUM(J49:J54)</f>
        <v>25055</v>
      </c>
      <c r="K48" s="22">
        <f aca="true" t="shared" si="10" ref="K48:R48">SUM(K49:K54)</f>
        <v>26152</v>
      </c>
      <c r="L48" s="22">
        <f t="shared" si="10"/>
        <v>22</v>
      </c>
      <c r="M48" s="22">
        <f t="shared" si="10"/>
        <v>27</v>
      </c>
      <c r="N48" s="22">
        <f t="shared" si="10"/>
        <v>53</v>
      </c>
      <c r="O48" s="22">
        <f t="shared" si="10"/>
        <v>26</v>
      </c>
      <c r="P48" s="22">
        <f t="shared" si="10"/>
        <v>-5</v>
      </c>
      <c r="Q48" s="22">
        <f t="shared" si="10"/>
        <v>135</v>
      </c>
      <c r="R48" s="22">
        <f t="shared" si="10"/>
        <v>140</v>
      </c>
    </row>
    <row r="49" spans="2:18" s="2" customFormat="1" ht="12" customHeight="1">
      <c r="B49" s="6"/>
      <c r="C49" s="12"/>
      <c r="D49" s="5" t="s">
        <v>130</v>
      </c>
      <c r="E49" s="23">
        <v>4405</v>
      </c>
      <c r="F49" s="23">
        <v>5</v>
      </c>
      <c r="G49" s="23">
        <v>21</v>
      </c>
      <c r="H49" s="23">
        <v>16</v>
      </c>
      <c r="I49" s="23">
        <f t="shared" si="9"/>
        <v>13517</v>
      </c>
      <c r="J49" s="23">
        <v>6684</v>
      </c>
      <c r="K49" s="23">
        <v>6833</v>
      </c>
      <c r="L49" s="23">
        <v>17</v>
      </c>
      <c r="M49" s="23">
        <v>4</v>
      </c>
      <c r="N49" s="23">
        <v>11</v>
      </c>
      <c r="O49" s="23">
        <v>7</v>
      </c>
      <c r="P49" s="23">
        <v>13</v>
      </c>
      <c r="Q49" s="23">
        <v>56</v>
      </c>
      <c r="R49" s="23">
        <v>43</v>
      </c>
    </row>
    <row r="50" spans="2:18" s="2" customFormat="1" ht="12" customHeight="1">
      <c r="B50" s="6"/>
      <c r="C50" s="12"/>
      <c r="D50" s="5" t="s">
        <v>131</v>
      </c>
      <c r="E50" s="23">
        <v>2376</v>
      </c>
      <c r="F50" s="23">
        <v>0</v>
      </c>
      <c r="G50" s="23">
        <v>7</v>
      </c>
      <c r="H50" s="23">
        <v>7</v>
      </c>
      <c r="I50" s="23">
        <f t="shared" si="9"/>
        <v>8738</v>
      </c>
      <c r="J50" s="23">
        <v>4223</v>
      </c>
      <c r="K50" s="23">
        <v>4515</v>
      </c>
      <c r="L50" s="23">
        <v>-6</v>
      </c>
      <c r="M50" s="23">
        <v>3</v>
      </c>
      <c r="N50" s="23">
        <v>11</v>
      </c>
      <c r="O50" s="23">
        <v>8</v>
      </c>
      <c r="P50" s="23">
        <v>-9</v>
      </c>
      <c r="Q50" s="23">
        <v>28</v>
      </c>
      <c r="R50" s="23">
        <v>37</v>
      </c>
    </row>
    <row r="51" spans="2:18" s="2" customFormat="1" ht="12" customHeight="1">
      <c r="B51" s="6"/>
      <c r="C51" s="12"/>
      <c r="D51" s="5" t="s">
        <v>132</v>
      </c>
      <c r="E51" s="23">
        <v>6018</v>
      </c>
      <c r="F51" s="23">
        <v>3</v>
      </c>
      <c r="G51" s="23">
        <v>16</v>
      </c>
      <c r="H51" s="23">
        <v>13</v>
      </c>
      <c r="I51" s="23">
        <f t="shared" si="9"/>
        <v>22750</v>
      </c>
      <c r="J51" s="23">
        <v>11158</v>
      </c>
      <c r="K51" s="23">
        <v>11592</v>
      </c>
      <c r="L51" s="23">
        <v>26</v>
      </c>
      <c r="M51" s="23">
        <v>19</v>
      </c>
      <c r="N51" s="23">
        <v>27</v>
      </c>
      <c r="O51" s="23">
        <v>8</v>
      </c>
      <c r="P51" s="23">
        <v>7</v>
      </c>
      <c r="Q51" s="23">
        <v>46</v>
      </c>
      <c r="R51" s="23">
        <v>39</v>
      </c>
    </row>
    <row r="52" spans="2:18" s="2" customFormat="1" ht="12" customHeight="1">
      <c r="B52" s="6"/>
      <c r="C52" s="12"/>
      <c r="D52" s="5" t="s">
        <v>133</v>
      </c>
      <c r="E52" s="23">
        <v>926</v>
      </c>
      <c r="F52" s="23">
        <v>-2</v>
      </c>
      <c r="G52" s="23">
        <v>0</v>
      </c>
      <c r="H52" s="23">
        <v>2</v>
      </c>
      <c r="I52" s="23">
        <f t="shared" si="9"/>
        <v>3120</v>
      </c>
      <c r="J52" s="23">
        <v>1495</v>
      </c>
      <c r="K52" s="23">
        <v>1625</v>
      </c>
      <c r="L52" s="23">
        <v>-9</v>
      </c>
      <c r="M52" s="23">
        <v>0</v>
      </c>
      <c r="N52" s="23">
        <v>2</v>
      </c>
      <c r="O52" s="23">
        <v>2</v>
      </c>
      <c r="P52" s="23">
        <v>-9</v>
      </c>
      <c r="Q52" s="23">
        <v>2</v>
      </c>
      <c r="R52" s="23">
        <v>11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0</v>
      </c>
      <c r="G53" s="23">
        <v>1</v>
      </c>
      <c r="H53" s="23">
        <v>1</v>
      </c>
      <c r="I53" s="23">
        <f t="shared" si="9"/>
        <v>1263</v>
      </c>
      <c r="J53" s="23">
        <v>599</v>
      </c>
      <c r="K53" s="23">
        <v>664</v>
      </c>
      <c r="L53" s="23">
        <v>1</v>
      </c>
      <c r="M53" s="23">
        <v>1</v>
      </c>
      <c r="N53" s="23">
        <v>1</v>
      </c>
      <c r="O53" s="23">
        <v>0</v>
      </c>
      <c r="P53" s="23">
        <v>0</v>
      </c>
      <c r="Q53" s="23">
        <v>3</v>
      </c>
      <c r="R53" s="23">
        <v>3</v>
      </c>
    </row>
    <row r="54" spans="2:18" s="2" customFormat="1" ht="12" customHeight="1">
      <c r="B54" s="6"/>
      <c r="C54" s="12"/>
      <c r="D54" s="5" t="s">
        <v>135</v>
      </c>
      <c r="E54" s="23">
        <v>603</v>
      </c>
      <c r="F54" s="23">
        <v>2</v>
      </c>
      <c r="G54" s="23">
        <v>2</v>
      </c>
      <c r="H54" s="23">
        <v>0</v>
      </c>
      <c r="I54" s="23">
        <f t="shared" si="9"/>
        <v>1819</v>
      </c>
      <c r="J54" s="23">
        <v>896</v>
      </c>
      <c r="K54" s="23">
        <v>923</v>
      </c>
      <c r="L54" s="23">
        <v>-7</v>
      </c>
      <c r="M54" s="23">
        <v>0</v>
      </c>
      <c r="N54" s="23">
        <v>1</v>
      </c>
      <c r="O54" s="23">
        <v>1</v>
      </c>
      <c r="P54" s="23">
        <v>-7</v>
      </c>
      <c r="Q54" s="23">
        <v>0</v>
      </c>
      <c r="R54" s="23">
        <v>7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9966</v>
      </c>
      <c r="F56" s="22">
        <f>SUM(F57:F60)</f>
        <v>-4</v>
      </c>
      <c r="G56" s="22">
        <f>SUM(G57:G60)</f>
        <v>11</v>
      </c>
      <c r="H56" s="22">
        <f>SUM(H57:H60)</f>
        <v>15</v>
      </c>
      <c r="I56" s="22">
        <f>SUM(J56:K56)</f>
        <v>37808</v>
      </c>
      <c r="J56" s="22">
        <f>SUM(J57:J60)</f>
        <v>18509</v>
      </c>
      <c r="K56" s="22">
        <f aca="true" t="shared" si="11" ref="K56:R56">SUM(K57:K60)</f>
        <v>19299</v>
      </c>
      <c r="L56" s="22">
        <f t="shared" si="11"/>
        <v>-33</v>
      </c>
      <c r="M56" s="22">
        <f t="shared" si="11"/>
        <v>-7</v>
      </c>
      <c r="N56" s="22">
        <f t="shared" si="11"/>
        <v>27</v>
      </c>
      <c r="O56" s="22">
        <f t="shared" si="11"/>
        <v>34</v>
      </c>
      <c r="P56" s="22">
        <f t="shared" si="11"/>
        <v>-26</v>
      </c>
      <c r="Q56" s="22">
        <f t="shared" si="11"/>
        <v>88</v>
      </c>
      <c r="R56" s="22">
        <f t="shared" si="11"/>
        <v>114</v>
      </c>
    </row>
    <row r="57" spans="2:18" s="2" customFormat="1" ht="12" customHeight="1">
      <c r="B57" s="6"/>
      <c r="C57" s="12"/>
      <c r="D57" s="5" t="s">
        <v>137</v>
      </c>
      <c r="E57" s="23">
        <v>1286</v>
      </c>
      <c r="F57" s="23">
        <v>-2</v>
      </c>
      <c r="G57" s="23">
        <v>2</v>
      </c>
      <c r="H57" s="23">
        <v>4</v>
      </c>
      <c r="I57" s="23">
        <f>SUM(J57:K57)</f>
        <v>5248</v>
      </c>
      <c r="J57" s="23">
        <v>2629</v>
      </c>
      <c r="K57" s="23">
        <v>2619</v>
      </c>
      <c r="L57" s="23">
        <v>-6</v>
      </c>
      <c r="M57" s="23">
        <v>-2</v>
      </c>
      <c r="N57" s="23">
        <v>5</v>
      </c>
      <c r="O57" s="23">
        <v>7</v>
      </c>
      <c r="P57" s="23">
        <v>-4</v>
      </c>
      <c r="Q57" s="23">
        <v>17</v>
      </c>
      <c r="R57" s="23">
        <v>21</v>
      </c>
    </row>
    <row r="58" spans="2:18" s="2" customFormat="1" ht="12" customHeight="1">
      <c r="B58" s="6"/>
      <c r="C58" s="12"/>
      <c r="D58" s="5" t="s">
        <v>138</v>
      </c>
      <c r="E58" s="23">
        <v>3763</v>
      </c>
      <c r="F58" s="23">
        <v>-7</v>
      </c>
      <c r="G58" s="23">
        <v>2</v>
      </c>
      <c r="H58" s="23">
        <v>9</v>
      </c>
      <c r="I58" s="23">
        <f>SUM(J58:K58)</f>
        <v>13711</v>
      </c>
      <c r="J58" s="23">
        <v>6720</v>
      </c>
      <c r="K58" s="23">
        <v>6991</v>
      </c>
      <c r="L58" s="23">
        <v>-15</v>
      </c>
      <c r="M58" s="23">
        <v>-5</v>
      </c>
      <c r="N58" s="23">
        <v>8</v>
      </c>
      <c r="O58" s="23">
        <v>13</v>
      </c>
      <c r="P58" s="23">
        <v>-10</v>
      </c>
      <c r="Q58" s="23">
        <v>31</v>
      </c>
      <c r="R58" s="23">
        <v>41</v>
      </c>
    </row>
    <row r="59" spans="2:18" s="2" customFormat="1" ht="12" customHeight="1">
      <c r="B59" s="6"/>
      <c r="C59" s="12"/>
      <c r="D59" s="5" t="s">
        <v>139</v>
      </c>
      <c r="E59" s="23">
        <v>1444</v>
      </c>
      <c r="F59" s="23">
        <v>-2</v>
      </c>
      <c r="G59" s="23">
        <v>0</v>
      </c>
      <c r="H59" s="23">
        <v>2</v>
      </c>
      <c r="I59" s="23">
        <f>SUM(J59:K59)</f>
        <v>4658</v>
      </c>
      <c r="J59" s="23">
        <v>2217</v>
      </c>
      <c r="K59" s="23">
        <v>2441</v>
      </c>
      <c r="L59" s="23">
        <v>-18</v>
      </c>
      <c r="M59" s="23">
        <v>-3</v>
      </c>
      <c r="N59" s="23">
        <v>1</v>
      </c>
      <c r="O59" s="23">
        <v>4</v>
      </c>
      <c r="P59" s="23">
        <v>-15</v>
      </c>
      <c r="Q59" s="23">
        <v>8</v>
      </c>
      <c r="R59" s="23">
        <v>23</v>
      </c>
    </row>
    <row r="60" spans="2:18" s="2" customFormat="1" ht="12" customHeight="1">
      <c r="B60" s="6"/>
      <c r="C60" s="12"/>
      <c r="D60" s="5" t="s">
        <v>140</v>
      </c>
      <c r="E60" s="23">
        <v>3473</v>
      </c>
      <c r="F60" s="23">
        <v>7</v>
      </c>
      <c r="G60" s="23">
        <v>7</v>
      </c>
      <c r="H60" s="23">
        <v>0</v>
      </c>
      <c r="I60" s="23">
        <f>SUM(J60:K60)</f>
        <v>14191</v>
      </c>
      <c r="J60" s="23">
        <v>6943</v>
      </c>
      <c r="K60" s="23">
        <v>7248</v>
      </c>
      <c r="L60" s="23">
        <v>6</v>
      </c>
      <c r="M60" s="23">
        <v>3</v>
      </c>
      <c r="N60" s="23">
        <v>13</v>
      </c>
      <c r="O60" s="23">
        <v>10</v>
      </c>
      <c r="P60" s="23">
        <v>3</v>
      </c>
      <c r="Q60" s="23">
        <v>32</v>
      </c>
      <c r="R60" s="23">
        <v>29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5353</v>
      </c>
      <c r="F62" s="22">
        <f>SUM(F63)</f>
        <v>7</v>
      </c>
      <c r="G62" s="22">
        <f>SUM(G63)</f>
        <v>17</v>
      </c>
      <c r="H62" s="22">
        <f>SUM(H63)</f>
        <v>10</v>
      </c>
      <c r="I62" s="22">
        <f>SUM(J62:K62)</f>
        <v>18636</v>
      </c>
      <c r="J62" s="22">
        <f>SUM(J63)</f>
        <v>8989</v>
      </c>
      <c r="K62" s="22">
        <f aca="true" t="shared" si="12" ref="K62:R62">SUM(K63)</f>
        <v>9647</v>
      </c>
      <c r="L62" s="22">
        <f t="shared" si="12"/>
        <v>-10</v>
      </c>
      <c r="M62" s="22">
        <f t="shared" si="12"/>
        <v>-4</v>
      </c>
      <c r="N62" s="22">
        <f t="shared" si="12"/>
        <v>15</v>
      </c>
      <c r="O62" s="22">
        <f t="shared" si="12"/>
        <v>19</v>
      </c>
      <c r="P62" s="22">
        <f t="shared" si="12"/>
        <v>-6</v>
      </c>
      <c r="Q62" s="22">
        <f t="shared" si="12"/>
        <v>39</v>
      </c>
      <c r="R62" s="22">
        <f t="shared" si="12"/>
        <v>45</v>
      </c>
    </row>
    <row r="63" spans="2:18" s="2" customFormat="1" ht="12" customHeight="1">
      <c r="B63" s="6"/>
      <c r="C63" s="12"/>
      <c r="D63" s="5" t="s">
        <v>142</v>
      </c>
      <c r="E63" s="23">
        <v>5353</v>
      </c>
      <c r="F63" s="23">
        <v>7</v>
      </c>
      <c r="G63" s="23">
        <v>17</v>
      </c>
      <c r="H63" s="23">
        <v>10</v>
      </c>
      <c r="I63" s="23">
        <f>SUM(J63:K63)</f>
        <v>18636</v>
      </c>
      <c r="J63" s="23">
        <v>8989</v>
      </c>
      <c r="K63" s="23">
        <v>9647</v>
      </c>
      <c r="L63" s="23">
        <v>-10</v>
      </c>
      <c r="M63" s="23">
        <v>-4</v>
      </c>
      <c r="N63" s="23">
        <v>15</v>
      </c>
      <c r="O63" s="23">
        <v>19</v>
      </c>
      <c r="P63" s="23">
        <v>-6</v>
      </c>
      <c r="Q63" s="23">
        <v>39</v>
      </c>
      <c r="R63" s="23">
        <v>45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21237</v>
      </c>
      <c r="F65" s="22">
        <f>SUM(F66:F73)</f>
        <v>5</v>
      </c>
      <c r="G65" s="22">
        <f>SUM(G66:G73)</f>
        <v>60</v>
      </c>
      <c r="H65" s="22">
        <f>SUM(H66:H73)</f>
        <v>55</v>
      </c>
      <c r="I65" s="22">
        <f>SUM(J65:K65)</f>
        <v>72207</v>
      </c>
      <c r="J65" s="22">
        <f>SUM(J66:J73)</f>
        <v>35411</v>
      </c>
      <c r="K65" s="22">
        <f aca="true" t="shared" si="13" ref="K65:R65">SUM(K66:K73)</f>
        <v>36796</v>
      </c>
      <c r="L65" s="22">
        <f t="shared" si="13"/>
        <v>-48</v>
      </c>
      <c r="M65" s="22">
        <f t="shared" si="13"/>
        <v>5</v>
      </c>
      <c r="N65" s="22">
        <f t="shared" si="13"/>
        <v>65</v>
      </c>
      <c r="O65" s="22">
        <f t="shared" si="13"/>
        <v>60</v>
      </c>
      <c r="P65" s="22">
        <f t="shared" si="13"/>
        <v>-53</v>
      </c>
      <c r="Q65" s="22">
        <f t="shared" si="13"/>
        <v>142</v>
      </c>
      <c r="R65" s="22">
        <f t="shared" si="13"/>
        <v>195</v>
      </c>
    </row>
    <row r="66" spans="2:18" s="2" customFormat="1" ht="12" customHeight="1">
      <c r="B66" s="6"/>
      <c r="C66" s="12"/>
      <c r="D66" s="5" t="s">
        <v>144</v>
      </c>
      <c r="E66" s="23">
        <v>5681</v>
      </c>
      <c r="F66" s="23">
        <v>0</v>
      </c>
      <c r="G66" s="23">
        <v>11</v>
      </c>
      <c r="H66" s="23">
        <v>11</v>
      </c>
      <c r="I66" s="23">
        <f>SUM(J66:K66)</f>
        <v>19928</v>
      </c>
      <c r="J66" s="23">
        <v>9648</v>
      </c>
      <c r="K66" s="23">
        <v>10280</v>
      </c>
      <c r="L66" s="23">
        <v>-22</v>
      </c>
      <c r="M66" s="23">
        <v>-9</v>
      </c>
      <c r="N66" s="23">
        <v>10</v>
      </c>
      <c r="O66" s="23">
        <v>19</v>
      </c>
      <c r="P66" s="23">
        <v>-13</v>
      </c>
      <c r="Q66" s="23">
        <v>27</v>
      </c>
      <c r="R66" s="23">
        <v>40</v>
      </c>
    </row>
    <row r="67" spans="2:18" s="2" customFormat="1" ht="12" customHeight="1">
      <c r="B67" s="6"/>
      <c r="C67" s="12"/>
      <c r="D67" s="5" t="s">
        <v>118</v>
      </c>
      <c r="E67" s="23">
        <v>648</v>
      </c>
      <c r="F67" s="23">
        <v>0</v>
      </c>
      <c r="G67" s="23">
        <v>0</v>
      </c>
      <c r="H67" s="23">
        <v>0</v>
      </c>
      <c r="I67" s="23">
        <f aca="true" t="shared" si="14" ref="I67:I73">SUM(J67:K67)</f>
        <v>2678</v>
      </c>
      <c r="J67" s="23">
        <v>1318</v>
      </c>
      <c r="K67" s="23">
        <v>1360</v>
      </c>
      <c r="L67" s="23">
        <v>1</v>
      </c>
      <c r="M67" s="23">
        <v>2</v>
      </c>
      <c r="N67" s="23">
        <v>4</v>
      </c>
      <c r="O67" s="23">
        <v>2</v>
      </c>
      <c r="P67" s="23">
        <v>-1</v>
      </c>
      <c r="Q67" s="23">
        <v>3</v>
      </c>
      <c r="R67" s="23">
        <v>4</v>
      </c>
    </row>
    <row r="68" spans="2:18" s="2" customFormat="1" ht="12" customHeight="1">
      <c r="B68" s="6"/>
      <c r="C68" s="12"/>
      <c r="D68" s="5" t="s">
        <v>145</v>
      </c>
      <c r="E68" s="23">
        <v>4630</v>
      </c>
      <c r="F68" s="23">
        <v>5</v>
      </c>
      <c r="G68" s="23">
        <v>8</v>
      </c>
      <c r="H68" s="23">
        <v>3</v>
      </c>
      <c r="I68" s="23">
        <f t="shared" si="14"/>
        <v>16679</v>
      </c>
      <c r="J68" s="23">
        <v>8061</v>
      </c>
      <c r="K68" s="23">
        <v>8618</v>
      </c>
      <c r="L68" s="23">
        <v>-8</v>
      </c>
      <c r="M68" s="23">
        <v>-2</v>
      </c>
      <c r="N68" s="23">
        <v>15</v>
      </c>
      <c r="O68" s="23">
        <v>17</v>
      </c>
      <c r="P68" s="23">
        <v>-6</v>
      </c>
      <c r="Q68" s="23">
        <v>14</v>
      </c>
      <c r="R68" s="23">
        <v>20</v>
      </c>
    </row>
    <row r="69" spans="2:18" s="2" customFormat="1" ht="12" customHeight="1">
      <c r="B69" s="6"/>
      <c r="C69" s="12"/>
      <c r="D69" s="5" t="s">
        <v>146</v>
      </c>
      <c r="E69" s="23">
        <v>2053</v>
      </c>
      <c r="F69" s="23">
        <v>-2</v>
      </c>
      <c r="G69" s="23">
        <v>8</v>
      </c>
      <c r="H69" s="23">
        <v>10</v>
      </c>
      <c r="I69" s="23">
        <f t="shared" si="14"/>
        <v>6961</v>
      </c>
      <c r="J69" s="23">
        <v>3441</v>
      </c>
      <c r="K69" s="23">
        <v>3520</v>
      </c>
      <c r="L69" s="23">
        <v>-4</v>
      </c>
      <c r="M69" s="23">
        <v>7</v>
      </c>
      <c r="N69" s="23">
        <v>12</v>
      </c>
      <c r="O69" s="23">
        <v>5</v>
      </c>
      <c r="P69" s="23">
        <v>-11</v>
      </c>
      <c r="Q69" s="23">
        <v>23</v>
      </c>
      <c r="R69" s="23">
        <v>34</v>
      </c>
    </row>
    <row r="70" spans="2:18" s="2" customFormat="1" ht="12" customHeight="1">
      <c r="B70" s="6"/>
      <c r="C70" s="12"/>
      <c r="D70" s="5" t="s">
        <v>147</v>
      </c>
      <c r="E70" s="23">
        <v>3041</v>
      </c>
      <c r="F70" s="23">
        <v>1</v>
      </c>
      <c r="G70" s="23">
        <v>6</v>
      </c>
      <c r="H70" s="23">
        <v>5</v>
      </c>
      <c r="I70" s="23">
        <f t="shared" si="14"/>
        <v>10929</v>
      </c>
      <c r="J70" s="23">
        <v>5486</v>
      </c>
      <c r="K70" s="23">
        <v>5443</v>
      </c>
      <c r="L70" s="23">
        <v>7</v>
      </c>
      <c r="M70" s="23">
        <v>10</v>
      </c>
      <c r="N70" s="23">
        <v>17</v>
      </c>
      <c r="O70" s="23">
        <v>7</v>
      </c>
      <c r="P70" s="23">
        <v>-3</v>
      </c>
      <c r="Q70" s="23">
        <v>16</v>
      </c>
      <c r="R70" s="23">
        <v>19</v>
      </c>
    </row>
    <row r="71" spans="2:18" s="2" customFormat="1" ht="12" customHeight="1">
      <c r="B71" s="6"/>
      <c r="C71" s="12"/>
      <c r="D71" s="5" t="s">
        <v>148</v>
      </c>
      <c r="E71" s="23">
        <v>3511</v>
      </c>
      <c r="F71" s="23">
        <v>1</v>
      </c>
      <c r="G71" s="23">
        <v>24</v>
      </c>
      <c r="H71" s="23">
        <v>23</v>
      </c>
      <c r="I71" s="23">
        <f t="shared" si="14"/>
        <v>8725</v>
      </c>
      <c r="J71" s="23">
        <v>4264</v>
      </c>
      <c r="K71" s="23">
        <v>4461</v>
      </c>
      <c r="L71" s="23">
        <v>-17</v>
      </c>
      <c r="M71" s="23">
        <v>-2</v>
      </c>
      <c r="N71" s="23">
        <v>5</v>
      </c>
      <c r="O71" s="23">
        <v>7</v>
      </c>
      <c r="P71" s="23">
        <v>-15</v>
      </c>
      <c r="Q71" s="23">
        <v>46</v>
      </c>
      <c r="R71" s="23">
        <v>61</v>
      </c>
    </row>
    <row r="72" spans="2:18" s="2" customFormat="1" ht="12" customHeight="1">
      <c r="B72" s="6"/>
      <c r="C72" s="12"/>
      <c r="D72" s="5" t="s">
        <v>149</v>
      </c>
      <c r="E72" s="23">
        <v>692</v>
      </c>
      <c r="F72" s="23">
        <v>2</v>
      </c>
      <c r="G72" s="23">
        <v>2</v>
      </c>
      <c r="H72" s="23">
        <v>0</v>
      </c>
      <c r="I72" s="23">
        <f t="shared" si="14"/>
        <v>2189</v>
      </c>
      <c r="J72" s="23">
        <v>1138</v>
      </c>
      <c r="K72" s="23">
        <v>1051</v>
      </c>
      <c r="L72" s="23">
        <v>4</v>
      </c>
      <c r="M72" s="23">
        <v>0</v>
      </c>
      <c r="N72" s="23">
        <v>1</v>
      </c>
      <c r="O72" s="23">
        <v>1</v>
      </c>
      <c r="P72" s="23">
        <v>4</v>
      </c>
      <c r="Q72" s="23">
        <v>10</v>
      </c>
      <c r="R72" s="23">
        <v>6</v>
      </c>
    </row>
    <row r="73" spans="2:18" s="2" customFormat="1" ht="12" customHeight="1">
      <c r="B73" s="6"/>
      <c r="C73" s="12"/>
      <c r="D73" s="5" t="s">
        <v>150</v>
      </c>
      <c r="E73" s="23">
        <v>981</v>
      </c>
      <c r="F73" s="23">
        <v>-2</v>
      </c>
      <c r="G73" s="23">
        <v>1</v>
      </c>
      <c r="H73" s="23">
        <v>3</v>
      </c>
      <c r="I73" s="23">
        <f t="shared" si="14"/>
        <v>4118</v>
      </c>
      <c r="J73" s="23">
        <v>2055</v>
      </c>
      <c r="K73" s="23">
        <v>2063</v>
      </c>
      <c r="L73" s="23">
        <v>-9</v>
      </c>
      <c r="M73" s="23">
        <v>-1</v>
      </c>
      <c r="N73" s="23">
        <v>1</v>
      </c>
      <c r="O73" s="23">
        <v>2</v>
      </c>
      <c r="P73" s="23">
        <v>-8</v>
      </c>
      <c r="Q73" s="23">
        <v>3</v>
      </c>
      <c r="R73" s="23">
        <v>11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15705</v>
      </c>
      <c r="F75" s="22">
        <f>SUM(F76:F83)</f>
        <v>7</v>
      </c>
      <c r="G75" s="22">
        <f>SUM(G76:G83)</f>
        <v>46</v>
      </c>
      <c r="H75" s="22">
        <f>SUM(H76:H83)</f>
        <v>39</v>
      </c>
      <c r="I75" s="22">
        <f>SUM(J75:K75)</f>
        <v>55176</v>
      </c>
      <c r="J75" s="22">
        <f>SUM(J76:J83)</f>
        <v>27157</v>
      </c>
      <c r="K75" s="22">
        <f aca="true" t="shared" si="15" ref="K75:R75">SUM(K76:K83)</f>
        <v>28019</v>
      </c>
      <c r="L75" s="22">
        <f t="shared" si="15"/>
        <v>5</v>
      </c>
      <c r="M75" s="22">
        <f t="shared" si="15"/>
        <v>10</v>
      </c>
      <c r="N75" s="22">
        <f t="shared" si="15"/>
        <v>58</v>
      </c>
      <c r="O75" s="22">
        <f t="shared" si="15"/>
        <v>48</v>
      </c>
      <c r="P75" s="22">
        <f t="shared" si="15"/>
        <v>-5</v>
      </c>
      <c r="Q75" s="22">
        <f t="shared" si="15"/>
        <v>183</v>
      </c>
      <c r="R75" s="22">
        <f t="shared" si="15"/>
        <v>188</v>
      </c>
    </row>
    <row r="76" spans="2:18" s="2" customFormat="1" ht="12" customHeight="1">
      <c r="B76" s="6"/>
      <c r="C76" s="12"/>
      <c r="D76" s="5" t="s">
        <v>152</v>
      </c>
      <c r="E76" s="23">
        <v>837</v>
      </c>
      <c r="F76" s="23">
        <v>-3</v>
      </c>
      <c r="G76" s="23">
        <v>0</v>
      </c>
      <c r="H76" s="23">
        <v>3</v>
      </c>
      <c r="I76" s="23">
        <f>SUM(J76:K76)</f>
        <v>3273</v>
      </c>
      <c r="J76" s="23">
        <v>1627</v>
      </c>
      <c r="K76" s="23">
        <v>1646</v>
      </c>
      <c r="L76" s="23">
        <v>-3</v>
      </c>
      <c r="M76" s="23">
        <v>1</v>
      </c>
      <c r="N76" s="23">
        <v>3</v>
      </c>
      <c r="O76" s="23">
        <v>2</v>
      </c>
      <c r="P76" s="23">
        <v>-4</v>
      </c>
      <c r="Q76" s="23">
        <v>3</v>
      </c>
      <c r="R76" s="23">
        <v>7</v>
      </c>
    </row>
    <row r="77" spans="2:18" s="2" customFormat="1" ht="12" customHeight="1">
      <c r="B77" s="6"/>
      <c r="C77" s="12"/>
      <c r="D77" s="5" t="s">
        <v>153</v>
      </c>
      <c r="E77" s="23">
        <v>1807</v>
      </c>
      <c r="F77" s="23">
        <v>5</v>
      </c>
      <c r="G77" s="23">
        <v>12</v>
      </c>
      <c r="H77" s="23">
        <v>7</v>
      </c>
      <c r="I77" s="23">
        <f aca="true" t="shared" si="16" ref="I77:I83">SUM(J77:K77)</f>
        <v>5988</v>
      </c>
      <c r="J77" s="23">
        <v>2924</v>
      </c>
      <c r="K77" s="23">
        <v>3064</v>
      </c>
      <c r="L77" s="23">
        <v>-29</v>
      </c>
      <c r="M77" s="23">
        <v>3</v>
      </c>
      <c r="N77" s="23">
        <v>7</v>
      </c>
      <c r="O77" s="23">
        <v>4</v>
      </c>
      <c r="P77" s="23">
        <v>-32</v>
      </c>
      <c r="Q77" s="23">
        <v>19</v>
      </c>
      <c r="R77" s="23">
        <v>51</v>
      </c>
    </row>
    <row r="78" spans="2:18" s="2" customFormat="1" ht="12" customHeight="1">
      <c r="B78" s="6"/>
      <c r="C78" s="12"/>
      <c r="D78" s="5" t="s">
        <v>154</v>
      </c>
      <c r="E78" s="23">
        <v>1702</v>
      </c>
      <c r="F78" s="23">
        <v>6</v>
      </c>
      <c r="G78" s="23">
        <v>8</v>
      </c>
      <c r="H78" s="23">
        <v>2</v>
      </c>
      <c r="I78" s="23">
        <f t="shared" si="16"/>
        <v>6179</v>
      </c>
      <c r="J78" s="23">
        <v>3022</v>
      </c>
      <c r="K78" s="23">
        <v>3157</v>
      </c>
      <c r="L78" s="23">
        <v>10</v>
      </c>
      <c r="M78" s="23">
        <v>0</v>
      </c>
      <c r="N78" s="23">
        <v>9</v>
      </c>
      <c r="O78" s="23">
        <v>9</v>
      </c>
      <c r="P78" s="23">
        <v>10</v>
      </c>
      <c r="Q78" s="23">
        <v>25</v>
      </c>
      <c r="R78" s="23">
        <v>15</v>
      </c>
    </row>
    <row r="79" spans="2:18" s="2" customFormat="1" ht="12" customHeight="1">
      <c r="B79" s="6"/>
      <c r="C79" s="12"/>
      <c r="D79" s="5" t="s">
        <v>155</v>
      </c>
      <c r="E79" s="23">
        <v>878</v>
      </c>
      <c r="F79" s="23">
        <v>-1</v>
      </c>
      <c r="G79" s="23">
        <v>1</v>
      </c>
      <c r="H79" s="23">
        <v>2</v>
      </c>
      <c r="I79" s="23">
        <f t="shared" si="16"/>
        <v>4086</v>
      </c>
      <c r="J79" s="23">
        <v>1983</v>
      </c>
      <c r="K79" s="23">
        <v>2103</v>
      </c>
      <c r="L79" s="23">
        <v>-2</v>
      </c>
      <c r="M79" s="23">
        <v>-1</v>
      </c>
      <c r="N79" s="23">
        <v>4</v>
      </c>
      <c r="O79" s="23">
        <v>5</v>
      </c>
      <c r="P79" s="23">
        <v>-1</v>
      </c>
      <c r="Q79" s="23">
        <v>4</v>
      </c>
      <c r="R79" s="23">
        <v>5</v>
      </c>
    </row>
    <row r="80" spans="2:18" s="2" customFormat="1" ht="12" customHeight="1">
      <c r="B80" s="6"/>
      <c r="C80" s="12"/>
      <c r="D80" s="5" t="s">
        <v>156</v>
      </c>
      <c r="E80" s="23">
        <v>2974</v>
      </c>
      <c r="F80" s="23">
        <v>2</v>
      </c>
      <c r="G80" s="23">
        <v>6</v>
      </c>
      <c r="H80" s="23">
        <v>4</v>
      </c>
      <c r="I80" s="23">
        <f t="shared" si="16"/>
        <v>10994</v>
      </c>
      <c r="J80" s="23">
        <v>5396</v>
      </c>
      <c r="K80" s="23">
        <v>5598</v>
      </c>
      <c r="L80" s="23">
        <v>18</v>
      </c>
      <c r="M80" s="23">
        <v>4</v>
      </c>
      <c r="N80" s="23">
        <v>11</v>
      </c>
      <c r="O80" s="23">
        <v>7</v>
      </c>
      <c r="P80" s="23">
        <v>14</v>
      </c>
      <c r="Q80" s="23">
        <v>32</v>
      </c>
      <c r="R80" s="23">
        <v>18</v>
      </c>
    </row>
    <row r="81" spans="2:18" s="2" customFormat="1" ht="12" customHeight="1">
      <c r="B81" s="6"/>
      <c r="C81" s="12"/>
      <c r="D81" s="5" t="s">
        <v>157</v>
      </c>
      <c r="E81" s="23">
        <v>3368</v>
      </c>
      <c r="F81" s="23">
        <v>-3</v>
      </c>
      <c r="G81" s="23">
        <v>14</v>
      </c>
      <c r="H81" s="23">
        <v>17</v>
      </c>
      <c r="I81" s="23">
        <f t="shared" si="16"/>
        <v>8260</v>
      </c>
      <c r="J81" s="23">
        <v>4132</v>
      </c>
      <c r="K81" s="23">
        <v>4128</v>
      </c>
      <c r="L81" s="23">
        <v>21</v>
      </c>
      <c r="M81" s="23">
        <v>3</v>
      </c>
      <c r="N81" s="23">
        <v>8</v>
      </c>
      <c r="O81" s="23">
        <v>5</v>
      </c>
      <c r="P81" s="23">
        <v>18</v>
      </c>
      <c r="Q81" s="23">
        <v>75</v>
      </c>
      <c r="R81" s="23">
        <v>57</v>
      </c>
    </row>
    <row r="82" spans="2:18" s="2" customFormat="1" ht="12" customHeight="1">
      <c r="B82" s="6"/>
      <c r="C82" s="12"/>
      <c r="D82" s="5" t="s">
        <v>158</v>
      </c>
      <c r="E82" s="23">
        <v>2208</v>
      </c>
      <c r="F82" s="23">
        <v>2</v>
      </c>
      <c r="G82" s="23">
        <v>4</v>
      </c>
      <c r="H82" s="23">
        <v>2</v>
      </c>
      <c r="I82" s="23">
        <f t="shared" si="16"/>
        <v>8087</v>
      </c>
      <c r="J82" s="23">
        <v>3958</v>
      </c>
      <c r="K82" s="23">
        <v>4129</v>
      </c>
      <c r="L82" s="23">
        <v>-11</v>
      </c>
      <c r="M82" s="23">
        <v>-3</v>
      </c>
      <c r="N82" s="23">
        <v>4</v>
      </c>
      <c r="O82" s="23">
        <v>7</v>
      </c>
      <c r="P82" s="23">
        <v>-8</v>
      </c>
      <c r="Q82" s="23">
        <v>14</v>
      </c>
      <c r="R82" s="23">
        <v>22</v>
      </c>
    </row>
    <row r="83" spans="2:18" s="2" customFormat="1" ht="12" customHeight="1">
      <c r="B83" s="6"/>
      <c r="C83" s="12"/>
      <c r="D83" s="5" t="s">
        <v>159</v>
      </c>
      <c r="E83" s="23">
        <v>1931</v>
      </c>
      <c r="F83" s="23">
        <v>-1</v>
      </c>
      <c r="G83" s="23">
        <v>1</v>
      </c>
      <c r="H83" s="23">
        <v>2</v>
      </c>
      <c r="I83" s="23">
        <f t="shared" si="16"/>
        <v>8309</v>
      </c>
      <c r="J83" s="23">
        <v>4115</v>
      </c>
      <c r="K83" s="23">
        <v>4194</v>
      </c>
      <c r="L83" s="23">
        <v>1</v>
      </c>
      <c r="M83" s="23">
        <v>3</v>
      </c>
      <c r="N83" s="23">
        <v>12</v>
      </c>
      <c r="O83" s="23">
        <v>9</v>
      </c>
      <c r="P83" s="23">
        <v>-2</v>
      </c>
      <c r="Q83" s="23">
        <v>11</v>
      </c>
      <c r="R83" s="23">
        <v>13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21542</v>
      </c>
      <c r="F85" s="22">
        <f>SUM(F86:F89)</f>
        <v>27</v>
      </c>
      <c r="G85" s="22">
        <f>SUM(G86:G89)</f>
        <v>80</v>
      </c>
      <c r="H85" s="22">
        <f>SUM(H86:H89)</f>
        <v>53</v>
      </c>
      <c r="I85" s="22">
        <f>SUM(J85:K85)</f>
        <v>80354</v>
      </c>
      <c r="J85" s="22">
        <f>SUM(J86:J89)</f>
        <v>39858</v>
      </c>
      <c r="K85" s="22">
        <f aca="true" t="shared" si="17" ref="K85:R85">SUM(K86:K89)</f>
        <v>40496</v>
      </c>
      <c r="L85" s="22">
        <f t="shared" si="17"/>
        <v>61</v>
      </c>
      <c r="M85" s="22">
        <f t="shared" si="17"/>
        <v>24</v>
      </c>
      <c r="N85" s="22">
        <f t="shared" si="17"/>
        <v>71</v>
      </c>
      <c r="O85" s="22">
        <f t="shared" si="17"/>
        <v>47</v>
      </c>
      <c r="P85" s="22">
        <f t="shared" si="17"/>
        <v>37</v>
      </c>
      <c r="Q85" s="22">
        <f t="shared" si="17"/>
        <v>205</v>
      </c>
      <c r="R85" s="22">
        <f t="shared" si="17"/>
        <v>168</v>
      </c>
    </row>
    <row r="86" spans="2:18" s="2" customFormat="1" ht="12" customHeight="1">
      <c r="B86" s="6"/>
      <c r="C86" s="12"/>
      <c r="D86" s="5" t="s">
        <v>161</v>
      </c>
      <c r="E86" s="23">
        <v>3139</v>
      </c>
      <c r="F86" s="23">
        <v>2</v>
      </c>
      <c r="G86" s="23">
        <v>4</v>
      </c>
      <c r="H86" s="23">
        <v>2</v>
      </c>
      <c r="I86" s="23">
        <f>SUM(J86:K86)</f>
        <v>12237</v>
      </c>
      <c r="J86" s="23">
        <v>6176</v>
      </c>
      <c r="K86" s="23">
        <v>6061</v>
      </c>
      <c r="L86" s="23">
        <v>22</v>
      </c>
      <c r="M86" s="23">
        <v>9</v>
      </c>
      <c r="N86" s="23">
        <v>11</v>
      </c>
      <c r="O86" s="23">
        <v>2</v>
      </c>
      <c r="P86" s="23">
        <v>13</v>
      </c>
      <c r="Q86" s="23">
        <v>29</v>
      </c>
      <c r="R86" s="23">
        <v>16</v>
      </c>
    </row>
    <row r="87" spans="2:18" s="2" customFormat="1" ht="12" customHeight="1">
      <c r="B87" s="6"/>
      <c r="C87" s="12"/>
      <c r="D87" s="5" t="s">
        <v>118</v>
      </c>
      <c r="E87" s="23">
        <v>4016</v>
      </c>
      <c r="F87" s="23">
        <v>6</v>
      </c>
      <c r="G87" s="23">
        <v>14</v>
      </c>
      <c r="H87" s="23">
        <v>8</v>
      </c>
      <c r="I87" s="23">
        <f>SUM(J87:K87)</f>
        <v>15771</v>
      </c>
      <c r="J87" s="23">
        <v>7846</v>
      </c>
      <c r="K87" s="23">
        <v>7925</v>
      </c>
      <c r="L87" s="23">
        <v>19</v>
      </c>
      <c r="M87" s="23">
        <v>3</v>
      </c>
      <c r="N87" s="23">
        <v>15</v>
      </c>
      <c r="O87" s="23">
        <v>12</v>
      </c>
      <c r="P87" s="23">
        <v>16</v>
      </c>
      <c r="Q87" s="23">
        <v>35</v>
      </c>
      <c r="R87" s="23">
        <v>19</v>
      </c>
    </row>
    <row r="88" spans="2:18" s="2" customFormat="1" ht="12" customHeight="1">
      <c r="B88" s="6"/>
      <c r="C88" s="12"/>
      <c r="D88" s="5" t="s">
        <v>162</v>
      </c>
      <c r="E88" s="23">
        <v>8034</v>
      </c>
      <c r="F88" s="23">
        <v>2</v>
      </c>
      <c r="G88" s="23">
        <v>22</v>
      </c>
      <c r="H88" s="23">
        <v>20</v>
      </c>
      <c r="I88" s="23">
        <f>SUM(J88:K88)</f>
        <v>29883</v>
      </c>
      <c r="J88" s="23">
        <v>14820</v>
      </c>
      <c r="K88" s="23">
        <v>15063</v>
      </c>
      <c r="L88" s="23">
        <v>-21</v>
      </c>
      <c r="M88" s="23">
        <v>-1</v>
      </c>
      <c r="N88" s="23">
        <v>25</v>
      </c>
      <c r="O88" s="23">
        <v>26</v>
      </c>
      <c r="P88" s="23">
        <v>-20</v>
      </c>
      <c r="Q88" s="23">
        <v>60</v>
      </c>
      <c r="R88" s="23">
        <v>80</v>
      </c>
    </row>
    <row r="89" spans="2:18" s="2" customFormat="1" ht="12" customHeight="1">
      <c r="B89" s="6"/>
      <c r="C89" s="12"/>
      <c r="D89" s="5" t="s">
        <v>163</v>
      </c>
      <c r="E89" s="23">
        <v>6353</v>
      </c>
      <c r="F89" s="23">
        <v>17</v>
      </c>
      <c r="G89" s="23">
        <v>40</v>
      </c>
      <c r="H89" s="23">
        <v>23</v>
      </c>
      <c r="I89" s="23">
        <f>SUM(J89:K89)</f>
        <v>22463</v>
      </c>
      <c r="J89" s="23">
        <v>11016</v>
      </c>
      <c r="K89" s="23">
        <v>11447</v>
      </c>
      <c r="L89" s="23">
        <v>41</v>
      </c>
      <c r="M89" s="23">
        <v>13</v>
      </c>
      <c r="N89" s="23">
        <v>20</v>
      </c>
      <c r="O89" s="23">
        <v>7</v>
      </c>
      <c r="P89" s="23">
        <v>28</v>
      </c>
      <c r="Q89" s="23">
        <v>81</v>
      </c>
      <c r="R89" s="23">
        <v>53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20694</v>
      </c>
      <c r="F91" s="22">
        <f>SUM(F92:F95)</f>
        <v>64</v>
      </c>
      <c r="G91" s="22">
        <f>SUM(G92:G95)</f>
        <v>124</v>
      </c>
      <c r="H91" s="22">
        <f>SUM(H92:H95)</f>
        <v>60</v>
      </c>
      <c r="I91" s="22">
        <f>SUM(J91:K91)</f>
        <v>78130</v>
      </c>
      <c r="J91" s="22">
        <f>SUM(J92:J95)</f>
        <v>39001</v>
      </c>
      <c r="K91" s="22">
        <f aca="true" t="shared" si="18" ref="K91:R91">SUM(K92:K95)</f>
        <v>39129</v>
      </c>
      <c r="L91" s="22">
        <f t="shared" si="18"/>
        <v>61</v>
      </c>
      <c r="M91" s="22">
        <f t="shared" si="18"/>
        <v>23</v>
      </c>
      <c r="N91" s="22">
        <f t="shared" si="18"/>
        <v>65</v>
      </c>
      <c r="O91" s="22">
        <f t="shared" si="18"/>
        <v>42</v>
      </c>
      <c r="P91" s="22">
        <f t="shared" si="18"/>
        <v>38</v>
      </c>
      <c r="Q91" s="22">
        <f t="shared" si="18"/>
        <v>271</v>
      </c>
      <c r="R91" s="22">
        <f t="shared" si="18"/>
        <v>233</v>
      </c>
    </row>
    <row r="92" spans="2:18" s="2" customFormat="1" ht="12" customHeight="1">
      <c r="B92" s="6"/>
      <c r="C92" s="12"/>
      <c r="D92" s="5" t="s">
        <v>165</v>
      </c>
      <c r="E92" s="23">
        <v>3895</v>
      </c>
      <c r="F92" s="23">
        <v>4</v>
      </c>
      <c r="G92" s="23">
        <v>17</v>
      </c>
      <c r="H92" s="23">
        <v>13</v>
      </c>
      <c r="I92" s="23">
        <f>SUM(J92:K92)</f>
        <v>14236</v>
      </c>
      <c r="J92" s="23">
        <v>7069</v>
      </c>
      <c r="K92" s="23">
        <v>7167</v>
      </c>
      <c r="L92" s="23">
        <v>-15</v>
      </c>
      <c r="M92" s="23">
        <v>-13</v>
      </c>
      <c r="N92" s="23">
        <v>1</v>
      </c>
      <c r="O92" s="23">
        <v>14</v>
      </c>
      <c r="P92" s="23">
        <v>-2</v>
      </c>
      <c r="Q92" s="23">
        <v>35</v>
      </c>
      <c r="R92" s="23">
        <v>37</v>
      </c>
    </row>
    <row r="93" spans="2:18" s="2" customFormat="1" ht="12" customHeight="1">
      <c r="B93" s="6"/>
      <c r="C93" s="12"/>
      <c r="D93" s="5" t="s">
        <v>166</v>
      </c>
      <c r="E93" s="23">
        <v>7394</v>
      </c>
      <c r="F93" s="23">
        <v>17</v>
      </c>
      <c r="G93" s="23">
        <v>36</v>
      </c>
      <c r="H93" s="23">
        <v>19</v>
      </c>
      <c r="I93" s="23">
        <f>SUM(J93:K93)</f>
        <v>27371</v>
      </c>
      <c r="J93" s="23">
        <v>13820</v>
      </c>
      <c r="K93" s="23">
        <v>13551</v>
      </c>
      <c r="L93" s="23">
        <v>19</v>
      </c>
      <c r="M93" s="23">
        <v>16</v>
      </c>
      <c r="N93" s="23">
        <v>30</v>
      </c>
      <c r="O93" s="23">
        <v>14</v>
      </c>
      <c r="P93" s="23">
        <v>3</v>
      </c>
      <c r="Q93" s="23">
        <v>90</v>
      </c>
      <c r="R93" s="23">
        <v>87</v>
      </c>
    </row>
    <row r="94" spans="2:18" s="2" customFormat="1" ht="12" customHeight="1">
      <c r="B94" s="6"/>
      <c r="C94" s="12"/>
      <c r="D94" s="5" t="s">
        <v>167</v>
      </c>
      <c r="E94" s="23">
        <v>3964</v>
      </c>
      <c r="F94" s="23">
        <v>16</v>
      </c>
      <c r="G94" s="23">
        <v>31</v>
      </c>
      <c r="H94" s="23">
        <v>15</v>
      </c>
      <c r="I94" s="23">
        <f>SUM(J94:K94)</f>
        <v>15630</v>
      </c>
      <c r="J94" s="23">
        <v>7738</v>
      </c>
      <c r="K94" s="23">
        <v>7892</v>
      </c>
      <c r="L94" s="23">
        <v>14</v>
      </c>
      <c r="M94" s="23">
        <v>7</v>
      </c>
      <c r="N94" s="23">
        <v>13</v>
      </c>
      <c r="O94" s="23">
        <v>6</v>
      </c>
      <c r="P94" s="23">
        <v>7</v>
      </c>
      <c r="Q94" s="23">
        <v>53</v>
      </c>
      <c r="R94" s="23">
        <v>46</v>
      </c>
    </row>
    <row r="95" spans="2:18" s="2" customFormat="1" ht="12" customHeight="1">
      <c r="B95" s="6"/>
      <c r="C95" s="12"/>
      <c r="D95" s="5" t="s">
        <v>176</v>
      </c>
      <c r="E95" s="23">
        <v>5441</v>
      </c>
      <c r="F95" s="23">
        <v>27</v>
      </c>
      <c r="G95" s="23">
        <v>40</v>
      </c>
      <c r="H95" s="23">
        <v>13</v>
      </c>
      <c r="I95" s="23">
        <f>SUM(J95:K95)</f>
        <v>20893</v>
      </c>
      <c r="J95" s="23">
        <v>10374</v>
      </c>
      <c r="K95" s="23">
        <v>10519</v>
      </c>
      <c r="L95" s="23">
        <v>43</v>
      </c>
      <c r="M95" s="23">
        <v>13</v>
      </c>
      <c r="N95" s="23">
        <v>21</v>
      </c>
      <c r="O95" s="23">
        <v>8</v>
      </c>
      <c r="P95" s="23">
        <v>30</v>
      </c>
      <c r="Q95" s="23">
        <v>93</v>
      </c>
      <c r="R95" s="23">
        <v>63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6900</v>
      </c>
      <c r="F97" s="22">
        <f>SUM(F98)</f>
        <v>8</v>
      </c>
      <c r="G97" s="22">
        <f>SUM(G98)</f>
        <v>38</v>
      </c>
      <c r="H97" s="22">
        <f>SUM(H98)</f>
        <v>30</v>
      </c>
      <c r="I97" s="22">
        <f>SUM(J97:K97)</f>
        <v>23649</v>
      </c>
      <c r="J97" s="22">
        <f>SUM(J98)</f>
        <v>11635</v>
      </c>
      <c r="K97" s="22">
        <f aca="true" t="shared" si="19" ref="K97:R97">SUM(K98)</f>
        <v>12014</v>
      </c>
      <c r="L97" s="22">
        <f t="shared" si="19"/>
        <v>6</v>
      </c>
      <c r="M97" s="22">
        <f t="shared" si="19"/>
        <v>19</v>
      </c>
      <c r="N97" s="22">
        <f t="shared" si="19"/>
        <v>33</v>
      </c>
      <c r="O97" s="22">
        <f t="shared" si="19"/>
        <v>14</v>
      </c>
      <c r="P97" s="22">
        <f t="shared" si="19"/>
        <v>-13</v>
      </c>
      <c r="Q97" s="22">
        <f t="shared" si="19"/>
        <v>77</v>
      </c>
      <c r="R97" s="22">
        <f t="shared" si="19"/>
        <v>90</v>
      </c>
    </row>
    <row r="98" spans="2:18" s="2" customFormat="1" ht="12" customHeight="1">
      <c r="B98" s="6"/>
      <c r="C98" s="12"/>
      <c r="D98" s="5" t="s">
        <v>169</v>
      </c>
      <c r="E98" s="23">
        <v>6900</v>
      </c>
      <c r="F98" s="23">
        <v>8</v>
      </c>
      <c r="G98" s="23">
        <v>38</v>
      </c>
      <c r="H98" s="23">
        <v>30</v>
      </c>
      <c r="I98" s="23">
        <f>SUM(J98:K98)</f>
        <v>23649</v>
      </c>
      <c r="J98" s="23">
        <v>11635</v>
      </c>
      <c r="K98" s="23">
        <v>12014</v>
      </c>
      <c r="L98" s="23">
        <v>6</v>
      </c>
      <c r="M98" s="23">
        <v>19</v>
      </c>
      <c r="N98" s="23">
        <v>33</v>
      </c>
      <c r="O98" s="23">
        <v>14</v>
      </c>
      <c r="P98" s="23">
        <v>-13</v>
      </c>
      <c r="Q98" s="23">
        <v>77</v>
      </c>
      <c r="R98" s="23">
        <v>90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29592</v>
      </c>
      <c r="F100" s="22">
        <f>SUM(F101:F105)</f>
        <v>25</v>
      </c>
      <c r="G100" s="22">
        <f>SUM(G101:G105)</f>
        <v>146</v>
      </c>
      <c r="H100" s="22">
        <f>SUM(H101:H105)</f>
        <v>121</v>
      </c>
      <c r="I100" s="22">
        <f aca="true" t="shared" si="20" ref="I100:I105">SUM(J100:K100)</f>
        <v>101065</v>
      </c>
      <c r="J100" s="22">
        <f>SUM(J101:J105)</f>
        <v>51195</v>
      </c>
      <c r="K100" s="22">
        <f aca="true" t="shared" si="21" ref="K100:R100">SUM(K101:K105)</f>
        <v>49870</v>
      </c>
      <c r="L100" s="22">
        <f t="shared" si="21"/>
        <v>101</v>
      </c>
      <c r="M100" s="22">
        <f t="shared" si="21"/>
        <v>54</v>
      </c>
      <c r="N100" s="22">
        <f t="shared" si="21"/>
        <v>109</v>
      </c>
      <c r="O100" s="22">
        <f t="shared" si="21"/>
        <v>55</v>
      </c>
      <c r="P100" s="22">
        <f t="shared" si="21"/>
        <v>47</v>
      </c>
      <c r="Q100" s="22">
        <f t="shared" si="21"/>
        <v>318</v>
      </c>
      <c r="R100" s="22">
        <f t="shared" si="21"/>
        <v>271</v>
      </c>
    </row>
    <row r="101" spans="2:18" s="2" customFormat="1" ht="12" customHeight="1">
      <c r="B101" s="6"/>
      <c r="C101" s="12"/>
      <c r="D101" s="5" t="s">
        <v>171</v>
      </c>
      <c r="E101" s="23">
        <v>3645</v>
      </c>
      <c r="F101" s="23">
        <v>2</v>
      </c>
      <c r="G101" s="23">
        <v>4</v>
      </c>
      <c r="H101" s="23">
        <v>2</v>
      </c>
      <c r="I101" s="23">
        <f t="shared" si="20"/>
        <v>15975</v>
      </c>
      <c r="J101" s="23">
        <v>7913</v>
      </c>
      <c r="K101" s="23">
        <v>8062</v>
      </c>
      <c r="L101" s="23">
        <v>-7</v>
      </c>
      <c r="M101" s="23">
        <v>3</v>
      </c>
      <c r="N101" s="23">
        <v>20</v>
      </c>
      <c r="O101" s="23">
        <v>17</v>
      </c>
      <c r="P101" s="23">
        <v>-10</v>
      </c>
      <c r="Q101" s="23">
        <v>9</v>
      </c>
      <c r="R101" s="23">
        <v>19</v>
      </c>
    </row>
    <row r="102" spans="2:18" s="2" customFormat="1" ht="12" customHeight="1">
      <c r="B102" s="6"/>
      <c r="C102" s="12"/>
      <c r="D102" s="5" t="s">
        <v>80</v>
      </c>
      <c r="E102" s="23">
        <v>2618</v>
      </c>
      <c r="F102" s="23">
        <v>4</v>
      </c>
      <c r="G102" s="23">
        <v>9</v>
      </c>
      <c r="H102" s="23">
        <v>5</v>
      </c>
      <c r="I102" s="23">
        <f t="shared" si="20"/>
        <v>10355</v>
      </c>
      <c r="J102" s="23">
        <v>5176</v>
      </c>
      <c r="K102" s="23">
        <v>5179</v>
      </c>
      <c r="L102" s="23">
        <v>18</v>
      </c>
      <c r="M102" s="23">
        <v>2</v>
      </c>
      <c r="N102" s="23">
        <v>9</v>
      </c>
      <c r="O102" s="23">
        <v>7</v>
      </c>
      <c r="P102" s="23">
        <v>16</v>
      </c>
      <c r="Q102" s="23">
        <v>30</v>
      </c>
      <c r="R102" s="23">
        <v>14</v>
      </c>
    </row>
    <row r="103" spans="2:18" s="2" customFormat="1" ht="12" customHeight="1">
      <c r="B103" s="6"/>
      <c r="C103" s="12"/>
      <c r="D103" s="5" t="s">
        <v>172</v>
      </c>
      <c r="E103" s="23">
        <v>2805</v>
      </c>
      <c r="F103" s="23">
        <v>2</v>
      </c>
      <c r="G103" s="23">
        <v>5</v>
      </c>
      <c r="H103" s="23">
        <v>3</v>
      </c>
      <c r="I103" s="23">
        <f t="shared" si="20"/>
        <v>11488</v>
      </c>
      <c r="J103" s="23">
        <v>5684</v>
      </c>
      <c r="K103" s="23">
        <v>5804</v>
      </c>
      <c r="L103" s="23">
        <v>13</v>
      </c>
      <c r="M103" s="23">
        <v>4</v>
      </c>
      <c r="N103" s="23">
        <v>9</v>
      </c>
      <c r="O103" s="23">
        <v>5</v>
      </c>
      <c r="P103" s="23">
        <v>9</v>
      </c>
      <c r="Q103" s="23">
        <v>31</v>
      </c>
      <c r="R103" s="23">
        <v>22</v>
      </c>
    </row>
    <row r="104" spans="2:18" s="2" customFormat="1" ht="12" customHeight="1">
      <c r="B104" s="6"/>
      <c r="C104" s="12"/>
      <c r="D104" s="5" t="s">
        <v>173</v>
      </c>
      <c r="E104" s="23">
        <v>13767</v>
      </c>
      <c r="F104" s="23">
        <v>6</v>
      </c>
      <c r="G104" s="23">
        <v>98</v>
      </c>
      <c r="H104" s="23">
        <v>92</v>
      </c>
      <c r="I104" s="23">
        <f t="shared" si="20"/>
        <v>37816</v>
      </c>
      <c r="J104" s="23">
        <v>19662</v>
      </c>
      <c r="K104" s="23">
        <v>18154</v>
      </c>
      <c r="L104" s="23">
        <v>49</v>
      </c>
      <c r="M104" s="23">
        <v>31</v>
      </c>
      <c r="N104" s="23">
        <v>50</v>
      </c>
      <c r="O104" s="23">
        <v>19</v>
      </c>
      <c r="P104" s="23">
        <v>18</v>
      </c>
      <c r="Q104" s="23">
        <v>168</v>
      </c>
      <c r="R104" s="23">
        <v>150</v>
      </c>
    </row>
    <row r="105" spans="2:18" s="2" customFormat="1" ht="12" customHeight="1">
      <c r="B105" s="6"/>
      <c r="C105" s="12"/>
      <c r="D105" s="5" t="s">
        <v>174</v>
      </c>
      <c r="E105" s="23">
        <v>6757</v>
      </c>
      <c r="F105" s="23">
        <v>11</v>
      </c>
      <c r="G105" s="23">
        <v>30</v>
      </c>
      <c r="H105" s="23">
        <v>19</v>
      </c>
      <c r="I105" s="23">
        <f t="shared" si="20"/>
        <v>25431</v>
      </c>
      <c r="J105" s="23">
        <v>12760</v>
      </c>
      <c r="K105" s="23">
        <v>12671</v>
      </c>
      <c r="L105" s="23">
        <v>28</v>
      </c>
      <c r="M105" s="23">
        <v>14</v>
      </c>
      <c r="N105" s="23">
        <v>21</v>
      </c>
      <c r="O105" s="23">
        <v>7</v>
      </c>
      <c r="P105" s="23">
        <v>14</v>
      </c>
      <c r="Q105" s="23">
        <v>80</v>
      </c>
      <c r="R105" s="23">
        <v>66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189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580175</v>
      </c>
      <c r="F8" s="22">
        <f>SUM(F9:F10)</f>
        <v>450</v>
      </c>
      <c r="G8" s="22">
        <f>SUM(G9:G10)</f>
        <v>2555</v>
      </c>
      <c r="H8" s="22">
        <f>SUM(H9:H10)</f>
        <v>2105</v>
      </c>
      <c r="I8" s="22">
        <f>SUM(J8:K8)</f>
        <v>1950442</v>
      </c>
      <c r="J8" s="22">
        <f>SUM(J9:J10)</f>
        <v>961633</v>
      </c>
      <c r="K8" s="22">
        <f aca="true" t="shared" si="0" ref="K8:R8">SUM(K9:K10)</f>
        <v>988809</v>
      </c>
      <c r="L8" s="22">
        <f t="shared" si="0"/>
        <v>626</v>
      </c>
      <c r="M8" s="22">
        <f t="shared" si="0"/>
        <v>534</v>
      </c>
      <c r="N8" s="22">
        <f t="shared" si="0"/>
        <v>1748</v>
      </c>
      <c r="O8" s="22">
        <f t="shared" si="0"/>
        <v>1214</v>
      </c>
      <c r="P8" s="22">
        <f t="shared" si="0"/>
        <v>92</v>
      </c>
      <c r="Q8" s="22">
        <f t="shared" si="0"/>
        <v>5073</v>
      </c>
      <c r="R8" s="22">
        <f t="shared" si="0"/>
        <v>4981</v>
      </c>
    </row>
    <row r="9" spans="2:18" s="2" customFormat="1" ht="12" customHeight="1">
      <c r="B9" s="32" t="s">
        <v>191</v>
      </c>
      <c r="C9" s="43"/>
      <c r="D9" s="31"/>
      <c r="E9" s="22">
        <f>SUM(E12:E22)</f>
        <v>380799</v>
      </c>
      <c r="F9" s="22">
        <f>SUM(F12:F22)</f>
        <v>302</v>
      </c>
      <c r="G9" s="22">
        <f>SUM(G12:G22)</f>
        <v>1872</v>
      </c>
      <c r="H9" s="22">
        <f>SUM(H12:H22)</f>
        <v>1570</v>
      </c>
      <c r="I9" s="22">
        <f>SUM(J9:K9)</f>
        <v>1224006</v>
      </c>
      <c r="J9" s="22">
        <f>SUM(J12:J22)</f>
        <v>602087</v>
      </c>
      <c r="K9" s="22">
        <f aca="true" t="shared" si="1" ref="K9:R9">SUM(K12:K22)</f>
        <v>621919</v>
      </c>
      <c r="L9" s="22">
        <f t="shared" si="1"/>
        <v>452</v>
      </c>
      <c r="M9" s="22">
        <f t="shared" si="1"/>
        <v>396</v>
      </c>
      <c r="N9" s="22">
        <f t="shared" si="1"/>
        <v>1139</v>
      </c>
      <c r="O9" s="22">
        <f t="shared" si="1"/>
        <v>743</v>
      </c>
      <c r="P9" s="22">
        <f t="shared" si="1"/>
        <v>56</v>
      </c>
      <c r="Q9" s="22">
        <f t="shared" si="1"/>
        <v>3145</v>
      </c>
      <c r="R9" s="22">
        <f t="shared" si="1"/>
        <v>3089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199376</v>
      </c>
      <c r="F10" s="22">
        <f>SUM(F24,F35,F41,F48,F56,F62,F65,F75,F85,F91,F97,F100)</f>
        <v>148</v>
      </c>
      <c r="G10" s="22">
        <f>SUM(G24,G35,G41,G48,G56,G62,G65,G75,G85,G91,G97,G100)</f>
        <v>683</v>
      </c>
      <c r="H10" s="22">
        <f>SUM(H24,H35,H41,H48,H56,H62,H65,H75,H85,H91,H97,H100)</f>
        <v>535</v>
      </c>
      <c r="I10" s="22">
        <f>SUM(J10:K10)</f>
        <v>726436</v>
      </c>
      <c r="J10" s="22">
        <f>SUM(J24,J35,J41,J48,J56,J62,J65,J75,J85,J91,J97,J100)</f>
        <v>359546</v>
      </c>
      <c r="K10" s="22">
        <f aca="true" t="shared" si="2" ref="K10:R10">SUM(K24,K35,K41,K48,K56,K62,K65,K75,K85,K91,K97,K100)</f>
        <v>366890</v>
      </c>
      <c r="L10" s="22">
        <f t="shared" si="2"/>
        <v>174</v>
      </c>
      <c r="M10" s="22">
        <f t="shared" si="2"/>
        <v>138</v>
      </c>
      <c r="N10" s="22">
        <f t="shared" si="2"/>
        <v>609</v>
      </c>
      <c r="O10" s="22">
        <f t="shared" si="2"/>
        <v>471</v>
      </c>
      <c r="P10" s="22">
        <f t="shared" si="2"/>
        <v>36</v>
      </c>
      <c r="Q10" s="22">
        <f t="shared" si="2"/>
        <v>1928</v>
      </c>
      <c r="R10" s="22">
        <f t="shared" si="2"/>
        <v>1892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90725</v>
      </c>
      <c r="F12" s="23">
        <v>-58</v>
      </c>
      <c r="G12" s="23">
        <v>449</v>
      </c>
      <c r="H12" s="23">
        <v>507</v>
      </c>
      <c r="I12" s="23">
        <f>SUM(J12:K12)</f>
        <v>283903</v>
      </c>
      <c r="J12" s="23">
        <v>138733</v>
      </c>
      <c r="K12" s="23">
        <v>145170</v>
      </c>
      <c r="L12" s="23">
        <v>-31</v>
      </c>
      <c r="M12" s="23">
        <v>129</v>
      </c>
      <c r="N12" s="23">
        <v>286</v>
      </c>
      <c r="O12" s="23">
        <v>157</v>
      </c>
      <c r="P12" s="23">
        <v>-160</v>
      </c>
      <c r="Q12" s="23">
        <v>753</v>
      </c>
      <c r="R12" s="23">
        <v>913</v>
      </c>
    </row>
    <row r="13" spans="2:18" s="2" customFormat="1" ht="12" customHeight="1">
      <c r="B13" s="3"/>
      <c r="C13" s="30" t="s">
        <v>99</v>
      </c>
      <c r="D13" s="31"/>
      <c r="E13" s="23">
        <v>77205</v>
      </c>
      <c r="F13" s="23">
        <v>163</v>
      </c>
      <c r="G13" s="23">
        <v>426</v>
      </c>
      <c r="H13" s="23">
        <v>263</v>
      </c>
      <c r="I13" s="23">
        <f aca="true" t="shared" si="3" ref="I13:I22">SUM(J13:K13)</f>
        <v>235260</v>
      </c>
      <c r="J13" s="23">
        <v>115825</v>
      </c>
      <c r="K13" s="23">
        <v>119435</v>
      </c>
      <c r="L13" s="23">
        <v>301</v>
      </c>
      <c r="M13" s="23">
        <v>91</v>
      </c>
      <c r="N13" s="23">
        <v>218</v>
      </c>
      <c r="O13" s="23">
        <v>127</v>
      </c>
      <c r="P13" s="23">
        <v>210</v>
      </c>
      <c r="Q13" s="23">
        <v>755</v>
      </c>
      <c r="R13" s="23">
        <v>545</v>
      </c>
    </row>
    <row r="14" spans="2:18" s="2" customFormat="1" ht="12" customHeight="1">
      <c r="B14" s="6"/>
      <c r="C14" s="30" t="s">
        <v>100</v>
      </c>
      <c r="D14" s="31"/>
      <c r="E14" s="23">
        <v>40454</v>
      </c>
      <c r="F14" s="23">
        <v>-8</v>
      </c>
      <c r="G14" s="23">
        <v>200</v>
      </c>
      <c r="H14" s="23">
        <v>208</v>
      </c>
      <c r="I14" s="23">
        <f t="shared" si="3"/>
        <v>128392</v>
      </c>
      <c r="J14" s="23">
        <v>61794</v>
      </c>
      <c r="K14" s="23">
        <v>66598</v>
      </c>
      <c r="L14" s="23">
        <v>-93</v>
      </c>
      <c r="M14" s="23">
        <v>-1</v>
      </c>
      <c r="N14" s="23">
        <v>101</v>
      </c>
      <c r="O14" s="23">
        <v>102</v>
      </c>
      <c r="P14" s="23">
        <v>-92</v>
      </c>
      <c r="Q14" s="23">
        <v>223</v>
      </c>
      <c r="R14" s="23">
        <v>315</v>
      </c>
    </row>
    <row r="15" spans="2:18" s="2" customFormat="1" ht="12" customHeight="1">
      <c r="B15" s="6"/>
      <c r="C15" s="30" t="s">
        <v>101</v>
      </c>
      <c r="D15" s="31"/>
      <c r="E15" s="23">
        <v>34219</v>
      </c>
      <c r="F15" s="23">
        <v>41</v>
      </c>
      <c r="G15" s="23">
        <v>161</v>
      </c>
      <c r="H15" s="23">
        <v>120</v>
      </c>
      <c r="I15" s="23">
        <f t="shared" si="3"/>
        <v>113943</v>
      </c>
      <c r="J15" s="23">
        <v>56575</v>
      </c>
      <c r="K15" s="23">
        <v>57368</v>
      </c>
      <c r="L15" s="23">
        <v>36</v>
      </c>
      <c r="M15" s="23">
        <v>42</v>
      </c>
      <c r="N15" s="23">
        <v>111</v>
      </c>
      <c r="O15" s="23">
        <v>69</v>
      </c>
      <c r="P15" s="23">
        <v>-6</v>
      </c>
      <c r="Q15" s="23">
        <v>263</v>
      </c>
      <c r="R15" s="23">
        <v>269</v>
      </c>
    </row>
    <row r="16" spans="2:18" s="2" customFormat="1" ht="12" customHeight="1">
      <c r="B16" s="6"/>
      <c r="C16" s="30" t="s">
        <v>102</v>
      </c>
      <c r="D16" s="31"/>
      <c r="E16" s="23">
        <v>43056</v>
      </c>
      <c r="F16" s="23">
        <v>46</v>
      </c>
      <c r="G16" s="23">
        <v>241</v>
      </c>
      <c r="H16" s="23">
        <v>195</v>
      </c>
      <c r="I16" s="23">
        <f t="shared" si="3"/>
        <v>137634</v>
      </c>
      <c r="J16" s="23">
        <v>69891</v>
      </c>
      <c r="K16" s="23">
        <v>67743</v>
      </c>
      <c r="L16" s="23">
        <v>114</v>
      </c>
      <c r="M16" s="23">
        <v>52</v>
      </c>
      <c r="N16" s="23">
        <v>114</v>
      </c>
      <c r="O16" s="23">
        <v>62</v>
      </c>
      <c r="P16" s="23">
        <v>62</v>
      </c>
      <c r="Q16" s="23">
        <v>412</v>
      </c>
      <c r="R16" s="23">
        <v>350</v>
      </c>
    </row>
    <row r="17" spans="2:18" s="2" customFormat="1" ht="12" customHeight="1">
      <c r="B17" s="6"/>
      <c r="C17" s="30" t="s">
        <v>103</v>
      </c>
      <c r="D17" s="31"/>
      <c r="E17" s="23">
        <v>14045</v>
      </c>
      <c r="F17" s="23">
        <v>14</v>
      </c>
      <c r="G17" s="23">
        <v>65</v>
      </c>
      <c r="H17" s="23">
        <v>51</v>
      </c>
      <c r="I17" s="23">
        <f t="shared" si="3"/>
        <v>47155</v>
      </c>
      <c r="J17" s="23">
        <v>22930</v>
      </c>
      <c r="K17" s="23">
        <v>24225</v>
      </c>
      <c r="L17" s="23">
        <v>-1</v>
      </c>
      <c r="M17" s="23">
        <v>0</v>
      </c>
      <c r="N17" s="23">
        <v>38</v>
      </c>
      <c r="O17" s="23">
        <v>38</v>
      </c>
      <c r="P17" s="23">
        <v>-1</v>
      </c>
      <c r="Q17" s="23">
        <v>102</v>
      </c>
      <c r="R17" s="23">
        <v>103</v>
      </c>
    </row>
    <row r="18" spans="2:18" s="2" customFormat="1" ht="12" customHeight="1">
      <c r="B18" s="6"/>
      <c r="C18" s="30" t="s">
        <v>104</v>
      </c>
      <c r="D18" s="31"/>
      <c r="E18" s="23">
        <v>23212</v>
      </c>
      <c r="F18" s="23">
        <v>31</v>
      </c>
      <c r="G18" s="23">
        <v>94</v>
      </c>
      <c r="H18" s="23">
        <v>63</v>
      </c>
      <c r="I18" s="23">
        <f t="shared" si="3"/>
        <v>76199</v>
      </c>
      <c r="J18" s="23">
        <v>37780</v>
      </c>
      <c r="K18" s="23">
        <v>38419</v>
      </c>
      <c r="L18" s="23">
        <v>54</v>
      </c>
      <c r="M18" s="23">
        <v>17</v>
      </c>
      <c r="N18" s="23">
        <v>67</v>
      </c>
      <c r="O18" s="23">
        <v>50</v>
      </c>
      <c r="P18" s="23">
        <v>37</v>
      </c>
      <c r="Q18" s="23">
        <v>186</v>
      </c>
      <c r="R18" s="23">
        <v>149</v>
      </c>
    </row>
    <row r="19" spans="2:18" s="2" customFormat="1" ht="12" customHeight="1">
      <c r="B19" s="6"/>
      <c r="C19" s="30" t="s">
        <v>105</v>
      </c>
      <c r="D19" s="31"/>
      <c r="E19" s="23">
        <v>14390</v>
      </c>
      <c r="F19" s="23">
        <v>9</v>
      </c>
      <c r="G19" s="23">
        <v>83</v>
      </c>
      <c r="H19" s="23">
        <v>74</v>
      </c>
      <c r="I19" s="23">
        <f t="shared" si="3"/>
        <v>48158</v>
      </c>
      <c r="J19" s="23">
        <v>23547</v>
      </c>
      <c r="K19" s="23">
        <v>24611</v>
      </c>
      <c r="L19" s="23">
        <v>5</v>
      </c>
      <c r="M19" s="23">
        <v>16</v>
      </c>
      <c r="N19" s="23">
        <v>43</v>
      </c>
      <c r="O19" s="23">
        <v>27</v>
      </c>
      <c r="P19" s="23">
        <v>-11</v>
      </c>
      <c r="Q19" s="23">
        <v>128</v>
      </c>
      <c r="R19" s="23">
        <v>139</v>
      </c>
    </row>
    <row r="20" spans="2:18" s="2" customFormat="1" ht="12" customHeight="1">
      <c r="B20" s="6"/>
      <c r="C20" s="30" t="s">
        <v>106</v>
      </c>
      <c r="D20" s="31"/>
      <c r="E20" s="23">
        <v>17026</v>
      </c>
      <c r="F20" s="23">
        <v>26</v>
      </c>
      <c r="G20" s="23">
        <v>64</v>
      </c>
      <c r="H20" s="23">
        <v>38</v>
      </c>
      <c r="I20" s="23">
        <f t="shared" si="3"/>
        <v>59377</v>
      </c>
      <c r="J20" s="23">
        <v>29104</v>
      </c>
      <c r="K20" s="23">
        <v>30273</v>
      </c>
      <c r="L20" s="23">
        <v>39</v>
      </c>
      <c r="M20" s="23">
        <v>38</v>
      </c>
      <c r="N20" s="23">
        <v>68</v>
      </c>
      <c r="O20" s="23">
        <v>30</v>
      </c>
      <c r="P20" s="23">
        <v>1</v>
      </c>
      <c r="Q20" s="23">
        <v>138</v>
      </c>
      <c r="R20" s="23">
        <v>137</v>
      </c>
    </row>
    <row r="21" spans="2:18" s="2" customFormat="1" ht="12" customHeight="1">
      <c r="B21" s="6"/>
      <c r="C21" s="30" t="s">
        <v>107</v>
      </c>
      <c r="D21" s="31"/>
      <c r="E21" s="23">
        <v>13372</v>
      </c>
      <c r="F21" s="23">
        <v>12</v>
      </c>
      <c r="G21" s="23">
        <v>41</v>
      </c>
      <c r="H21" s="23">
        <v>29</v>
      </c>
      <c r="I21" s="23">
        <f t="shared" si="3"/>
        <v>48742</v>
      </c>
      <c r="J21" s="23">
        <v>23758</v>
      </c>
      <c r="K21" s="23">
        <v>24984</v>
      </c>
      <c r="L21" s="23">
        <v>10</v>
      </c>
      <c r="M21" s="23">
        <v>11</v>
      </c>
      <c r="N21" s="23">
        <v>49</v>
      </c>
      <c r="O21" s="23">
        <v>38</v>
      </c>
      <c r="P21" s="23">
        <v>-1</v>
      </c>
      <c r="Q21" s="23">
        <v>81</v>
      </c>
      <c r="R21" s="23">
        <v>82</v>
      </c>
    </row>
    <row r="22" spans="2:18" s="2" customFormat="1" ht="12" customHeight="1">
      <c r="B22" s="6"/>
      <c r="C22" s="30" t="s">
        <v>108</v>
      </c>
      <c r="D22" s="31"/>
      <c r="E22" s="23">
        <v>13095</v>
      </c>
      <c r="F22" s="23">
        <v>26</v>
      </c>
      <c r="G22" s="23">
        <v>48</v>
      </c>
      <c r="H22" s="23">
        <v>22</v>
      </c>
      <c r="I22" s="23">
        <f t="shared" si="3"/>
        <v>45243</v>
      </c>
      <c r="J22" s="23">
        <v>22150</v>
      </c>
      <c r="K22" s="23">
        <v>23093</v>
      </c>
      <c r="L22" s="23">
        <v>18</v>
      </c>
      <c r="M22" s="23">
        <v>1</v>
      </c>
      <c r="N22" s="23">
        <v>44</v>
      </c>
      <c r="O22" s="23">
        <v>43</v>
      </c>
      <c r="P22" s="23">
        <v>17</v>
      </c>
      <c r="Q22" s="23">
        <v>104</v>
      </c>
      <c r="R22" s="23">
        <v>87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22544</v>
      </c>
      <c r="F24" s="22">
        <f>SUM(F25:F33)</f>
        <v>29</v>
      </c>
      <c r="G24" s="22">
        <f>SUM(G25:G33)</f>
        <v>57</v>
      </c>
      <c r="H24" s="22">
        <f>SUM(H25:H33)</f>
        <v>28</v>
      </c>
      <c r="I24" s="22">
        <f>SUM(J24:K24)</f>
        <v>91811</v>
      </c>
      <c r="J24" s="22">
        <f>SUM(J25:J33)</f>
        <v>45317</v>
      </c>
      <c r="K24" s="22">
        <f aca="true" t="shared" si="4" ref="K24:R24">SUM(K25:K33)</f>
        <v>46494</v>
      </c>
      <c r="L24" s="22">
        <f t="shared" si="4"/>
        <v>68</v>
      </c>
      <c r="M24" s="22">
        <f t="shared" si="4"/>
        <v>4</v>
      </c>
      <c r="N24" s="22">
        <f t="shared" si="4"/>
        <v>62</v>
      </c>
      <c r="O24" s="22">
        <f t="shared" si="4"/>
        <v>58</v>
      </c>
      <c r="P24" s="22">
        <f t="shared" si="4"/>
        <v>64</v>
      </c>
      <c r="Q24" s="22">
        <f t="shared" si="4"/>
        <v>241</v>
      </c>
      <c r="R24" s="22">
        <f t="shared" si="4"/>
        <v>177</v>
      </c>
    </row>
    <row r="25" spans="2:18" s="2" customFormat="1" ht="12" customHeight="1">
      <c r="B25" s="6"/>
      <c r="C25" s="11"/>
      <c r="D25" s="9" t="s">
        <v>110</v>
      </c>
      <c r="E25" s="23">
        <v>2228</v>
      </c>
      <c r="F25" s="23">
        <v>5</v>
      </c>
      <c r="G25" s="23">
        <v>6</v>
      </c>
      <c r="H25" s="23">
        <v>1</v>
      </c>
      <c r="I25" s="23">
        <f>SUM(J25:K25)</f>
        <v>9447</v>
      </c>
      <c r="J25" s="23">
        <v>4694</v>
      </c>
      <c r="K25" s="23">
        <v>4753</v>
      </c>
      <c r="L25" s="23">
        <v>15</v>
      </c>
      <c r="M25" s="23">
        <v>2</v>
      </c>
      <c r="N25" s="23">
        <v>7</v>
      </c>
      <c r="O25" s="23">
        <v>5</v>
      </c>
      <c r="P25" s="23">
        <v>13</v>
      </c>
      <c r="Q25" s="23">
        <v>29</v>
      </c>
      <c r="R25" s="23">
        <v>16</v>
      </c>
    </row>
    <row r="26" spans="2:18" s="2" customFormat="1" ht="12" customHeight="1">
      <c r="B26" s="6"/>
      <c r="C26" s="11"/>
      <c r="D26" s="9" t="s">
        <v>111</v>
      </c>
      <c r="E26" s="23">
        <v>3211</v>
      </c>
      <c r="F26" s="23">
        <v>2</v>
      </c>
      <c r="G26" s="23">
        <v>5</v>
      </c>
      <c r="H26" s="23">
        <v>3</v>
      </c>
      <c r="I26" s="23">
        <f aca="true" t="shared" si="5" ref="I26:I33">SUM(J26:K26)</f>
        <v>13536</v>
      </c>
      <c r="J26" s="23">
        <v>6722</v>
      </c>
      <c r="K26" s="23">
        <v>6814</v>
      </c>
      <c r="L26" s="23">
        <v>-11</v>
      </c>
      <c r="M26" s="23">
        <v>4</v>
      </c>
      <c r="N26" s="23">
        <v>12</v>
      </c>
      <c r="O26" s="23">
        <v>8</v>
      </c>
      <c r="P26" s="23">
        <v>-15</v>
      </c>
      <c r="Q26" s="23">
        <v>12</v>
      </c>
      <c r="R26" s="23">
        <v>27</v>
      </c>
    </row>
    <row r="27" spans="2:18" s="2" customFormat="1" ht="12" customHeight="1">
      <c r="B27" s="6"/>
      <c r="C27" s="11"/>
      <c r="D27" s="9" t="s">
        <v>112</v>
      </c>
      <c r="E27" s="23">
        <v>4182</v>
      </c>
      <c r="F27" s="23">
        <v>2</v>
      </c>
      <c r="G27" s="23">
        <v>7</v>
      </c>
      <c r="H27" s="23">
        <v>5</v>
      </c>
      <c r="I27" s="23">
        <f t="shared" si="5"/>
        <v>16801</v>
      </c>
      <c r="J27" s="23">
        <v>8262</v>
      </c>
      <c r="K27" s="23">
        <v>8539</v>
      </c>
      <c r="L27" s="23">
        <v>5</v>
      </c>
      <c r="M27" s="23">
        <v>-1</v>
      </c>
      <c r="N27" s="23">
        <v>5</v>
      </c>
      <c r="O27" s="23">
        <v>6</v>
      </c>
      <c r="P27" s="23">
        <v>6</v>
      </c>
      <c r="Q27" s="23">
        <v>46</v>
      </c>
      <c r="R27" s="23">
        <v>40</v>
      </c>
    </row>
    <row r="28" spans="2:18" s="2" customFormat="1" ht="12" customHeight="1">
      <c r="B28" s="6"/>
      <c r="C28" s="11"/>
      <c r="D28" s="9" t="s">
        <v>113</v>
      </c>
      <c r="E28" s="23">
        <v>3458</v>
      </c>
      <c r="F28" s="23">
        <v>4</v>
      </c>
      <c r="G28" s="23">
        <v>14</v>
      </c>
      <c r="H28" s="23">
        <v>10</v>
      </c>
      <c r="I28" s="23">
        <f t="shared" si="5"/>
        <v>13477</v>
      </c>
      <c r="J28" s="23">
        <v>6643</v>
      </c>
      <c r="K28" s="23">
        <v>6834</v>
      </c>
      <c r="L28" s="23">
        <v>7</v>
      </c>
      <c r="M28" s="23">
        <v>-6</v>
      </c>
      <c r="N28" s="23">
        <v>7</v>
      </c>
      <c r="O28" s="23">
        <v>13</v>
      </c>
      <c r="P28" s="23">
        <v>13</v>
      </c>
      <c r="Q28" s="23">
        <v>48</v>
      </c>
      <c r="R28" s="23">
        <v>35</v>
      </c>
    </row>
    <row r="29" spans="2:18" s="2" customFormat="1" ht="12" customHeight="1">
      <c r="B29" s="6"/>
      <c r="C29" s="12"/>
      <c r="D29" s="5" t="s">
        <v>114</v>
      </c>
      <c r="E29" s="23">
        <v>1805</v>
      </c>
      <c r="F29" s="23">
        <v>2</v>
      </c>
      <c r="G29" s="23">
        <v>2</v>
      </c>
      <c r="H29" s="23">
        <v>0</v>
      </c>
      <c r="I29" s="23">
        <f t="shared" si="5"/>
        <v>8014</v>
      </c>
      <c r="J29" s="23">
        <v>3945</v>
      </c>
      <c r="K29" s="23">
        <v>4069</v>
      </c>
      <c r="L29" s="23">
        <v>14</v>
      </c>
      <c r="M29" s="23">
        <v>6</v>
      </c>
      <c r="N29" s="23">
        <v>9</v>
      </c>
      <c r="O29" s="23">
        <v>3</v>
      </c>
      <c r="P29" s="23">
        <v>8</v>
      </c>
      <c r="Q29" s="23">
        <v>17</v>
      </c>
      <c r="R29" s="23">
        <v>9</v>
      </c>
    </row>
    <row r="30" spans="2:18" s="2" customFormat="1" ht="12" customHeight="1">
      <c r="B30" s="6"/>
      <c r="C30" s="12"/>
      <c r="D30" s="5" t="s">
        <v>115</v>
      </c>
      <c r="E30" s="23">
        <v>2512</v>
      </c>
      <c r="F30" s="23">
        <v>2</v>
      </c>
      <c r="G30" s="23">
        <v>4</v>
      </c>
      <c r="H30" s="23">
        <v>2</v>
      </c>
      <c r="I30" s="23">
        <f t="shared" si="5"/>
        <v>10619</v>
      </c>
      <c r="J30" s="23">
        <v>5243</v>
      </c>
      <c r="K30" s="23">
        <v>5376</v>
      </c>
      <c r="L30" s="23">
        <v>4</v>
      </c>
      <c r="M30" s="23">
        <v>-4</v>
      </c>
      <c r="N30" s="23">
        <v>7</v>
      </c>
      <c r="O30" s="23">
        <v>11</v>
      </c>
      <c r="P30" s="23">
        <v>8</v>
      </c>
      <c r="Q30" s="23">
        <v>25</v>
      </c>
      <c r="R30" s="23">
        <v>17</v>
      </c>
    </row>
    <row r="31" spans="2:18" s="2" customFormat="1" ht="12" customHeight="1">
      <c r="B31" s="6"/>
      <c r="C31" s="12"/>
      <c r="D31" s="5" t="s">
        <v>116</v>
      </c>
      <c r="E31" s="23">
        <v>3244</v>
      </c>
      <c r="F31" s="23">
        <v>12</v>
      </c>
      <c r="G31" s="23">
        <v>17</v>
      </c>
      <c r="H31" s="23">
        <v>5</v>
      </c>
      <c r="I31" s="23">
        <f t="shared" si="5"/>
        <v>12886</v>
      </c>
      <c r="J31" s="23">
        <v>6394</v>
      </c>
      <c r="K31" s="23">
        <v>6492</v>
      </c>
      <c r="L31" s="23">
        <v>35</v>
      </c>
      <c r="M31" s="23">
        <v>4</v>
      </c>
      <c r="N31" s="23">
        <v>11</v>
      </c>
      <c r="O31" s="23">
        <v>7</v>
      </c>
      <c r="P31" s="23">
        <v>31</v>
      </c>
      <c r="Q31" s="23">
        <v>52</v>
      </c>
      <c r="R31" s="23">
        <v>21</v>
      </c>
    </row>
    <row r="32" spans="2:18" s="2" customFormat="1" ht="12" customHeight="1">
      <c r="B32" s="6"/>
      <c r="C32" s="12"/>
      <c r="D32" s="5" t="s">
        <v>117</v>
      </c>
      <c r="E32" s="23">
        <v>810</v>
      </c>
      <c r="F32" s="23">
        <v>1</v>
      </c>
      <c r="G32" s="23">
        <v>2</v>
      </c>
      <c r="H32" s="23">
        <v>1</v>
      </c>
      <c r="I32" s="23">
        <f t="shared" si="5"/>
        <v>3093</v>
      </c>
      <c r="J32" s="23">
        <v>1525</v>
      </c>
      <c r="K32" s="23">
        <v>1568</v>
      </c>
      <c r="L32" s="23">
        <v>1</v>
      </c>
      <c r="M32" s="23">
        <v>-1</v>
      </c>
      <c r="N32" s="23">
        <v>2</v>
      </c>
      <c r="O32" s="23">
        <v>3</v>
      </c>
      <c r="P32" s="23">
        <v>2</v>
      </c>
      <c r="Q32" s="23">
        <v>8</v>
      </c>
      <c r="R32" s="23">
        <v>6</v>
      </c>
    </row>
    <row r="33" spans="2:18" s="2" customFormat="1" ht="12" customHeight="1">
      <c r="B33" s="6"/>
      <c r="C33" s="12"/>
      <c r="D33" s="5" t="s">
        <v>118</v>
      </c>
      <c r="E33" s="23">
        <v>1094</v>
      </c>
      <c r="F33" s="23">
        <v>-1</v>
      </c>
      <c r="G33" s="23">
        <v>0</v>
      </c>
      <c r="H33" s="23">
        <v>1</v>
      </c>
      <c r="I33" s="23">
        <f t="shared" si="5"/>
        <v>3938</v>
      </c>
      <c r="J33" s="23">
        <v>1889</v>
      </c>
      <c r="K33" s="23">
        <v>2049</v>
      </c>
      <c r="L33" s="23">
        <v>-2</v>
      </c>
      <c r="M33" s="23">
        <v>0</v>
      </c>
      <c r="N33" s="23">
        <v>2</v>
      </c>
      <c r="O33" s="23">
        <v>2</v>
      </c>
      <c r="P33" s="23">
        <v>-2</v>
      </c>
      <c r="Q33" s="23">
        <v>4</v>
      </c>
      <c r="R33" s="23">
        <v>6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19417</v>
      </c>
      <c r="F35" s="22">
        <f>SUM(F36:F39)</f>
        <v>37</v>
      </c>
      <c r="G35" s="22">
        <f>SUM(G36:G39)</f>
        <v>84</v>
      </c>
      <c r="H35" s="22">
        <f>SUM(H36:H39)</f>
        <v>47</v>
      </c>
      <c r="I35" s="22">
        <f>SUM(J35:K35)</f>
        <v>72700</v>
      </c>
      <c r="J35" s="22">
        <f>SUM(J36:J39)</f>
        <v>35775</v>
      </c>
      <c r="K35" s="22">
        <f aca="true" t="shared" si="6" ref="K35:R35">SUM(K36:K39)</f>
        <v>36925</v>
      </c>
      <c r="L35" s="22">
        <f t="shared" si="6"/>
        <v>42</v>
      </c>
      <c r="M35" s="22">
        <f t="shared" si="6"/>
        <v>17</v>
      </c>
      <c r="N35" s="22">
        <f t="shared" si="6"/>
        <v>56</v>
      </c>
      <c r="O35" s="22">
        <f t="shared" si="6"/>
        <v>39</v>
      </c>
      <c r="P35" s="22">
        <f t="shared" si="6"/>
        <v>25</v>
      </c>
      <c r="Q35" s="22">
        <f t="shared" si="6"/>
        <v>207</v>
      </c>
      <c r="R35" s="22">
        <f t="shared" si="6"/>
        <v>182</v>
      </c>
    </row>
    <row r="36" spans="2:18" s="2" customFormat="1" ht="12" customHeight="1">
      <c r="B36" s="6"/>
      <c r="C36" s="11"/>
      <c r="D36" s="5" t="s">
        <v>120</v>
      </c>
      <c r="E36" s="23">
        <v>5598</v>
      </c>
      <c r="F36" s="23">
        <v>8</v>
      </c>
      <c r="G36" s="23">
        <v>11</v>
      </c>
      <c r="H36" s="23">
        <v>3</v>
      </c>
      <c r="I36" s="23">
        <f>SUM(J36:K36)</f>
        <v>21495</v>
      </c>
      <c r="J36" s="23">
        <v>10343</v>
      </c>
      <c r="K36" s="23">
        <v>11152</v>
      </c>
      <c r="L36" s="23">
        <v>-3</v>
      </c>
      <c r="M36" s="23">
        <v>0</v>
      </c>
      <c r="N36" s="23">
        <v>12</v>
      </c>
      <c r="O36" s="23">
        <v>12</v>
      </c>
      <c r="P36" s="23">
        <v>-3</v>
      </c>
      <c r="Q36" s="23">
        <v>42</v>
      </c>
      <c r="R36" s="23">
        <v>45</v>
      </c>
    </row>
    <row r="37" spans="2:18" s="2" customFormat="1" ht="12" customHeight="1">
      <c r="B37" s="6"/>
      <c r="C37" s="11"/>
      <c r="D37" s="5" t="s">
        <v>121</v>
      </c>
      <c r="E37" s="23">
        <v>1483</v>
      </c>
      <c r="F37" s="23">
        <v>0</v>
      </c>
      <c r="G37" s="23">
        <v>1</v>
      </c>
      <c r="H37" s="23">
        <v>1</v>
      </c>
      <c r="I37" s="23">
        <f>SUM(J37:K37)</f>
        <v>5594</v>
      </c>
      <c r="J37" s="23">
        <v>2755</v>
      </c>
      <c r="K37" s="23">
        <v>2839</v>
      </c>
      <c r="L37" s="23">
        <v>-4</v>
      </c>
      <c r="M37" s="23">
        <v>-3</v>
      </c>
      <c r="N37" s="23">
        <v>2</v>
      </c>
      <c r="O37" s="23">
        <v>5</v>
      </c>
      <c r="P37" s="23">
        <v>-1</v>
      </c>
      <c r="Q37" s="23">
        <v>12</v>
      </c>
      <c r="R37" s="23">
        <v>13</v>
      </c>
    </row>
    <row r="38" spans="2:18" s="2" customFormat="1" ht="12" customHeight="1">
      <c r="B38" s="6"/>
      <c r="C38" s="11"/>
      <c r="D38" s="5" t="s">
        <v>122</v>
      </c>
      <c r="E38" s="24">
        <v>4027</v>
      </c>
      <c r="F38" s="24">
        <v>5</v>
      </c>
      <c r="G38" s="24">
        <v>14</v>
      </c>
      <c r="H38" s="24">
        <v>9</v>
      </c>
      <c r="I38" s="23">
        <f>SUM(J38:K38)</f>
        <v>15787</v>
      </c>
      <c r="J38" s="23">
        <v>7835</v>
      </c>
      <c r="K38" s="23">
        <v>7952</v>
      </c>
      <c r="L38" s="23">
        <v>0</v>
      </c>
      <c r="M38" s="23">
        <v>4</v>
      </c>
      <c r="N38" s="23">
        <v>12</v>
      </c>
      <c r="O38" s="24">
        <v>8</v>
      </c>
      <c r="P38" s="23">
        <v>-4</v>
      </c>
      <c r="Q38" s="23">
        <v>38</v>
      </c>
      <c r="R38" s="24">
        <v>42</v>
      </c>
    </row>
    <row r="39" spans="2:18" s="2" customFormat="1" ht="12" customHeight="1">
      <c r="B39" s="6"/>
      <c r="C39" s="11"/>
      <c r="D39" s="5" t="s">
        <v>123</v>
      </c>
      <c r="E39" s="23">
        <v>8309</v>
      </c>
      <c r="F39" s="23">
        <v>24</v>
      </c>
      <c r="G39" s="23">
        <v>58</v>
      </c>
      <c r="H39" s="23">
        <v>34</v>
      </c>
      <c r="I39" s="23">
        <f>SUM(J39:K39)</f>
        <v>29824</v>
      </c>
      <c r="J39" s="23">
        <v>14842</v>
      </c>
      <c r="K39" s="23">
        <v>14982</v>
      </c>
      <c r="L39" s="23">
        <v>49</v>
      </c>
      <c r="M39" s="23">
        <v>16</v>
      </c>
      <c r="N39" s="23">
        <v>30</v>
      </c>
      <c r="O39" s="23">
        <v>14</v>
      </c>
      <c r="P39" s="23">
        <v>33</v>
      </c>
      <c r="Q39" s="23">
        <v>115</v>
      </c>
      <c r="R39" s="23">
        <v>82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11597</v>
      </c>
      <c r="F41" s="22">
        <f>SUM(F42:F46)</f>
        <v>-8</v>
      </c>
      <c r="G41" s="22">
        <f>SUM(G42:G46)</f>
        <v>40</v>
      </c>
      <c r="H41" s="22">
        <f>SUM(H42:H46)</f>
        <v>48</v>
      </c>
      <c r="I41" s="22">
        <f aca="true" t="shared" si="7" ref="I41:I46">SUM(J41:K41)</f>
        <v>43613</v>
      </c>
      <c r="J41" s="22">
        <f>SUM(J42:J46)</f>
        <v>21605</v>
      </c>
      <c r="K41" s="22">
        <f aca="true" t="shared" si="8" ref="K41:R41">SUM(K42:K46)</f>
        <v>22008</v>
      </c>
      <c r="L41" s="22">
        <f t="shared" si="8"/>
        <v>-16</v>
      </c>
      <c r="M41" s="22">
        <f t="shared" si="8"/>
        <v>10</v>
      </c>
      <c r="N41" s="22">
        <f t="shared" si="8"/>
        <v>42</v>
      </c>
      <c r="O41" s="22">
        <f t="shared" si="8"/>
        <v>32</v>
      </c>
      <c r="P41" s="22">
        <f t="shared" si="8"/>
        <v>-26</v>
      </c>
      <c r="Q41" s="22">
        <f t="shared" si="8"/>
        <v>123</v>
      </c>
      <c r="R41" s="22">
        <f t="shared" si="8"/>
        <v>149</v>
      </c>
    </row>
    <row r="42" spans="2:18" s="2" customFormat="1" ht="12" customHeight="1">
      <c r="B42" s="6"/>
      <c r="C42" s="11"/>
      <c r="D42" s="5" t="s">
        <v>125</v>
      </c>
      <c r="E42" s="23">
        <v>3075</v>
      </c>
      <c r="F42" s="23">
        <v>1</v>
      </c>
      <c r="G42" s="23">
        <v>4</v>
      </c>
      <c r="H42" s="23">
        <v>3</v>
      </c>
      <c r="I42" s="23">
        <f t="shared" si="7"/>
        <v>12246</v>
      </c>
      <c r="J42" s="23">
        <v>6107</v>
      </c>
      <c r="K42" s="23">
        <v>6139</v>
      </c>
      <c r="L42" s="23">
        <v>9</v>
      </c>
      <c r="M42" s="23">
        <v>4</v>
      </c>
      <c r="N42" s="23">
        <v>17</v>
      </c>
      <c r="O42" s="23">
        <v>13</v>
      </c>
      <c r="P42" s="23">
        <v>5</v>
      </c>
      <c r="Q42" s="23">
        <v>31</v>
      </c>
      <c r="R42" s="23">
        <v>26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1</v>
      </c>
      <c r="H43" s="23">
        <v>1</v>
      </c>
      <c r="I43" s="23">
        <f t="shared" si="7"/>
        <v>2335</v>
      </c>
      <c r="J43" s="23">
        <v>1148</v>
      </c>
      <c r="K43" s="23">
        <v>1187</v>
      </c>
      <c r="L43" s="23">
        <v>0</v>
      </c>
      <c r="M43" s="23">
        <v>0</v>
      </c>
      <c r="N43" s="23">
        <v>4</v>
      </c>
      <c r="O43" s="23">
        <v>4</v>
      </c>
      <c r="P43" s="23">
        <v>0</v>
      </c>
      <c r="Q43" s="23">
        <v>6</v>
      </c>
      <c r="R43" s="23">
        <v>6</v>
      </c>
    </row>
    <row r="44" spans="2:18" s="2" customFormat="1" ht="12" customHeight="1">
      <c r="B44" s="6"/>
      <c r="C44" s="11"/>
      <c r="D44" s="5" t="s">
        <v>127</v>
      </c>
      <c r="E44" s="23">
        <v>1935</v>
      </c>
      <c r="F44" s="23">
        <v>-13</v>
      </c>
      <c r="G44" s="23">
        <v>18</v>
      </c>
      <c r="H44" s="23">
        <v>31</v>
      </c>
      <c r="I44" s="23">
        <f t="shared" si="7"/>
        <v>4722</v>
      </c>
      <c r="J44" s="23">
        <v>2147</v>
      </c>
      <c r="K44" s="23">
        <v>2575</v>
      </c>
      <c r="L44" s="23">
        <v>-23</v>
      </c>
      <c r="M44" s="23">
        <v>-1</v>
      </c>
      <c r="N44" s="23">
        <v>1</v>
      </c>
      <c r="O44" s="23">
        <v>2</v>
      </c>
      <c r="P44" s="23">
        <v>-22</v>
      </c>
      <c r="Q44" s="23">
        <v>26</v>
      </c>
      <c r="R44" s="23">
        <v>48</v>
      </c>
    </row>
    <row r="45" spans="2:18" s="2" customFormat="1" ht="12" customHeight="1">
      <c r="B45" s="6"/>
      <c r="C45" s="12"/>
      <c r="D45" s="5" t="s">
        <v>128</v>
      </c>
      <c r="E45" s="23">
        <v>2708</v>
      </c>
      <c r="F45" s="23">
        <v>4</v>
      </c>
      <c r="G45" s="23">
        <v>7</v>
      </c>
      <c r="H45" s="23">
        <v>3</v>
      </c>
      <c r="I45" s="23">
        <f t="shared" si="7"/>
        <v>11254</v>
      </c>
      <c r="J45" s="23">
        <v>5800</v>
      </c>
      <c r="K45" s="23">
        <v>5454</v>
      </c>
      <c r="L45" s="23">
        <v>-8</v>
      </c>
      <c r="M45" s="23">
        <v>0</v>
      </c>
      <c r="N45" s="23">
        <v>7</v>
      </c>
      <c r="O45" s="23">
        <v>7</v>
      </c>
      <c r="P45" s="23">
        <v>-8</v>
      </c>
      <c r="Q45" s="23">
        <v>25</v>
      </c>
      <c r="R45" s="23">
        <v>33</v>
      </c>
    </row>
    <row r="46" spans="2:18" s="2" customFormat="1" ht="12" customHeight="1">
      <c r="B46" s="6"/>
      <c r="C46" s="12"/>
      <c r="D46" s="5" t="s">
        <v>175</v>
      </c>
      <c r="E46" s="23">
        <v>3305</v>
      </c>
      <c r="F46" s="23">
        <v>0</v>
      </c>
      <c r="G46" s="23">
        <v>10</v>
      </c>
      <c r="H46" s="23">
        <v>10</v>
      </c>
      <c r="I46" s="23">
        <f t="shared" si="7"/>
        <v>13056</v>
      </c>
      <c r="J46" s="23">
        <v>6403</v>
      </c>
      <c r="K46" s="23">
        <v>6653</v>
      </c>
      <c r="L46" s="23">
        <v>6</v>
      </c>
      <c r="M46" s="23">
        <v>7</v>
      </c>
      <c r="N46" s="23">
        <v>13</v>
      </c>
      <c r="O46" s="23">
        <v>6</v>
      </c>
      <c r="P46" s="23">
        <v>-1</v>
      </c>
      <c r="Q46" s="23">
        <v>35</v>
      </c>
      <c r="R46" s="23">
        <v>36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14735</v>
      </c>
      <c r="F48" s="22">
        <f>SUM(F49:F54)</f>
        <v>-4</v>
      </c>
      <c r="G48" s="22">
        <f>SUM(G49:G54)</f>
        <v>45</v>
      </c>
      <c r="H48" s="22">
        <f>SUM(H49:H54)</f>
        <v>49</v>
      </c>
      <c r="I48" s="22">
        <f aca="true" t="shared" si="9" ref="I48:I54">SUM(J48:K48)</f>
        <v>51166</v>
      </c>
      <c r="J48" s="22">
        <f>SUM(J49:J54)</f>
        <v>25039</v>
      </c>
      <c r="K48" s="22">
        <f aca="true" t="shared" si="10" ref="K48:R48">SUM(K49:K54)</f>
        <v>26127</v>
      </c>
      <c r="L48" s="22">
        <f t="shared" si="10"/>
        <v>-41</v>
      </c>
      <c r="M48" s="22">
        <f t="shared" si="10"/>
        <v>-2</v>
      </c>
      <c r="N48" s="22">
        <f t="shared" si="10"/>
        <v>36</v>
      </c>
      <c r="O48" s="22">
        <f t="shared" si="10"/>
        <v>38</v>
      </c>
      <c r="P48" s="22">
        <f t="shared" si="10"/>
        <v>-39</v>
      </c>
      <c r="Q48" s="22">
        <f t="shared" si="10"/>
        <v>135</v>
      </c>
      <c r="R48" s="22">
        <f t="shared" si="10"/>
        <v>174</v>
      </c>
    </row>
    <row r="49" spans="2:18" s="2" customFormat="1" ht="12" customHeight="1">
      <c r="B49" s="6"/>
      <c r="C49" s="12"/>
      <c r="D49" s="5" t="s">
        <v>130</v>
      </c>
      <c r="E49" s="23">
        <v>4406</v>
      </c>
      <c r="F49" s="23">
        <v>1</v>
      </c>
      <c r="G49" s="23">
        <v>19</v>
      </c>
      <c r="H49" s="23">
        <v>18</v>
      </c>
      <c r="I49" s="23">
        <f t="shared" si="9"/>
        <v>13518</v>
      </c>
      <c r="J49" s="23">
        <v>6685</v>
      </c>
      <c r="K49" s="23">
        <v>6833</v>
      </c>
      <c r="L49" s="23">
        <v>1</v>
      </c>
      <c r="M49" s="23">
        <v>5</v>
      </c>
      <c r="N49" s="23">
        <v>11</v>
      </c>
      <c r="O49" s="23">
        <v>6</v>
      </c>
      <c r="P49" s="23">
        <v>-4</v>
      </c>
      <c r="Q49" s="23">
        <v>70</v>
      </c>
      <c r="R49" s="23">
        <v>74</v>
      </c>
    </row>
    <row r="50" spans="2:18" s="2" customFormat="1" ht="12" customHeight="1">
      <c r="B50" s="6"/>
      <c r="C50" s="12"/>
      <c r="D50" s="5" t="s">
        <v>131</v>
      </c>
      <c r="E50" s="23">
        <v>2372</v>
      </c>
      <c r="F50" s="23">
        <v>-4</v>
      </c>
      <c r="G50" s="23">
        <v>2</v>
      </c>
      <c r="H50" s="23">
        <v>6</v>
      </c>
      <c r="I50" s="23">
        <f t="shared" si="9"/>
        <v>8714</v>
      </c>
      <c r="J50" s="23">
        <v>4216</v>
      </c>
      <c r="K50" s="23">
        <v>4498</v>
      </c>
      <c r="L50" s="23">
        <v>-24</v>
      </c>
      <c r="M50" s="23">
        <v>-7</v>
      </c>
      <c r="N50" s="23">
        <v>3</v>
      </c>
      <c r="O50" s="23">
        <v>10</v>
      </c>
      <c r="P50" s="23">
        <v>-17</v>
      </c>
      <c r="Q50" s="23">
        <v>8</v>
      </c>
      <c r="R50" s="23">
        <v>25</v>
      </c>
    </row>
    <row r="51" spans="2:18" s="2" customFormat="1" ht="12" customHeight="1">
      <c r="B51" s="6"/>
      <c r="C51" s="12"/>
      <c r="D51" s="5" t="s">
        <v>132</v>
      </c>
      <c r="E51" s="23">
        <v>6018</v>
      </c>
      <c r="F51" s="23">
        <v>0</v>
      </c>
      <c r="G51" s="23">
        <v>22</v>
      </c>
      <c r="H51" s="23">
        <v>22</v>
      </c>
      <c r="I51" s="23">
        <f t="shared" si="9"/>
        <v>22748</v>
      </c>
      <c r="J51" s="23">
        <v>11157</v>
      </c>
      <c r="K51" s="23">
        <v>11591</v>
      </c>
      <c r="L51" s="23">
        <v>-2</v>
      </c>
      <c r="M51" s="23">
        <v>7</v>
      </c>
      <c r="N51" s="23">
        <v>17</v>
      </c>
      <c r="O51" s="23">
        <v>10</v>
      </c>
      <c r="P51" s="23">
        <v>-9</v>
      </c>
      <c r="Q51" s="23">
        <v>48</v>
      </c>
      <c r="R51" s="23">
        <v>57</v>
      </c>
    </row>
    <row r="52" spans="2:18" s="2" customFormat="1" ht="12" customHeight="1">
      <c r="B52" s="6"/>
      <c r="C52" s="12"/>
      <c r="D52" s="5" t="s">
        <v>133</v>
      </c>
      <c r="E52" s="23">
        <v>925</v>
      </c>
      <c r="F52" s="23">
        <v>-1</v>
      </c>
      <c r="G52" s="23">
        <v>2</v>
      </c>
      <c r="H52" s="23">
        <v>3</v>
      </c>
      <c r="I52" s="23">
        <f t="shared" si="9"/>
        <v>3110</v>
      </c>
      <c r="J52" s="23">
        <v>1490</v>
      </c>
      <c r="K52" s="23">
        <v>1620</v>
      </c>
      <c r="L52" s="23">
        <v>-10</v>
      </c>
      <c r="M52" s="23">
        <v>-2</v>
      </c>
      <c r="N52" s="23">
        <v>2</v>
      </c>
      <c r="O52" s="23">
        <v>4</v>
      </c>
      <c r="P52" s="23">
        <v>-8</v>
      </c>
      <c r="Q52" s="23">
        <v>6</v>
      </c>
      <c r="R52" s="23">
        <v>14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0</v>
      </c>
      <c r="G53" s="23">
        <v>0</v>
      </c>
      <c r="H53" s="23">
        <v>0</v>
      </c>
      <c r="I53" s="23">
        <f t="shared" si="9"/>
        <v>1259</v>
      </c>
      <c r="J53" s="23">
        <v>596</v>
      </c>
      <c r="K53" s="23">
        <v>663</v>
      </c>
      <c r="L53" s="23">
        <v>-4</v>
      </c>
      <c r="M53" s="23">
        <v>-4</v>
      </c>
      <c r="N53" s="23">
        <v>1</v>
      </c>
      <c r="O53" s="23">
        <v>5</v>
      </c>
      <c r="P53" s="23">
        <v>0</v>
      </c>
      <c r="Q53" s="23">
        <v>0</v>
      </c>
      <c r="R53" s="23">
        <v>0</v>
      </c>
    </row>
    <row r="54" spans="2:18" s="2" customFormat="1" ht="12" customHeight="1">
      <c r="B54" s="6"/>
      <c r="C54" s="12"/>
      <c r="D54" s="5" t="s">
        <v>135</v>
      </c>
      <c r="E54" s="23">
        <v>603</v>
      </c>
      <c r="F54" s="23">
        <v>0</v>
      </c>
      <c r="G54" s="23">
        <v>0</v>
      </c>
      <c r="H54" s="23">
        <v>0</v>
      </c>
      <c r="I54" s="23">
        <f t="shared" si="9"/>
        <v>1817</v>
      </c>
      <c r="J54" s="23">
        <v>895</v>
      </c>
      <c r="K54" s="23">
        <v>922</v>
      </c>
      <c r="L54" s="23">
        <v>-2</v>
      </c>
      <c r="M54" s="23">
        <v>-1</v>
      </c>
      <c r="N54" s="23">
        <v>2</v>
      </c>
      <c r="O54" s="23">
        <v>3</v>
      </c>
      <c r="P54" s="23">
        <v>-1</v>
      </c>
      <c r="Q54" s="23">
        <v>3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9973</v>
      </c>
      <c r="F56" s="22">
        <f>SUM(F57:F60)</f>
        <v>7</v>
      </c>
      <c r="G56" s="22">
        <f>SUM(G57:G60)</f>
        <v>9</v>
      </c>
      <c r="H56" s="22">
        <f>SUM(H57:H60)</f>
        <v>2</v>
      </c>
      <c r="I56" s="22">
        <f>SUM(J56:K56)</f>
        <v>37787</v>
      </c>
      <c r="J56" s="22">
        <f>SUM(J57:J60)</f>
        <v>18494</v>
      </c>
      <c r="K56" s="22">
        <f aca="true" t="shared" si="11" ref="K56:R56">SUM(K57:K60)</f>
        <v>19293</v>
      </c>
      <c r="L56" s="22">
        <f t="shared" si="11"/>
        <v>-21</v>
      </c>
      <c r="M56" s="22">
        <f t="shared" si="11"/>
        <v>-7</v>
      </c>
      <c r="N56" s="22">
        <f t="shared" si="11"/>
        <v>25</v>
      </c>
      <c r="O56" s="22">
        <f t="shared" si="11"/>
        <v>32</v>
      </c>
      <c r="P56" s="22">
        <f t="shared" si="11"/>
        <v>-14</v>
      </c>
      <c r="Q56" s="22">
        <f t="shared" si="11"/>
        <v>55</v>
      </c>
      <c r="R56" s="22">
        <f t="shared" si="11"/>
        <v>69</v>
      </c>
    </row>
    <row r="57" spans="2:18" s="2" customFormat="1" ht="12" customHeight="1">
      <c r="B57" s="6"/>
      <c r="C57" s="12"/>
      <c r="D57" s="5" t="s">
        <v>137</v>
      </c>
      <c r="E57" s="23">
        <v>1290</v>
      </c>
      <c r="F57" s="23">
        <v>4</v>
      </c>
      <c r="G57" s="23">
        <v>4</v>
      </c>
      <c r="H57" s="23">
        <v>0</v>
      </c>
      <c r="I57" s="23">
        <f>SUM(J57:K57)</f>
        <v>5250</v>
      </c>
      <c r="J57" s="23">
        <v>2632</v>
      </c>
      <c r="K57" s="23">
        <v>2618</v>
      </c>
      <c r="L57" s="23">
        <v>2</v>
      </c>
      <c r="M57" s="23">
        <v>-3</v>
      </c>
      <c r="N57" s="23">
        <v>3</v>
      </c>
      <c r="O57" s="23">
        <v>6</v>
      </c>
      <c r="P57" s="23">
        <v>5</v>
      </c>
      <c r="Q57" s="23">
        <v>14</v>
      </c>
      <c r="R57" s="23">
        <v>9</v>
      </c>
    </row>
    <row r="58" spans="2:18" s="2" customFormat="1" ht="12" customHeight="1">
      <c r="B58" s="6"/>
      <c r="C58" s="12"/>
      <c r="D58" s="5" t="s">
        <v>138</v>
      </c>
      <c r="E58" s="23">
        <v>3764</v>
      </c>
      <c r="F58" s="23">
        <v>1</v>
      </c>
      <c r="G58" s="23">
        <v>1</v>
      </c>
      <c r="H58" s="23">
        <v>0</v>
      </c>
      <c r="I58" s="23">
        <f>SUM(J58:K58)</f>
        <v>13711</v>
      </c>
      <c r="J58" s="23">
        <v>6714</v>
      </c>
      <c r="K58" s="23">
        <v>6997</v>
      </c>
      <c r="L58" s="23">
        <v>0</v>
      </c>
      <c r="M58" s="23">
        <v>0</v>
      </c>
      <c r="N58" s="23">
        <v>10</v>
      </c>
      <c r="O58" s="23">
        <v>10</v>
      </c>
      <c r="P58" s="23">
        <v>0</v>
      </c>
      <c r="Q58" s="23">
        <v>24</v>
      </c>
      <c r="R58" s="23">
        <v>24</v>
      </c>
    </row>
    <row r="59" spans="2:18" s="2" customFormat="1" ht="12" customHeight="1">
      <c r="B59" s="6"/>
      <c r="C59" s="12"/>
      <c r="D59" s="5" t="s">
        <v>139</v>
      </c>
      <c r="E59" s="23">
        <v>1446</v>
      </c>
      <c r="F59" s="23">
        <v>2</v>
      </c>
      <c r="G59" s="23">
        <v>2</v>
      </c>
      <c r="H59" s="23">
        <v>0</v>
      </c>
      <c r="I59" s="23">
        <f>SUM(J59:K59)</f>
        <v>4649</v>
      </c>
      <c r="J59" s="23">
        <v>2214</v>
      </c>
      <c r="K59" s="23">
        <v>2435</v>
      </c>
      <c r="L59" s="23">
        <v>-9</v>
      </c>
      <c r="M59" s="23">
        <v>-4</v>
      </c>
      <c r="N59" s="23">
        <v>2</v>
      </c>
      <c r="O59" s="23">
        <v>6</v>
      </c>
      <c r="P59" s="23">
        <v>-5</v>
      </c>
      <c r="Q59" s="23">
        <v>4</v>
      </c>
      <c r="R59" s="23">
        <v>9</v>
      </c>
    </row>
    <row r="60" spans="2:18" s="2" customFormat="1" ht="12" customHeight="1">
      <c r="B60" s="6"/>
      <c r="C60" s="12"/>
      <c r="D60" s="5" t="s">
        <v>140</v>
      </c>
      <c r="E60" s="23">
        <v>3473</v>
      </c>
      <c r="F60" s="23">
        <v>0</v>
      </c>
      <c r="G60" s="23">
        <v>2</v>
      </c>
      <c r="H60" s="23">
        <v>2</v>
      </c>
      <c r="I60" s="23">
        <f>SUM(J60:K60)</f>
        <v>14177</v>
      </c>
      <c r="J60" s="23">
        <v>6934</v>
      </c>
      <c r="K60" s="23">
        <v>7243</v>
      </c>
      <c r="L60" s="23">
        <v>-14</v>
      </c>
      <c r="M60" s="23">
        <v>0</v>
      </c>
      <c r="N60" s="23">
        <v>10</v>
      </c>
      <c r="O60" s="23">
        <v>10</v>
      </c>
      <c r="P60" s="23">
        <v>-14</v>
      </c>
      <c r="Q60" s="23">
        <v>13</v>
      </c>
      <c r="R60" s="23">
        <v>27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5352</v>
      </c>
      <c r="F62" s="22">
        <f>SUM(F63)</f>
        <v>-1</v>
      </c>
      <c r="G62" s="22">
        <f>SUM(G63)</f>
        <v>12</v>
      </c>
      <c r="H62" s="22">
        <f>SUM(H63)</f>
        <v>13</v>
      </c>
      <c r="I62" s="22">
        <f>SUM(J62:K62)</f>
        <v>18608</v>
      </c>
      <c r="J62" s="22">
        <f>SUM(J63)</f>
        <v>8981</v>
      </c>
      <c r="K62" s="22">
        <f aca="true" t="shared" si="12" ref="K62:R62">SUM(K63)</f>
        <v>9627</v>
      </c>
      <c r="L62" s="22">
        <f t="shared" si="12"/>
        <v>-28</v>
      </c>
      <c r="M62" s="22">
        <f t="shared" si="12"/>
        <v>-5</v>
      </c>
      <c r="N62" s="22">
        <f t="shared" si="12"/>
        <v>12</v>
      </c>
      <c r="O62" s="22">
        <f t="shared" si="12"/>
        <v>17</v>
      </c>
      <c r="P62" s="22">
        <f t="shared" si="12"/>
        <v>-23</v>
      </c>
      <c r="Q62" s="22">
        <f t="shared" si="12"/>
        <v>32</v>
      </c>
      <c r="R62" s="22">
        <f t="shared" si="12"/>
        <v>55</v>
      </c>
    </row>
    <row r="63" spans="2:18" s="2" customFormat="1" ht="12" customHeight="1">
      <c r="B63" s="6"/>
      <c r="C63" s="12"/>
      <c r="D63" s="5" t="s">
        <v>142</v>
      </c>
      <c r="E63" s="23">
        <v>5352</v>
      </c>
      <c r="F63" s="23">
        <v>-1</v>
      </c>
      <c r="G63" s="23">
        <v>12</v>
      </c>
      <c r="H63" s="23">
        <v>13</v>
      </c>
      <c r="I63" s="23">
        <f>SUM(J63:K63)</f>
        <v>18608</v>
      </c>
      <c r="J63" s="23">
        <v>8981</v>
      </c>
      <c r="K63" s="23">
        <v>9627</v>
      </c>
      <c r="L63" s="23">
        <v>-28</v>
      </c>
      <c r="M63" s="23">
        <v>-5</v>
      </c>
      <c r="N63" s="23">
        <v>12</v>
      </c>
      <c r="O63" s="23">
        <v>17</v>
      </c>
      <c r="P63" s="23">
        <v>-23</v>
      </c>
      <c r="Q63" s="23">
        <v>32</v>
      </c>
      <c r="R63" s="23">
        <v>55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21240</v>
      </c>
      <c r="F65" s="22">
        <f>SUM(F66:F73)</f>
        <v>3</v>
      </c>
      <c r="G65" s="22">
        <f>SUM(G66:G73)</f>
        <v>64</v>
      </c>
      <c r="H65" s="22">
        <f>SUM(H66:H73)</f>
        <v>61</v>
      </c>
      <c r="I65" s="22">
        <f>SUM(J65:K65)</f>
        <v>72198</v>
      </c>
      <c r="J65" s="22">
        <f>SUM(J66:J73)</f>
        <v>35407</v>
      </c>
      <c r="K65" s="22">
        <f aca="true" t="shared" si="13" ref="K65:R65">SUM(K66:K73)</f>
        <v>36791</v>
      </c>
      <c r="L65" s="22">
        <f t="shared" si="13"/>
        <v>-9</v>
      </c>
      <c r="M65" s="22">
        <f t="shared" si="13"/>
        <v>25</v>
      </c>
      <c r="N65" s="22">
        <f t="shared" si="13"/>
        <v>70</v>
      </c>
      <c r="O65" s="22">
        <f t="shared" si="13"/>
        <v>45</v>
      </c>
      <c r="P65" s="22">
        <f t="shared" si="13"/>
        <v>-34</v>
      </c>
      <c r="Q65" s="22">
        <f t="shared" si="13"/>
        <v>160</v>
      </c>
      <c r="R65" s="22">
        <f t="shared" si="13"/>
        <v>194</v>
      </c>
    </row>
    <row r="66" spans="2:18" s="2" customFormat="1" ht="12" customHeight="1">
      <c r="B66" s="6"/>
      <c r="C66" s="12"/>
      <c r="D66" s="5" t="s">
        <v>144</v>
      </c>
      <c r="E66" s="23">
        <v>5680</v>
      </c>
      <c r="F66" s="23">
        <v>-1</v>
      </c>
      <c r="G66" s="23">
        <v>8</v>
      </c>
      <c r="H66" s="23">
        <v>9</v>
      </c>
      <c r="I66" s="23">
        <f>SUM(J66:K66)</f>
        <v>19929</v>
      </c>
      <c r="J66" s="23">
        <v>9649</v>
      </c>
      <c r="K66" s="23">
        <v>10280</v>
      </c>
      <c r="L66" s="23">
        <v>1</v>
      </c>
      <c r="M66" s="23">
        <v>10</v>
      </c>
      <c r="N66" s="23">
        <v>23</v>
      </c>
      <c r="O66" s="23">
        <v>13</v>
      </c>
      <c r="P66" s="23">
        <v>-9</v>
      </c>
      <c r="Q66" s="23">
        <v>27</v>
      </c>
      <c r="R66" s="23">
        <v>36</v>
      </c>
    </row>
    <row r="67" spans="2:18" s="2" customFormat="1" ht="12" customHeight="1">
      <c r="B67" s="6"/>
      <c r="C67" s="12"/>
      <c r="D67" s="5" t="s">
        <v>118</v>
      </c>
      <c r="E67" s="23">
        <v>650</v>
      </c>
      <c r="F67" s="23">
        <v>2</v>
      </c>
      <c r="G67" s="23">
        <v>2</v>
      </c>
      <c r="H67" s="23">
        <v>0</v>
      </c>
      <c r="I67" s="23">
        <f aca="true" t="shared" si="14" ref="I67:I73">SUM(J67:K67)</f>
        <v>2678</v>
      </c>
      <c r="J67" s="23">
        <v>1317</v>
      </c>
      <c r="K67" s="23">
        <v>1361</v>
      </c>
      <c r="L67" s="23">
        <v>0</v>
      </c>
      <c r="M67" s="23">
        <v>-2</v>
      </c>
      <c r="N67" s="23">
        <v>1</v>
      </c>
      <c r="O67" s="23">
        <v>3</v>
      </c>
      <c r="P67" s="23">
        <v>2</v>
      </c>
      <c r="Q67" s="23">
        <v>4</v>
      </c>
      <c r="R67" s="23">
        <v>2</v>
      </c>
    </row>
    <row r="68" spans="2:18" s="2" customFormat="1" ht="12" customHeight="1">
      <c r="B68" s="6"/>
      <c r="C68" s="12"/>
      <c r="D68" s="5" t="s">
        <v>145</v>
      </c>
      <c r="E68" s="23">
        <v>4633</v>
      </c>
      <c r="F68" s="23">
        <v>3</v>
      </c>
      <c r="G68" s="23">
        <v>8</v>
      </c>
      <c r="H68" s="23">
        <v>5</v>
      </c>
      <c r="I68" s="23">
        <f t="shared" si="14"/>
        <v>16664</v>
      </c>
      <c r="J68" s="23">
        <v>8045</v>
      </c>
      <c r="K68" s="23">
        <v>8619</v>
      </c>
      <c r="L68" s="23">
        <v>-15</v>
      </c>
      <c r="M68" s="23">
        <v>0</v>
      </c>
      <c r="N68" s="23">
        <v>12</v>
      </c>
      <c r="O68" s="23">
        <v>12</v>
      </c>
      <c r="P68" s="23">
        <v>-15</v>
      </c>
      <c r="Q68" s="23">
        <v>11</v>
      </c>
      <c r="R68" s="23">
        <v>26</v>
      </c>
    </row>
    <row r="69" spans="2:18" s="2" customFormat="1" ht="12" customHeight="1">
      <c r="B69" s="6"/>
      <c r="C69" s="12"/>
      <c r="D69" s="5" t="s">
        <v>146</v>
      </c>
      <c r="E69" s="23">
        <v>2051</v>
      </c>
      <c r="F69" s="23">
        <v>-2</v>
      </c>
      <c r="G69" s="23">
        <v>8</v>
      </c>
      <c r="H69" s="23">
        <v>10</v>
      </c>
      <c r="I69" s="23">
        <f t="shared" si="14"/>
        <v>6966</v>
      </c>
      <c r="J69" s="23">
        <v>3441</v>
      </c>
      <c r="K69" s="23">
        <v>3525</v>
      </c>
      <c r="L69" s="23">
        <v>5</v>
      </c>
      <c r="M69" s="23">
        <v>1</v>
      </c>
      <c r="N69" s="23">
        <v>5</v>
      </c>
      <c r="O69" s="23">
        <v>4</v>
      </c>
      <c r="P69" s="23">
        <v>4</v>
      </c>
      <c r="Q69" s="23">
        <v>24</v>
      </c>
      <c r="R69" s="23">
        <v>20</v>
      </c>
    </row>
    <row r="70" spans="2:18" s="2" customFormat="1" ht="12" customHeight="1">
      <c r="B70" s="6"/>
      <c r="C70" s="12"/>
      <c r="D70" s="5" t="s">
        <v>147</v>
      </c>
      <c r="E70" s="23">
        <v>3040</v>
      </c>
      <c r="F70" s="23">
        <v>-1</v>
      </c>
      <c r="G70" s="23">
        <v>9</v>
      </c>
      <c r="H70" s="23">
        <v>10</v>
      </c>
      <c r="I70" s="23">
        <f t="shared" si="14"/>
        <v>10939</v>
      </c>
      <c r="J70" s="23">
        <v>5490</v>
      </c>
      <c r="K70" s="23">
        <v>5449</v>
      </c>
      <c r="L70" s="23">
        <v>10</v>
      </c>
      <c r="M70" s="23">
        <v>11</v>
      </c>
      <c r="N70" s="23">
        <v>16</v>
      </c>
      <c r="O70" s="23">
        <v>5</v>
      </c>
      <c r="P70" s="23">
        <v>-1</v>
      </c>
      <c r="Q70" s="23">
        <v>27</v>
      </c>
      <c r="R70" s="23">
        <v>28</v>
      </c>
    </row>
    <row r="71" spans="2:18" s="2" customFormat="1" ht="12" customHeight="1">
      <c r="B71" s="6"/>
      <c r="C71" s="12"/>
      <c r="D71" s="5" t="s">
        <v>148</v>
      </c>
      <c r="E71" s="23">
        <v>3510</v>
      </c>
      <c r="F71" s="23">
        <v>-1</v>
      </c>
      <c r="G71" s="23">
        <v>24</v>
      </c>
      <c r="H71" s="23">
        <v>25</v>
      </c>
      <c r="I71" s="23">
        <f t="shared" si="14"/>
        <v>8711</v>
      </c>
      <c r="J71" s="23">
        <v>4266</v>
      </c>
      <c r="K71" s="23">
        <v>4445</v>
      </c>
      <c r="L71" s="23">
        <v>-14</v>
      </c>
      <c r="M71" s="23">
        <v>5</v>
      </c>
      <c r="N71" s="23">
        <v>8</v>
      </c>
      <c r="O71" s="23">
        <v>3</v>
      </c>
      <c r="P71" s="23">
        <v>-19</v>
      </c>
      <c r="Q71" s="23">
        <v>43</v>
      </c>
      <c r="R71" s="23">
        <v>62</v>
      </c>
    </row>
    <row r="72" spans="2:18" s="2" customFormat="1" ht="12" customHeight="1">
      <c r="B72" s="6"/>
      <c r="C72" s="12"/>
      <c r="D72" s="5" t="s">
        <v>149</v>
      </c>
      <c r="E72" s="23">
        <v>693</v>
      </c>
      <c r="F72" s="23">
        <v>1</v>
      </c>
      <c r="G72" s="23">
        <v>2</v>
      </c>
      <c r="H72" s="23">
        <v>1</v>
      </c>
      <c r="I72" s="23">
        <f t="shared" si="14"/>
        <v>2191</v>
      </c>
      <c r="J72" s="23">
        <v>1140</v>
      </c>
      <c r="K72" s="23">
        <v>1051</v>
      </c>
      <c r="L72" s="23">
        <v>2</v>
      </c>
      <c r="M72" s="23">
        <v>2</v>
      </c>
      <c r="N72" s="23">
        <v>2</v>
      </c>
      <c r="O72" s="23">
        <v>0</v>
      </c>
      <c r="P72" s="23">
        <v>0</v>
      </c>
      <c r="Q72" s="23">
        <v>12</v>
      </c>
      <c r="R72" s="23">
        <v>12</v>
      </c>
    </row>
    <row r="73" spans="2:18" s="2" customFormat="1" ht="12" customHeight="1">
      <c r="B73" s="6"/>
      <c r="C73" s="12"/>
      <c r="D73" s="5" t="s">
        <v>150</v>
      </c>
      <c r="E73" s="23">
        <v>983</v>
      </c>
      <c r="F73" s="23">
        <v>2</v>
      </c>
      <c r="G73" s="23">
        <v>3</v>
      </c>
      <c r="H73" s="23">
        <v>1</v>
      </c>
      <c r="I73" s="23">
        <f t="shared" si="14"/>
        <v>4120</v>
      </c>
      <c r="J73" s="23">
        <v>2059</v>
      </c>
      <c r="K73" s="23">
        <v>2061</v>
      </c>
      <c r="L73" s="23">
        <v>2</v>
      </c>
      <c r="M73" s="23">
        <v>-2</v>
      </c>
      <c r="N73" s="23">
        <v>3</v>
      </c>
      <c r="O73" s="23">
        <v>5</v>
      </c>
      <c r="P73" s="23">
        <v>4</v>
      </c>
      <c r="Q73" s="23">
        <v>12</v>
      </c>
      <c r="R73" s="23">
        <v>8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15710</v>
      </c>
      <c r="F75" s="22">
        <f>SUM(F76:F83)</f>
        <v>5</v>
      </c>
      <c r="G75" s="22">
        <f>SUM(G76:G83)</f>
        <v>41</v>
      </c>
      <c r="H75" s="22">
        <f>SUM(H76:H83)</f>
        <v>36</v>
      </c>
      <c r="I75" s="22">
        <f>SUM(J75:K75)</f>
        <v>55177</v>
      </c>
      <c r="J75" s="22">
        <f>SUM(J76:J83)</f>
        <v>27152</v>
      </c>
      <c r="K75" s="22">
        <f aca="true" t="shared" si="15" ref="K75:R75">SUM(K76:K83)</f>
        <v>28025</v>
      </c>
      <c r="L75" s="22">
        <f t="shared" si="15"/>
        <v>1</v>
      </c>
      <c r="M75" s="22">
        <f t="shared" si="15"/>
        <v>15</v>
      </c>
      <c r="N75" s="22">
        <f t="shared" si="15"/>
        <v>54</v>
      </c>
      <c r="O75" s="22">
        <f t="shared" si="15"/>
        <v>39</v>
      </c>
      <c r="P75" s="22">
        <f t="shared" si="15"/>
        <v>-14</v>
      </c>
      <c r="Q75" s="22">
        <f t="shared" si="15"/>
        <v>115</v>
      </c>
      <c r="R75" s="22">
        <f t="shared" si="15"/>
        <v>129</v>
      </c>
    </row>
    <row r="76" spans="2:18" s="2" customFormat="1" ht="12" customHeight="1">
      <c r="B76" s="6"/>
      <c r="C76" s="12"/>
      <c r="D76" s="5" t="s">
        <v>152</v>
      </c>
      <c r="E76" s="23">
        <v>839</v>
      </c>
      <c r="F76" s="23">
        <v>2</v>
      </c>
      <c r="G76" s="23">
        <v>2</v>
      </c>
      <c r="H76" s="23">
        <v>0</v>
      </c>
      <c r="I76" s="23">
        <f>SUM(J76:K76)</f>
        <v>3277</v>
      </c>
      <c r="J76" s="23">
        <v>1627</v>
      </c>
      <c r="K76" s="23">
        <v>1650</v>
      </c>
      <c r="L76" s="23">
        <v>4</v>
      </c>
      <c r="M76" s="23">
        <v>1</v>
      </c>
      <c r="N76" s="23">
        <v>4</v>
      </c>
      <c r="O76" s="23">
        <v>3</v>
      </c>
      <c r="P76" s="23">
        <v>3</v>
      </c>
      <c r="Q76" s="23">
        <v>6</v>
      </c>
      <c r="R76" s="23">
        <v>3</v>
      </c>
    </row>
    <row r="77" spans="2:18" s="2" customFormat="1" ht="12" customHeight="1">
      <c r="B77" s="6"/>
      <c r="C77" s="12"/>
      <c r="D77" s="5" t="s">
        <v>153</v>
      </c>
      <c r="E77" s="23">
        <v>1802</v>
      </c>
      <c r="F77" s="23">
        <v>-5</v>
      </c>
      <c r="G77" s="23">
        <v>4</v>
      </c>
      <c r="H77" s="23">
        <v>9</v>
      </c>
      <c r="I77" s="23">
        <f aca="true" t="shared" si="16" ref="I77:I83">SUM(J77:K77)</f>
        <v>5972</v>
      </c>
      <c r="J77" s="23">
        <v>2913</v>
      </c>
      <c r="K77" s="23">
        <v>3059</v>
      </c>
      <c r="L77" s="23">
        <v>-16</v>
      </c>
      <c r="M77" s="23">
        <v>-1</v>
      </c>
      <c r="N77" s="23">
        <v>3</v>
      </c>
      <c r="O77" s="23">
        <v>4</v>
      </c>
      <c r="P77" s="23">
        <v>-15</v>
      </c>
      <c r="Q77" s="23">
        <v>11</v>
      </c>
      <c r="R77" s="23">
        <v>26</v>
      </c>
    </row>
    <row r="78" spans="2:18" s="2" customFormat="1" ht="12" customHeight="1">
      <c r="B78" s="6"/>
      <c r="C78" s="12"/>
      <c r="D78" s="5" t="s">
        <v>154</v>
      </c>
      <c r="E78" s="23">
        <v>1707</v>
      </c>
      <c r="F78" s="23">
        <v>5</v>
      </c>
      <c r="G78" s="23">
        <v>7</v>
      </c>
      <c r="H78" s="23">
        <v>2</v>
      </c>
      <c r="I78" s="23">
        <f t="shared" si="16"/>
        <v>6195</v>
      </c>
      <c r="J78" s="23">
        <v>3027</v>
      </c>
      <c r="K78" s="23">
        <v>3168</v>
      </c>
      <c r="L78" s="23">
        <v>16</v>
      </c>
      <c r="M78" s="23">
        <v>5</v>
      </c>
      <c r="N78" s="23">
        <v>9</v>
      </c>
      <c r="O78" s="23">
        <v>4</v>
      </c>
      <c r="P78" s="23">
        <v>11</v>
      </c>
      <c r="Q78" s="23">
        <v>22</v>
      </c>
      <c r="R78" s="23">
        <v>11</v>
      </c>
    </row>
    <row r="79" spans="2:18" s="2" customFormat="1" ht="12" customHeight="1">
      <c r="B79" s="6"/>
      <c r="C79" s="12"/>
      <c r="D79" s="5" t="s">
        <v>155</v>
      </c>
      <c r="E79" s="23">
        <v>878</v>
      </c>
      <c r="F79" s="23">
        <v>0</v>
      </c>
      <c r="G79" s="23">
        <v>3</v>
      </c>
      <c r="H79" s="23">
        <v>3</v>
      </c>
      <c r="I79" s="23">
        <f t="shared" si="16"/>
        <v>4088</v>
      </c>
      <c r="J79" s="23">
        <v>1984</v>
      </c>
      <c r="K79" s="23">
        <v>2104</v>
      </c>
      <c r="L79" s="23">
        <v>2</v>
      </c>
      <c r="M79" s="23">
        <v>-1</v>
      </c>
      <c r="N79" s="23">
        <v>3</v>
      </c>
      <c r="O79" s="23">
        <v>4</v>
      </c>
      <c r="P79" s="23">
        <v>3</v>
      </c>
      <c r="Q79" s="23">
        <v>11</v>
      </c>
      <c r="R79" s="23">
        <v>8</v>
      </c>
    </row>
    <row r="80" spans="2:18" s="2" customFormat="1" ht="12" customHeight="1">
      <c r="B80" s="6"/>
      <c r="C80" s="12"/>
      <c r="D80" s="5" t="s">
        <v>156</v>
      </c>
      <c r="E80" s="23">
        <v>2979</v>
      </c>
      <c r="F80" s="23">
        <v>5</v>
      </c>
      <c r="G80" s="23">
        <v>10</v>
      </c>
      <c r="H80" s="23">
        <v>5</v>
      </c>
      <c r="I80" s="23">
        <f t="shared" si="16"/>
        <v>11002</v>
      </c>
      <c r="J80" s="23">
        <v>5404</v>
      </c>
      <c r="K80" s="23">
        <v>5598</v>
      </c>
      <c r="L80" s="23">
        <v>8</v>
      </c>
      <c r="M80" s="23">
        <v>9</v>
      </c>
      <c r="N80" s="23">
        <v>16</v>
      </c>
      <c r="O80" s="23">
        <v>7</v>
      </c>
      <c r="P80" s="23">
        <v>-1</v>
      </c>
      <c r="Q80" s="23">
        <v>30</v>
      </c>
      <c r="R80" s="23">
        <v>31</v>
      </c>
    </row>
    <row r="81" spans="2:18" s="2" customFormat="1" ht="12" customHeight="1">
      <c r="B81" s="6"/>
      <c r="C81" s="12"/>
      <c r="D81" s="5" t="s">
        <v>157</v>
      </c>
      <c r="E81" s="23">
        <v>3366</v>
      </c>
      <c r="F81" s="23">
        <v>-2</v>
      </c>
      <c r="G81" s="23">
        <v>10</v>
      </c>
      <c r="H81" s="23">
        <v>12</v>
      </c>
      <c r="I81" s="23">
        <f t="shared" si="16"/>
        <v>8253</v>
      </c>
      <c r="J81" s="23">
        <v>4128</v>
      </c>
      <c r="K81" s="23">
        <v>4125</v>
      </c>
      <c r="L81" s="23">
        <v>-7</v>
      </c>
      <c r="M81" s="23">
        <v>1</v>
      </c>
      <c r="N81" s="23">
        <v>5</v>
      </c>
      <c r="O81" s="23">
        <v>4</v>
      </c>
      <c r="P81" s="23">
        <v>-8</v>
      </c>
      <c r="Q81" s="23">
        <v>13</v>
      </c>
      <c r="R81" s="23">
        <v>21</v>
      </c>
    </row>
    <row r="82" spans="2:18" s="2" customFormat="1" ht="12" customHeight="1">
      <c r="B82" s="6"/>
      <c r="C82" s="12"/>
      <c r="D82" s="5" t="s">
        <v>158</v>
      </c>
      <c r="E82" s="23">
        <v>2209</v>
      </c>
      <c r="F82" s="23">
        <v>1</v>
      </c>
      <c r="G82" s="23">
        <v>5</v>
      </c>
      <c r="H82" s="23">
        <v>4</v>
      </c>
      <c r="I82" s="23">
        <f t="shared" si="16"/>
        <v>8090</v>
      </c>
      <c r="J82" s="23">
        <v>3960</v>
      </c>
      <c r="K82" s="23">
        <v>4130</v>
      </c>
      <c r="L82" s="23">
        <v>3</v>
      </c>
      <c r="M82" s="23">
        <v>1</v>
      </c>
      <c r="N82" s="23">
        <v>9</v>
      </c>
      <c r="O82" s="23">
        <v>8</v>
      </c>
      <c r="P82" s="23">
        <v>2</v>
      </c>
      <c r="Q82" s="23">
        <v>17</v>
      </c>
      <c r="R82" s="23">
        <v>15</v>
      </c>
    </row>
    <row r="83" spans="2:18" s="2" customFormat="1" ht="12" customHeight="1">
      <c r="B83" s="6"/>
      <c r="C83" s="12"/>
      <c r="D83" s="5" t="s">
        <v>159</v>
      </c>
      <c r="E83" s="23">
        <v>1930</v>
      </c>
      <c r="F83" s="23">
        <v>-1</v>
      </c>
      <c r="G83" s="23">
        <v>0</v>
      </c>
      <c r="H83" s="23">
        <v>1</v>
      </c>
      <c r="I83" s="23">
        <f t="shared" si="16"/>
        <v>8300</v>
      </c>
      <c r="J83" s="23">
        <v>4109</v>
      </c>
      <c r="K83" s="23">
        <v>4191</v>
      </c>
      <c r="L83" s="23">
        <v>-9</v>
      </c>
      <c r="M83" s="23">
        <v>0</v>
      </c>
      <c r="N83" s="23">
        <v>5</v>
      </c>
      <c r="O83" s="23">
        <v>5</v>
      </c>
      <c r="P83" s="23">
        <v>-9</v>
      </c>
      <c r="Q83" s="23">
        <v>5</v>
      </c>
      <c r="R83" s="23">
        <v>14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21592</v>
      </c>
      <c r="F85" s="22">
        <f>SUM(F86:F89)</f>
        <v>50</v>
      </c>
      <c r="G85" s="22">
        <f>SUM(G86:G89)</f>
        <v>102</v>
      </c>
      <c r="H85" s="22">
        <f>SUM(H86:H89)</f>
        <v>52</v>
      </c>
      <c r="I85" s="22">
        <f>SUM(J85:K85)</f>
        <v>80473</v>
      </c>
      <c r="J85" s="22">
        <f>SUM(J86:J89)</f>
        <v>39929</v>
      </c>
      <c r="K85" s="22">
        <f aca="true" t="shared" si="17" ref="K85:R85">SUM(K86:K89)</f>
        <v>40544</v>
      </c>
      <c r="L85" s="22">
        <f t="shared" si="17"/>
        <v>119</v>
      </c>
      <c r="M85" s="22">
        <f t="shared" si="17"/>
        <v>24</v>
      </c>
      <c r="N85" s="22">
        <f t="shared" si="17"/>
        <v>63</v>
      </c>
      <c r="O85" s="22">
        <f t="shared" si="17"/>
        <v>39</v>
      </c>
      <c r="P85" s="22">
        <f t="shared" si="17"/>
        <v>95</v>
      </c>
      <c r="Q85" s="22">
        <f t="shared" si="17"/>
        <v>283</v>
      </c>
      <c r="R85" s="22">
        <f t="shared" si="17"/>
        <v>188</v>
      </c>
    </row>
    <row r="86" spans="2:18" s="2" customFormat="1" ht="12" customHeight="1">
      <c r="B86" s="6"/>
      <c r="C86" s="12"/>
      <c r="D86" s="5" t="s">
        <v>161</v>
      </c>
      <c r="E86" s="23">
        <v>3146</v>
      </c>
      <c r="F86" s="23">
        <v>7</v>
      </c>
      <c r="G86" s="23">
        <v>15</v>
      </c>
      <c r="H86" s="23">
        <v>8</v>
      </c>
      <c r="I86" s="23">
        <f>SUM(J86:K86)</f>
        <v>12260</v>
      </c>
      <c r="J86" s="23">
        <v>6190</v>
      </c>
      <c r="K86" s="23">
        <v>6070</v>
      </c>
      <c r="L86" s="23">
        <v>23</v>
      </c>
      <c r="M86" s="23">
        <v>5</v>
      </c>
      <c r="N86" s="23">
        <v>7</v>
      </c>
      <c r="O86" s="23">
        <v>2</v>
      </c>
      <c r="P86" s="23">
        <v>18</v>
      </c>
      <c r="Q86" s="23">
        <v>48</v>
      </c>
      <c r="R86" s="23">
        <v>30</v>
      </c>
    </row>
    <row r="87" spans="2:18" s="2" customFormat="1" ht="12" customHeight="1">
      <c r="B87" s="6"/>
      <c r="C87" s="12"/>
      <c r="D87" s="5" t="s">
        <v>118</v>
      </c>
      <c r="E87" s="23">
        <v>4031</v>
      </c>
      <c r="F87" s="23">
        <v>15</v>
      </c>
      <c r="G87" s="23">
        <v>28</v>
      </c>
      <c r="H87" s="23">
        <v>13</v>
      </c>
      <c r="I87" s="23">
        <f>SUM(J87:K87)</f>
        <v>15808</v>
      </c>
      <c r="J87" s="23">
        <v>7861</v>
      </c>
      <c r="K87" s="23">
        <v>7947</v>
      </c>
      <c r="L87" s="23">
        <v>37</v>
      </c>
      <c r="M87" s="23">
        <v>7</v>
      </c>
      <c r="N87" s="23">
        <v>12</v>
      </c>
      <c r="O87" s="23">
        <v>5</v>
      </c>
      <c r="P87" s="23">
        <v>30</v>
      </c>
      <c r="Q87" s="23">
        <v>63</v>
      </c>
      <c r="R87" s="23">
        <v>33</v>
      </c>
    </row>
    <row r="88" spans="2:18" s="2" customFormat="1" ht="12" customHeight="1">
      <c r="B88" s="6"/>
      <c r="C88" s="12"/>
      <c r="D88" s="5" t="s">
        <v>162</v>
      </c>
      <c r="E88" s="23">
        <v>8036</v>
      </c>
      <c r="F88" s="23">
        <v>2</v>
      </c>
      <c r="G88" s="23">
        <v>21</v>
      </c>
      <c r="H88" s="23">
        <v>19</v>
      </c>
      <c r="I88" s="23">
        <f>SUM(J88:K88)</f>
        <v>29866</v>
      </c>
      <c r="J88" s="23">
        <v>14811</v>
      </c>
      <c r="K88" s="23">
        <v>15055</v>
      </c>
      <c r="L88" s="23">
        <v>-17</v>
      </c>
      <c r="M88" s="23">
        <v>-4</v>
      </c>
      <c r="N88" s="23">
        <v>18</v>
      </c>
      <c r="O88" s="23">
        <v>22</v>
      </c>
      <c r="P88" s="23">
        <v>-13</v>
      </c>
      <c r="Q88" s="23">
        <v>69</v>
      </c>
      <c r="R88" s="23">
        <v>82</v>
      </c>
    </row>
    <row r="89" spans="2:18" s="2" customFormat="1" ht="12" customHeight="1">
      <c r="B89" s="6"/>
      <c r="C89" s="12"/>
      <c r="D89" s="5" t="s">
        <v>163</v>
      </c>
      <c r="E89" s="23">
        <v>6379</v>
      </c>
      <c r="F89" s="23">
        <v>26</v>
      </c>
      <c r="G89" s="23">
        <v>38</v>
      </c>
      <c r="H89" s="23">
        <v>12</v>
      </c>
      <c r="I89" s="23">
        <f>SUM(J89:K89)</f>
        <v>22539</v>
      </c>
      <c r="J89" s="23">
        <v>11067</v>
      </c>
      <c r="K89" s="23">
        <v>11472</v>
      </c>
      <c r="L89" s="23">
        <v>76</v>
      </c>
      <c r="M89" s="23">
        <v>16</v>
      </c>
      <c r="N89" s="23">
        <v>26</v>
      </c>
      <c r="O89" s="23">
        <v>10</v>
      </c>
      <c r="P89" s="23">
        <v>60</v>
      </c>
      <c r="Q89" s="23">
        <v>103</v>
      </c>
      <c r="R89" s="23">
        <v>43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20729</v>
      </c>
      <c r="F91" s="22">
        <f>SUM(F92:F95)</f>
        <v>35</v>
      </c>
      <c r="G91" s="22">
        <f>SUM(G92:G95)</f>
        <v>78</v>
      </c>
      <c r="H91" s="22">
        <f>SUM(H92:H95)</f>
        <v>43</v>
      </c>
      <c r="I91" s="22">
        <f>SUM(J91:K91)</f>
        <v>78164</v>
      </c>
      <c r="J91" s="22">
        <f>SUM(J92:J95)</f>
        <v>39007</v>
      </c>
      <c r="K91" s="22">
        <f aca="true" t="shared" si="18" ref="K91:R91">SUM(K92:K95)</f>
        <v>39157</v>
      </c>
      <c r="L91" s="22">
        <f t="shared" si="18"/>
        <v>34</v>
      </c>
      <c r="M91" s="22">
        <f t="shared" si="18"/>
        <v>2</v>
      </c>
      <c r="N91" s="22">
        <f t="shared" si="18"/>
        <v>63</v>
      </c>
      <c r="O91" s="22">
        <f t="shared" si="18"/>
        <v>61</v>
      </c>
      <c r="P91" s="22">
        <f t="shared" si="18"/>
        <v>32</v>
      </c>
      <c r="Q91" s="22">
        <f t="shared" si="18"/>
        <v>229</v>
      </c>
      <c r="R91" s="22">
        <f t="shared" si="18"/>
        <v>197</v>
      </c>
    </row>
    <row r="92" spans="2:18" s="2" customFormat="1" ht="12" customHeight="1">
      <c r="B92" s="6"/>
      <c r="C92" s="12"/>
      <c r="D92" s="5" t="s">
        <v>165</v>
      </c>
      <c r="E92" s="23">
        <v>3900</v>
      </c>
      <c r="F92" s="23">
        <v>5</v>
      </c>
      <c r="G92" s="23">
        <v>7</v>
      </c>
      <c r="H92" s="23">
        <v>2</v>
      </c>
      <c r="I92" s="23">
        <f>SUM(J92:K92)</f>
        <v>14224</v>
      </c>
      <c r="J92" s="23">
        <v>7059</v>
      </c>
      <c r="K92" s="23">
        <v>7165</v>
      </c>
      <c r="L92" s="23">
        <v>-12</v>
      </c>
      <c r="M92" s="23">
        <v>-3</v>
      </c>
      <c r="N92" s="23">
        <v>6</v>
      </c>
      <c r="O92" s="23">
        <v>9</v>
      </c>
      <c r="P92" s="23">
        <v>-9</v>
      </c>
      <c r="Q92" s="23">
        <v>28</v>
      </c>
      <c r="R92" s="23">
        <v>37</v>
      </c>
    </row>
    <row r="93" spans="2:18" s="2" customFormat="1" ht="12" customHeight="1">
      <c r="B93" s="6"/>
      <c r="C93" s="12"/>
      <c r="D93" s="5" t="s">
        <v>166</v>
      </c>
      <c r="E93" s="23">
        <v>7402</v>
      </c>
      <c r="F93" s="23">
        <v>8</v>
      </c>
      <c r="G93" s="23">
        <v>24</v>
      </c>
      <c r="H93" s="23">
        <v>16</v>
      </c>
      <c r="I93" s="23">
        <f>SUM(J93:K93)</f>
        <v>27357</v>
      </c>
      <c r="J93" s="23">
        <v>13804</v>
      </c>
      <c r="K93" s="23">
        <v>13553</v>
      </c>
      <c r="L93" s="23">
        <v>-14</v>
      </c>
      <c r="M93" s="23">
        <v>-9</v>
      </c>
      <c r="N93" s="23">
        <v>20</v>
      </c>
      <c r="O93" s="23">
        <v>29</v>
      </c>
      <c r="P93" s="23">
        <v>-5</v>
      </c>
      <c r="Q93" s="23">
        <v>61</v>
      </c>
      <c r="R93" s="23">
        <v>66</v>
      </c>
    </row>
    <row r="94" spans="2:18" s="2" customFormat="1" ht="12" customHeight="1">
      <c r="B94" s="6"/>
      <c r="C94" s="12"/>
      <c r="D94" s="5" t="s">
        <v>167</v>
      </c>
      <c r="E94" s="23">
        <v>3970</v>
      </c>
      <c r="F94" s="23">
        <v>6</v>
      </c>
      <c r="G94" s="23">
        <v>18</v>
      </c>
      <c r="H94" s="23">
        <v>12</v>
      </c>
      <c r="I94" s="23">
        <f>SUM(J94:K94)</f>
        <v>15641</v>
      </c>
      <c r="J94" s="23">
        <v>7743</v>
      </c>
      <c r="K94" s="23">
        <v>7898</v>
      </c>
      <c r="L94" s="23">
        <v>11</v>
      </c>
      <c r="M94" s="23">
        <v>3</v>
      </c>
      <c r="N94" s="23">
        <v>13</v>
      </c>
      <c r="O94" s="23">
        <v>10</v>
      </c>
      <c r="P94" s="23">
        <v>8</v>
      </c>
      <c r="Q94" s="23">
        <v>50</v>
      </c>
      <c r="R94" s="23">
        <v>42</v>
      </c>
    </row>
    <row r="95" spans="2:18" s="2" customFormat="1" ht="12" customHeight="1">
      <c r="B95" s="6"/>
      <c r="C95" s="12"/>
      <c r="D95" s="5" t="s">
        <v>176</v>
      </c>
      <c r="E95" s="23">
        <v>5457</v>
      </c>
      <c r="F95" s="23">
        <v>16</v>
      </c>
      <c r="G95" s="23">
        <v>29</v>
      </c>
      <c r="H95" s="23">
        <v>13</v>
      </c>
      <c r="I95" s="23">
        <f>SUM(J95:K95)</f>
        <v>20942</v>
      </c>
      <c r="J95" s="23">
        <v>10401</v>
      </c>
      <c r="K95" s="23">
        <v>10541</v>
      </c>
      <c r="L95" s="23">
        <v>49</v>
      </c>
      <c r="M95" s="23">
        <v>11</v>
      </c>
      <c r="N95" s="23">
        <v>24</v>
      </c>
      <c r="O95" s="23">
        <v>13</v>
      </c>
      <c r="P95" s="23">
        <v>38</v>
      </c>
      <c r="Q95" s="23">
        <v>90</v>
      </c>
      <c r="R95" s="23">
        <v>52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6907</v>
      </c>
      <c r="F97" s="22">
        <f>SUM(F98)</f>
        <v>7</v>
      </c>
      <c r="G97" s="22">
        <f>SUM(G98)</f>
        <v>31</v>
      </c>
      <c r="H97" s="22">
        <f>SUM(H98)</f>
        <v>24</v>
      </c>
      <c r="I97" s="22">
        <f>SUM(J97:K97)</f>
        <v>23627</v>
      </c>
      <c r="J97" s="22">
        <f>SUM(J98)</f>
        <v>11621</v>
      </c>
      <c r="K97" s="22">
        <f aca="true" t="shared" si="19" ref="K97:R97">SUM(K98)</f>
        <v>12006</v>
      </c>
      <c r="L97" s="22">
        <f t="shared" si="19"/>
        <v>-22</v>
      </c>
      <c r="M97" s="22">
        <f t="shared" si="19"/>
        <v>5</v>
      </c>
      <c r="N97" s="22">
        <f t="shared" si="19"/>
        <v>22</v>
      </c>
      <c r="O97" s="22">
        <f t="shared" si="19"/>
        <v>17</v>
      </c>
      <c r="P97" s="22">
        <f t="shared" si="19"/>
        <v>-27</v>
      </c>
      <c r="Q97" s="22">
        <f t="shared" si="19"/>
        <v>58</v>
      </c>
      <c r="R97" s="22">
        <f t="shared" si="19"/>
        <v>85</v>
      </c>
    </row>
    <row r="98" spans="2:18" s="2" customFormat="1" ht="12" customHeight="1">
      <c r="B98" s="6"/>
      <c r="C98" s="12"/>
      <c r="D98" s="5" t="s">
        <v>169</v>
      </c>
      <c r="E98" s="23">
        <v>6907</v>
      </c>
      <c r="F98" s="23">
        <v>7</v>
      </c>
      <c r="G98" s="23">
        <v>31</v>
      </c>
      <c r="H98" s="23">
        <v>24</v>
      </c>
      <c r="I98" s="23">
        <f>SUM(J98:K98)</f>
        <v>23627</v>
      </c>
      <c r="J98" s="23">
        <v>11621</v>
      </c>
      <c r="K98" s="23">
        <v>12006</v>
      </c>
      <c r="L98" s="23">
        <v>-22</v>
      </c>
      <c r="M98" s="23">
        <v>5</v>
      </c>
      <c r="N98" s="23">
        <v>22</v>
      </c>
      <c r="O98" s="23">
        <v>17</v>
      </c>
      <c r="P98" s="23">
        <v>-27</v>
      </c>
      <c r="Q98" s="23">
        <v>58</v>
      </c>
      <c r="R98" s="23">
        <v>85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29580</v>
      </c>
      <c r="F100" s="22">
        <f>SUM(F101:F105)</f>
        <v>-12</v>
      </c>
      <c r="G100" s="22">
        <f>SUM(G101:G105)</f>
        <v>120</v>
      </c>
      <c r="H100" s="22">
        <f>SUM(H101:H105)</f>
        <v>132</v>
      </c>
      <c r="I100" s="22">
        <f aca="true" t="shared" si="20" ref="I100:I105">SUM(J100:K100)</f>
        <v>101112</v>
      </c>
      <c r="J100" s="22">
        <f>SUM(J101:J105)</f>
        <v>51219</v>
      </c>
      <c r="K100" s="22">
        <f aca="true" t="shared" si="21" ref="K100:R100">SUM(K101:K105)</f>
        <v>49893</v>
      </c>
      <c r="L100" s="22">
        <f t="shared" si="21"/>
        <v>47</v>
      </c>
      <c r="M100" s="22">
        <f t="shared" si="21"/>
        <v>50</v>
      </c>
      <c r="N100" s="22">
        <f t="shared" si="21"/>
        <v>104</v>
      </c>
      <c r="O100" s="22">
        <f t="shared" si="21"/>
        <v>54</v>
      </c>
      <c r="P100" s="22">
        <f t="shared" si="21"/>
        <v>-3</v>
      </c>
      <c r="Q100" s="22">
        <f t="shared" si="21"/>
        <v>290</v>
      </c>
      <c r="R100" s="22">
        <f t="shared" si="21"/>
        <v>293</v>
      </c>
    </row>
    <row r="101" spans="2:18" s="2" customFormat="1" ht="12" customHeight="1">
      <c r="B101" s="6"/>
      <c r="C101" s="12"/>
      <c r="D101" s="5" t="s">
        <v>171</v>
      </c>
      <c r="E101" s="23">
        <v>3645</v>
      </c>
      <c r="F101" s="23">
        <v>0</v>
      </c>
      <c r="G101" s="23">
        <v>2</v>
      </c>
      <c r="H101" s="23">
        <v>2</v>
      </c>
      <c r="I101" s="23">
        <f t="shared" si="20"/>
        <v>15974</v>
      </c>
      <c r="J101" s="23">
        <v>7912</v>
      </c>
      <c r="K101" s="23">
        <v>8062</v>
      </c>
      <c r="L101" s="23">
        <v>-1</v>
      </c>
      <c r="M101" s="23">
        <v>-1</v>
      </c>
      <c r="N101" s="23">
        <v>9</v>
      </c>
      <c r="O101" s="23">
        <v>10</v>
      </c>
      <c r="P101" s="23">
        <v>0</v>
      </c>
      <c r="Q101" s="23">
        <v>26</v>
      </c>
      <c r="R101" s="23">
        <v>26</v>
      </c>
    </row>
    <row r="102" spans="2:18" s="2" customFormat="1" ht="12" customHeight="1">
      <c r="B102" s="6"/>
      <c r="C102" s="12"/>
      <c r="D102" s="5" t="s">
        <v>80</v>
      </c>
      <c r="E102" s="23">
        <v>2620</v>
      </c>
      <c r="F102" s="23">
        <v>2</v>
      </c>
      <c r="G102" s="23">
        <v>5</v>
      </c>
      <c r="H102" s="23">
        <v>3</v>
      </c>
      <c r="I102" s="23">
        <f t="shared" si="20"/>
        <v>10366</v>
      </c>
      <c r="J102" s="23">
        <v>5180</v>
      </c>
      <c r="K102" s="23">
        <v>5186</v>
      </c>
      <c r="L102" s="23">
        <v>11</v>
      </c>
      <c r="M102" s="23">
        <v>13</v>
      </c>
      <c r="N102" s="23">
        <v>18</v>
      </c>
      <c r="O102" s="23">
        <v>5</v>
      </c>
      <c r="P102" s="23">
        <v>-2</v>
      </c>
      <c r="Q102" s="23">
        <v>20</v>
      </c>
      <c r="R102" s="23">
        <v>22</v>
      </c>
    </row>
    <row r="103" spans="2:18" s="2" customFormat="1" ht="12" customHeight="1">
      <c r="B103" s="6"/>
      <c r="C103" s="12"/>
      <c r="D103" s="5" t="s">
        <v>172</v>
      </c>
      <c r="E103" s="23">
        <v>2809</v>
      </c>
      <c r="F103" s="23">
        <v>4</v>
      </c>
      <c r="G103" s="23">
        <v>9</v>
      </c>
      <c r="H103" s="23">
        <v>5</v>
      </c>
      <c r="I103" s="23">
        <f t="shared" si="20"/>
        <v>11485</v>
      </c>
      <c r="J103" s="23">
        <v>5681</v>
      </c>
      <c r="K103" s="23">
        <v>5804</v>
      </c>
      <c r="L103" s="23">
        <v>-3</v>
      </c>
      <c r="M103" s="23">
        <v>3</v>
      </c>
      <c r="N103" s="23">
        <v>12</v>
      </c>
      <c r="O103" s="23">
        <v>9</v>
      </c>
      <c r="P103" s="23">
        <v>-6</v>
      </c>
      <c r="Q103" s="23">
        <v>19</v>
      </c>
      <c r="R103" s="23">
        <v>25</v>
      </c>
    </row>
    <row r="104" spans="2:18" s="2" customFormat="1" ht="12" customHeight="1">
      <c r="B104" s="6"/>
      <c r="C104" s="12"/>
      <c r="D104" s="5" t="s">
        <v>173</v>
      </c>
      <c r="E104" s="23">
        <v>13728</v>
      </c>
      <c r="F104" s="23">
        <v>-39</v>
      </c>
      <c r="G104" s="23">
        <v>76</v>
      </c>
      <c r="H104" s="23">
        <v>115</v>
      </c>
      <c r="I104" s="23">
        <f t="shared" si="20"/>
        <v>37811</v>
      </c>
      <c r="J104" s="23">
        <v>19656</v>
      </c>
      <c r="K104" s="23">
        <v>18155</v>
      </c>
      <c r="L104" s="23">
        <v>-5</v>
      </c>
      <c r="M104" s="23">
        <v>28</v>
      </c>
      <c r="N104" s="23">
        <v>45</v>
      </c>
      <c r="O104" s="23">
        <v>17</v>
      </c>
      <c r="P104" s="23">
        <v>-33</v>
      </c>
      <c r="Q104" s="23">
        <v>143</v>
      </c>
      <c r="R104" s="23">
        <v>176</v>
      </c>
    </row>
    <row r="105" spans="2:18" s="2" customFormat="1" ht="12" customHeight="1">
      <c r="B105" s="6"/>
      <c r="C105" s="12"/>
      <c r="D105" s="5" t="s">
        <v>174</v>
      </c>
      <c r="E105" s="23">
        <v>6778</v>
      </c>
      <c r="F105" s="23">
        <v>21</v>
      </c>
      <c r="G105" s="23">
        <v>28</v>
      </c>
      <c r="H105" s="23">
        <v>7</v>
      </c>
      <c r="I105" s="23">
        <f t="shared" si="20"/>
        <v>25476</v>
      </c>
      <c r="J105" s="23">
        <v>12790</v>
      </c>
      <c r="K105" s="23">
        <v>12686</v>
      </c>
      <c r="L105" s="23">
        <v>45</v>
      </c>
      <c r="M105" s="23">
        <v>7</v>
      </c>
      <c r="N105" s="23">
        <v>20</v>
      </c>
      <c r="O105" s="23">
        <v>13</v>
      </c>
      <c r="P105" s="23">
        <v>38</v>
      </c>
      <c r="Q105" s="23">
        <v>82</v>
      </c>
      <c r="R105" s="23">
        <v>44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177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573060</v>
      </c>
      <c r="F8" s="22">
        <f>SUM(F9:F10)</f>
        <v>392</v>
      </c>
      <c r="G8" s="22">
        <f>SUM(G9:G10)</f>
        <v>1948</v>
      </c>
      <c r="H8" s="22">
        <f>SUM(H9:H10)</f>
        <v>1556</v>
      </c>
      <c r="I8" s="22">
        <f>SUM(J8:K8)</f>
        <v>1943100</v>
      </c>
      <c r="J8" s="22">
        <f>SUM(J9:J10)</f>
        <v>958044</v>
      </c>
      <c r="K8" s="22">
        <f aca="true" t="shared" si="0" ref="K8:R8">SUM(K9:K10)</f>
        <v>985056</v>
      </c>
      <c r="L8" s="22">
        <f t="shared" si="0"/>
        <v>681</v>
      </c>
      <c r="M8" s="22">
        <f t="shared" si="0"/>
        <v>484</v>
      </c>
      <c r="N8" s="22">
        <f t="shared" si="0"/>
        <v>1636</v>
      </c>
      <c r="O8" s="22">
        <f t="shared" si="0"/>
        <v>1152</v>
      </c>
      <c r="P8" s="22">
        <f t="shared" si="0"/>
        <v>197</v>
      </c>
      <c r="Q8" s="22">
        <f t="shared" si="0"/>
        <v>3961</v>
      </c>
      <c r="R8" s="22">
        <f t="shared" si="0"/>
        <v>3764</v>
      </c>
    </row>
    <row r="9" spans="2:18" s="2" customFormat="1" ht="12" customHeight="1">
      <c r="B9" s="32" t="s">
        <v>191</v>
      </c>
      <c r="C9" s="43"/>
      <c r="D9" s="31"/>
      <c r="E9" s="22">
        <f>SUM(E12:E22)</f>
        <v>375946</v>
      </c>
      <c r="F9" s="22">
        <f>SUM(F12:F22)</f>
        <v>211</v>
      </c>
      <c r="G9" s="22">
        <f>SUM(G12:G22)</f>
        <v>1413</v>
      </c>
      <c r="H9" s="22">
        <f>SUM(H12:H22)</f>
        <v>1202</v>
      </c>
      <c r="I9" s="22">
        <f>SUM(J9:K9)</f>
        <v>1219713</v>
      </c>
      <c r="J9" s="22">
        <f>SUM(J12:J22)</f>
        <v>599946</v>
      </c>
      <c r="K9" s="22">
        <f aca="true" t="shared" si="1" ref="K9:R9">SUM(K12:K22)</f>
        <v>619767</v>
      </c>
      <c r="L9" s="22">
        <f t="shared" si="1"/>
        <v>401</v>
      </c>
      <c r="M9" s="22">
        <f t="shared" si="1"/>
        <v>396</v>
      </c>
      <c r="N9" s="22">
        <f t="shared" si="1"/>
        <v>1076</v>
      </c>
      <c r="O9" s="22">
        <f t="shared" si="1"/>
        <v>680</v>
      </c>
      <c r="P9" s="22">
        <f t="shared" si="1"/>
        <v>5</v>
      </c>
      <c r="Q9" s="22">
        <f t="shared" si="1"/>
        <v>2385</v>
      </c>
      <c r="R9" s="22">
        <f t="shared" si="1"/>
        <v>2380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197114</v>
      </c>
      <c r="F10" s="22">
        <f>SUM(F24,F35,F41,F48,F56,F62,F65,F75,F85,F91,F97,F100)</f>
        <v>181</v>
      </c>
      <c r="G10" s="22">
        <f>SUM(G24,G35,G41,G48,G56,G62,G65,G75,G85,G91,G97,G100)</f>
        <v>535</v>
      </c>
      <c r="H10" s="22">
        <f>SUM(H24,H35,H41,H48,H56,H62,H65,H75,H85,H91,H97,H100)</f>
        <v>354</v>
      </c>
      <c r="I10" s="22">
        <f>SUM(J10:K10)</f>
        <v>723387</v>
      </c>
      <c r="J10" s="22">
        <f>SUM(J24,J35,J41,J48,J56,J62,J65,J75,J85,J91,J97,J100)</f>
        <v>358098</v>
      </c>
      <c r="K10" s="22">
        <f aca="true" t="shared" si="2" ref="K10:R10">SUM(K24,K35,K41,K48,K56,K62,K65,K75,K85,K91,K97,K100)</f>
        <v>365289</v>
      </c>
      <c r="L10" s="22">
        <f t="shared" si="2"/>
        <v>280</v>
      </c>
      <c r="M10" s="22">
        <f t="shared" si="2"/>
        <v>88</v>
      </c>
      <c r="N10" s="22">
        <f t="shared" si="2"/>
        <v>560</v>
      </c>
      <c r="O10" s="22">
        <f t="shared" si="2"/>
        <v>472</v>
      </c>
      <c r="P10" s="22">
        <f t="shared" si="2"/>
        <v>192</v>
      </c>
      <c r="Q10" s="22">
        <f t="shared" si="2"/>
        <v>1576</v>
      </c>
      <c r="R10" s="22">
        <f t="shared" si="2"/>
        <v>1384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89496</v>
      </c>
      <c r="F12" s="23">
        <v>52</v>
      </c>
      <c r="G12" s="23">
        <v>329</v>
      </c>
      <c r="H12" s="23">
        <v>277</v>
      </c>
      <c r="I12" s="23">
        <f>SUM(J12:K12)</f>
        <v>282286</v>
      </c>
      <c r="J12" s="23">
        <v>137939</v>
      </c>
      <c r="K12" s="23">
        <v>144347</v>
      </c>
      <c r="L12" s="23">
        <v>165</v>
      </c>
      <c r="M12" s="23">
        <v>114</v>
      </c>
      <c r="N12" s="23">
        <v>263</v>
      </c>
      <c r="O12" s="23">
        <v>149</v>
      </c>
      <c r="P12" s="23">
        <v>51</v>
      </c>
      <c r="Q12" s="23">
        <v>593</v>
      </c>
      <c r="R12" s="23">
        <v>542</v>
      </c>
    </row>
    <row r="13" spans="2:18" s="2" customFormat="1" ht="12" customHeight="1">
      <c r="B13" s="3"/>
      <c r="C13" s="30" t="s">
        <v>99</v>
      </c>
      <c r="D13" s="31"/>
      <c r="E13" s="23">
        <v>76443</v>
      </c>
      <c r="F13" s="23">
        <v>55</v>
      </c>
      <c r="G13" s="23">
        <v>326</v>
      </c>
      <c r="H13" s="23">
        <v>271</v>
      </c>
      <c r="I13" s="23">
        <f aca="true" t="shared" si="3" ref="I13:I22">SUM(J13:K13)</f>
        <v>234550</v>
      </c>
      <c r="J13" s="23">
        <v>115607</v>
      </c>
      <c r="K13" s="23">
        <v>118943</v>
      </c>
      <c r="L13" s="23">
        <v>86</v>
      </c>
      <c r="M13" s="23">
        <v>102</v>
      </c>
      <c r="N13" s="23">
        <v>228</v>
      </c>
      <c r="O13" s="23">
        <v>126</v>
      </c>
      <c r="P13" s="23">
        <v>-16</v>
      </c>
      <c r="Q13" s="23">
        <v>527</v>
      </c>
      <c r="R13" s="23">
        <v>543</v>
      </c>
    </row>
    <row r="14" spans="2:18" s="2" customFormat="1" ht="12" customHeight="1">
      <c r="B14" s="6"/>
      <c r="C14" s="30" t="s">
        <v>100</v>
      </c>
      <c r="D14" s="31"/>
      <c r="E14" s="23">
        <v>40290</v>
      </c>
      <c r="F14" s="23">
        <v>3</v>
      </c>
      <c r="G14" s="23">
        <v>158</v>
      </c>
      <c r="H14" s="23">
        <v>155</v>
      </c>
      <c r="I14" s="23">
        <f t="shared" si="3"/>
        <v>129268</v>
      </c>
      <c r="J14" s="23">
        <v>62182</v>
      </c>
      <c r="K14" s="23">
        <v>67086</v>
      </c>
      <c r="L14" s="23">
        <v>-27</v>
      </c>
      <c r="M14" s="23">
        <v>7</v>
      </c>
      <c r="N14" s="23">
        <v>96</v>
      </c>
      <c r="O14" s="23">
        <v>89</v>
      </c>
      <c r="P14" s="23">
        <v>-34</v>
      </c>
      <c r="Q14" s="23">
        <v>187</v>
      </c>
      <c r="R14" s="23">
        <v>221</v>
      </c>
    </row>
    <row r="15" spans="2:18" s="2" customFormat="1" ht="12" customHeight="1">
      <c r="B15" s="6"/>
      <c r="C15" s="30" t="s">
        <v>101</v>
      </c>
      <c r="D15" s="31"/>
      <c r="E15" s="23">
        <v>33635</v>
      </c>
      <c r="F15" s="23">
        <v>7</v>
      </c>
      <c r="G15" s="23">
        <v>100</v>
      </c>
      <c r="H15" s="23">
        <v>93</v>
      </c>
      <c r="I15" s="23">
        <f t="shared" si="3"/>
        <v>113439</v>
      </c>
      <c r="J15" s="23">
        <v>56264</v>
      </c>
      <c r="K15" s="23">
        <v>57175</v>
      </c>
      <c r="L15" s="23">
        <v>14</v>
      </c>
      <c r="M15" s="23">
        <v>46</v>
      </c>
      <c r="N15" s="23">
        <v>107</v>
      </c>
      <c r="O15" s="23">
        <v>61</v>
      </c>
      <c r="P15" s="23">
        <v>-32</v>
      </c>
      <c r="Q15" s="23">
        <v>190</v>
      </c>
      <c r="R15" s="23">
        <v>222</v>
      </c>
    </row>
    <row r="16" spans="2:18" s="2" customFormat="1" ht="12" customHeight="1">
      <c r="B16" s="6"/>
      <c r="C16" s="30" t="s">
        <v>102</v>
      </c>
      <c r="D16" s="31"/>
      <c r="E16" s="23">
        <v>42221</v>
      </c>
      <c r="F16" s="23">
        <v>-2</v>
      </c>
      <c r="G16" s="23">
        <v>182</v>
      </c>
      <c r="H16" s="23">
        <v>184</v>
      </c>
      <c r="I16" s="23">
        <f t="shared" si="3"/>
        <v>136543</v>
      </c>
      <c r="J16" s="23">
        <v>69333</v>
      </c>
      <c r="K16" s="23">
        <v>67210</v>
      </c>
      <c r="L16" s="23">
        <v>22</v>
      </c>
      <c r="M16" s="23">
        <v>55</v>
      </c>
      <c r="N16" s="23">
        <v>103</v>
      </c>
      <c r="O16" s="23">
        <v>48</v>
      </c>
      <c r="P16" s="23">
        <v>-33</v>
      </c>
      <c r="Q16" s="23">
        <v>294</v>
      </c>
      <c r="R16" s="23">
        <v>327</v>
      </c>
    </row>
    <row r="17" spans="2:18" s="2" customFormat="1" ht="12" customHeight="1">
      <c r="B17" s="6"/>
      <c r="C17" s="30" t="s">
        <v>103</v>
      </c>
      <c r="D17" s="31"/>
      <c r="E17" s="23">
        <v>13934</v>
      </c>
      <c r="F17" s="23">
        <v>13</v>
      </c>
      <c r="G17" s="23">
        <v>51</v>
      </c>
      <c r="H17" s="23">
        <v>38</v>
      </c>
      <c r="I17" s="23">
        <f t="shared" si="3"/>
        <v>47155</v>
      </c>
      <c r="J17" s="23">
        <v>22915</v>
      </c>
      <c r="K17" s="23">
        <v>24240</v>
      </c>
      <c r="L17" s="23">
        <v>31</v>
      </c>
      <c r="M17" s="23">
        <v>11</v>
      </c>
      <c r="N17" s="23">
        <v>48</v>
      </c>
      <c r="O17" s="23">
        <v>37</v>
      </c>
      <c r="P17" s="23">
        <v>20</v>
      </c>
      <c r="Q17" s="23">
        <v>85</v>
      </c>
      <c r="R17" s="23">
        <v>65</v>
      </c>
    </row>
    <row r="18" spans="2:18" s="2" customFormat="1" ht="12" customHeight="1">
      <c r="B18" s="6"/>
      <c r="C18" s="30" t="s">
        <v>104</v>
      </c>
      <c r="D18" s="31"/>
      <c r="E18" s="23">
        <v>22876</v>
      </c>
      <c r="F18" s="23">
        <v>36</v>
      </c>
      <c r="G18" s="23">
        <v>88</v>
      </c>
      <c r="H18" s="23">
        <v>52</v>
      </c>
      <c r="I18" s="23">
        <f t="shared" si="3"/>
        <v>76102</v>
      </c>
      <c r="J18" s="23">
        <v>37700</v>
      </c>
      <c r="K18" s="23">
        <v>38402</v>
      </c>
      <c r="L18" s="23">
        <v>55</v>
      </c>
      <c r="M18" s="23">
        <v>24</v>
      </c>
      <c r="N18" s="23">
        <v>61</v>
      </c>
      <c r="O18" s="23">
        <v>37</v>
      </c>
      <c r="P18" s="23">
        <v>31</v>
      </c>
      <c r="Q18" s="23">
        <v>159</v>
      </c>
      <c r="R18" s="23">
        <v>128</v>
      </c>
    </row>
    <row r="19" spans="2:18" s="2" customFormat="1" ht="12" customHeight="1">
      <c r="B19" s="6"/>
      <c r="C19" s="30" t="s">
        <v>105</v>
      </c>
      <c r="D19" s="31"/>
      <c r="E19" s="23">
        <v>14311</v>
      </c>
      <c r="F19" s="23">
        <v>26</v>
      </c>
      <c r="G19" s="23">
        <v>71</v>
      </c>
      <c r="H19" s="23">
        <v>45</v>
      </c>
      <c r="I19" s="23">
        <f t="shared" si="3"/>
        <v>48080</v>
      </c>
      <c r="J19" s="23">
        <v>23505</v>
      </c>
      <c r="K19" s="23">
        <v>24575</v>
      </c>
      <c r="L19" s="23">
        <v>21</v>
      </c>
      <c r="M19" s="23">
        <v>11</v>
      </c>
      <c r="N19" s="23">
        <v>45</v>
      </c>
      <c r="O19" s="23">
        <v>34</v>
      </c>
      <c r="P19" s="23">
        <v>10</v>
      </c>
      <c r="Q19" s="23">
        <v>86</v>
      </c>
      <c r="R19" s="23">
        <v>76</v>
      </c>
    </row>
    <row r="20" spans="2:18" s="2" customFormat="1" ht="12" customHeight="1">
      <c r="B20" s="6"/>
      <c r="C20" s="30" t="s">
        <v>106</v>
      </c>
      <c r="D20" s="31"/>
      <c r="E20" s="23">
        <v>16532</v>
      </c>
      <c r="F20" s="23">
        <v>29</v>
      </c>
      <c r="G20" s="23">
        <v>68</v>
      </c>
      <c r="H20" s="23">
        <v>39</v>
      </c>
      <c r="I20" s="23">
        <f t="shared" si="3"/>
        <v>58514</v>
      </c>
      <c r="J20" s="23">
        <v>28673</v>
      </c>
      <c r="K20" s="23">
        <v>29841</v>
      </c>
      <c r="L20" s="23">
        <v>70</v>
      </c>
      <c r="M20" s="23">
        <v>23</v>
      </c>
      <c r="N20" s="23">
        <v>51</v>
      </c>
      <c r="O20" s="23">
        <v>28</v>
      </c>
      <c r="P20" s="23">
        <v>47</v>
      </c>
      <c r="Q20" s="23">
        <v>145</v>
      </c>
      <c r="R20" s="23">
        <v>98</v>
      </c>
    </row>
    <row r="21" spans="2:18" s="2" customFormat="1" ht="12" customHeight="1">
      <c r="B21" s="6"/>
      <c r="C21" s="30" t="s">
        <v>107</v>
      </c>
      <c r="D21" s="31"/>
      <c r="E21" s="23">
        <v>13278</v>
      </c>
      <c r="F21" s="23">
        <v>0</v>
      </c>
      <c r="G21" s="23">
        <v>26</v>
      </c>
      <c r="H21" s="23">
        <v>26</v>
      </c>
      <c r="I21" s="23">
        <f t="shared" si="3"/>
        <v>48733</v>
      </c>
      <c r="J21" s="23">
        <v>23775</v>
      </c>
      <c r="K21" s="23">
        <v>24958</v>
      </c>
      <c r="L21" s="23">
        <v>-12</v>
      </c>
      <c r="M21" s="23">
        <v>5</v>
      </c>
      <c r="N21" s="23">
        <v>39</v>
      </c>
      <c r="O21" s="23">
        <v>34</v>
      </c>
      <c r="P21" s="23">
        <v>-17</v>
      </c>
      <c r="Q21" s="23">
        <v>50</v>
      </c>
      <c r="R21" s="23">
        <v>67</v>
      </c>
    </row>
    <row r="22" spans="2:18" s="2" customFormat="1" ht="12" customHeight="1">
      <c r="B22" s="6"/>
      <c r="C22" s="30" t="s">
        <v>108</v>
      </c>
      <c r="D22" s="31"/>
      <c r="E22" s="23">
        <v>12930</v>
      </c>
      <c r="F22" s="23">
        <v>-8</v>
      </c>
      <c r="G22" s="23">
        <v>14</v>
      </c>
      <c r="H22" s="23">
        <v>22</v>
      </c>
      <c r="I22" s="23">
        <f t="shared" si="3"/>
        <v>45043</v>
      </c>
      <c r="J22" s="23">
        <v>22053</v>
      </c>
      <c r="K22" s="23">
        <v>22990</v>
      </c>
      <c r="L22" s="23">
        <v>-24</v>
      </c>
      <c r="M22" s="23">
        <v>-2</v>
      </c>
      <c r="N22" s="23">
        <v>35</v>
      </c>
      <c r="O22" s="23">
        <v>37</v>
      </c>
      <c r="P22" s="23">
        <v>-22</v>
      </c>
      <c r="Q22" s="23">
        <v>69</v>
      </c>
      <c r="R22" s="23">
        <v>91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22337</v>
      </c>
      <c r="F24" s="22">
        <f>SUM(F25:F33)</f>
        <v>28</v>
      </c>
      <c r="G24" s="22">
        <f>SUM(G25:G33)</f>
        <v>54</v>
      </c>
      <c r="H24" s="22">
        <f>SUM(H25:H33)</f>
        <v>26</v>
      </c>
      <c r="I24" s="22">
        <f>SUM(J24:K24)</f>
        <v>91515</v>
      </c>
      <c r="J24" s="22">
        <f>SUM(J25:J33)</f>
        <v>45218</v>
      </c>
      <c r="K24" s="22">
        <f aca="true" t="shared" si="4" ref="K24:R24">SUM(K25:K33)</f>
        <v>46297</v>
      </c>
      <c r="L24" s="22">
        <f t="shared" si="4"/>
        <v>64</v>
      </c>
      <c r="M24" s="22">
        <f t="shared" si="4"/>
        <v>17</v>
      </c>
      <c r="N24" s="22">
        <f t="shared" si="4"/>
        <v>70</v>
      </c>
      <c r="O24" s="22">
        <f t="shared" si="4"/>
        <v>53</v>
      </c>
      <c r="P24" s="22">
        <f t="shared" si="4"/>
        <v>47</v>
      </c>
      <c r="Q24" s="22">
        <f t="shared" si="4"/>
        <v>203</v>
      </c>
      <c r="R24" s="22">
        <f t="shared" si="4"/>
        <v>156</v>
      </c>
    </row>
    <row r="25" spans="2:18" s="2" customFormat="1" ht="12" customHeight="1">
      <c r="B25" s="6"/>
      <c r="C25" s="11"/>
      <c r="D25" s="9" t="s">
        <v>110</v>
      </c>
      <c r="E25" s="23">
        <v>2195</v>
      </c>
      <c r="F25" s="23">
        <v>4</v>
      </c>
      <c r="G25" s="23">
        <v>5</v>
      </c>
      <c r="H25" s="23">
        <v>1</v>
      </c>
      <c r="I25" s="23">
        <f>SUM(J25:K25)</f>
        <v>9378</v>
      </c>
      <c r="J25" s="23">
        <v>4644</v>
      </c>
      <c r="K25" s="23">
        <v>4734</v>
      </c>
      <c r="L25" s="23">
        <v>21</v>
      </c>
      <c r="M25" s="23">
        <v>2</v>
      </c>
      <c r="N25" s="23">
        <v>5</v>
      </c>
      <c r="O25" s="23">
        <v>3</v>
      </c>
      <c r="P25" s="23">
        <v>19</v>
      </c>
      <c r="Q25" s="23">
        <v>27</v>
      </c>
      <c r="R25" s="23">
        <v>8</v>
      </c>
    </row>
    <row r="26" spans="2:18" s="2" customFormat="1" ht="12" customHeight="1">
      <c r="B26" s="6"/>
      <c r="C26" s="11"/>
      <c r="D26" s="9" t="s">
        <v>111</v>
      </c>
      <c r="E26" s="23">
        <v>3209</v>
      </c>
      <c r="F26" s="23">
        <v>2</v>
      </c>
      <c r="G26" s="23">
        <v>5</v>
      </c>
      <c r="H26" s="23">
        <v>3</v>
      </c>
      <c r="I26" s="23">
        <f aca="true" t="shared" si="5" ref="I26:I33">SUM(J26:K26)</f>
        <v>13602</v>
      </c>
      <c r="J26" s="23">
        <v>6751</v>
      </c>
      <c r="K26" s="23">
        <v>6851</v>
      </c>
      <c r="L26" s="23">
        <v>5</v>
      </c>
      <c r="M26" s="23">
        <v>3</v>
      </c>
      <c r="N26" s="23">
        <v>14</v>
      </c>
      <c r="O26" s="23">
        <v>11</v>
      </c>
      <c r="P26" s="23">
        <v>2</v>
      </c>
      <c r="Q26" s="23">
        <v>21</v>
      </c>
      <c r="R26" s="23">
        <v>19</v>
      </c>
    </row>
    <row r="27" spans="2:18" s="2" customFormat="1" ht="12" customHeight="1">
      <c r="B27" s="6"/>
      <c r="C27" s="11"/>
      <c r="D27" s="9" t="s">
        <v>112</v>
      </c>
      <c r="E27" s="23">
        <v>4120</v>
      </c>
      <c r="F27" s="23">
        <v>10</v>
      </c>
      <c r="G27" s="23">
        <v>11</v>
      </c>
      <c r="H27" s="23">
        <v>1</v>
      </c>
      <c r="I27" s="23">
        <f t="shared" si="5"/>
        <v>16690</v>
      </c>
      <c r="J27" s="23">
        <v>8213</v>
      </c>
      <c r="K27" s="23">
        <v>8477</v>
      </c>
      <c r="L27" s="23">
        <v>14</v>
      </c>
      <c r="M27" s="23">
        <v>8</v>
      </c>
      <c r="N27" s="23">
        <v>16</v>
      </c>
      <c r="O27" s="23">
        <v>8</v>
      </c>
      <c r="P27" s="23">
        <v>6</v>
      </c>
      <c r="Q27" s="23">
        <v>31</v>
      </c>
      <c r="R27" s="23">
        <v>25</v>
      </c>
    </row>
    <row r="28" spans="2:18" s="2" customFormat="1" ht="12" customHeight="1">
      <c r="B28" s="6"/>
      <c r="C28" s="11"/>
      <c r="D28" s="9" t="s">
        <v>113</v>
      </c>
      <c r="E28" s="23">
        <v>3405</v>
      </c>
      <c r="F28" s="23">
        <v>8</v>
      </c>
      <c r="G28" s="23">
        <v>14</v>
      </c>
      <c r="H28" s="23">
        <v>6</v>
      </c>
      <c r="I28" s="23">
        <f t="shared" si="5"/>
        <v>13353</v>
      </c>
      <c r="J28" s="23">
        <v>6594</v>
      </c>
      <c r="K28" s="23">
        <v>6759</v>
      </c>
      <c r="L28" s="23">
        <v>26</v>
      </c>
      <c r="M28" s="23">
        <v>2</v>
      </c>
      <c r="N28" s="23">
        <v>11</v>
      </c>
      <c r="O28" s="23">
        <v>9</v>
      </c>
      <c r="P28" s="23">
        <v>24</v>
      </c>
      <c r="Q28" s="23">
        <v>49</v>
      </c>
      <c r="R28" s="23">
        <v>25</v>
      </c>
    </row>
    <row r="29" spans="2:18" s="2" customFormat="1" ht="12" customHeight="1">
      <c r="B29" s="6"/>
      <c r="C29" s="12"/>
      <c r="D29" s="5" t="s">
        <v>114</v>
      </c>
      <c r="E29" s="23">
        <v>1795</v>
      </c>
      <c r="F29" s="23">
        <v>2</v>
      </c>
      <c r="G29" s="23">
        <v>2</v>
      </c>
      <c r="H29" s="23">
        <v>0</v>
      </c>
      <c r="I29" s="23">
        <f t="shared" si="5"/>
        <v>8028</v>
      </c>
      <c r="J29" s="23">
        <v>3975</v>
      </c>
      <c r="K29" s="23">
        <v>4053</v>
      </c>
      <c r="L29" s="23">
        <v>2</v>
      </c>
      <c r="M29" s="23">
        <v>-1</v>
      </c>
      <c r="N29" s="23">
        <v>6</v>
      </c>
      <c r="O29" s="23">
        <v>7</v>
      </c>
      <c r="P29" s="23">
        <v>3</v>
      </c>
      <c r="Q29" s="23">
        <v>13</v>
      </c>
      <c r="R29" s="23">
        <v>10</v>
      </c>
    </row>
    <row r="30" spans="2:18" s="2" customFormat="1" ht="12" customHeight="1">
      <c r="B30" s="6"/>
      <c r="C30" s="12"/>
      <c r="D30" s="5" t="s">
        <v>115</v>
      </c>
      <c r="E30" s="23">
        <v>2495</v>
      </c>
      <c r="F30" s="23">
        <v>-2</v>
      </c>
      <c r="G30" s="23">
        <v>2</v>
      </c>
      <c r="H30" s="23">
        <v>4</v>
      </c>
      <c r="I30" s="23">
        <f t="shared" si="5"/>
        <v>10594</v>
      </c>
      <c r="J30" s="23">
        <v>5242</v>
      </c>
      <c r="K30" s="23">
        <v>5352</v>
      </c>
      <c r="L30" s="23">
        <v>-15</v>
      </c>
      <c r="M30" s="23">
        <v>0</v>
      </c>
      <c r="N30" s="23">
        <v>8</v>
      </c>
      <c r="O30" s="23">
        <v>8</v>
      </c>
      <c r="P30" s="23">
        <v>-15</v>
      </c>
      <c r="Q30" s="23">
        <v>8</v>
      </c>
      <c r="R30" s="23">
        <v>23</v>
      </c>
    </row>
    <row r="31" spans="2:18" s="2" customFormat="1" ht="12" customHeight="1">
      <c r="B31" s="6"/>
      <c r="C31" s="12"/>
      <c r="D31" s="5" t="s">
        <v>116</v>
      </c>
      <c r="E31" s="23">
        <v>3204</v>
      </c>
      <c r="F31" s="23">
        <v>10</v>
      </c>
      <c r="G31" s="23">
        <v>12</v>
      </c>
      <c r="H31" s="23">
        <v>2</v>
      </c>
      <c r="I31" s="23">
        <f t="shared" si="5"/>
        <v>12737</v>
      </c>
      <c r="J31" s="23">
        <v>6321</v>
      </c>
      <c r="K31" s="23">
        <v>6416</v>
      </c>
      <c r="L31" s="23">
        <v>25</v>
      </c>
      <c r="M31" s="23">
        <v>4</v>
      </c>
      <c r="N31" s="23">
        <v>5</v>
      </c>
      <c r="O31" s="23">
        <v>1</v>
      </c>
      <c r="P31" s="23">
        <v>21</v>
      </c>
      <c r="Q31" s="23">
        <v>43</v>
      </c>
      <c r="R31" s="23">
        <v>22</v>
      </c>
    </row>
    <row r="32" spans="2:18" s="2" customFormat="1" ht="12" customHeight="1">
      <c r="B32" s="6"/>
      <c r="C32" s="12"/>
      <c r="D32" s="5" t="s">
        <v>117</v>
      </c>
      <c r="E32" s="23">
        <v>807</v>
      </c>
      <c r="F32" s="23">
        <v>-4</v>
      </c>
      <c r="G32" s="23">
        <v>0</v>
      </c>
      <c r="H32" s="23">
        <v>4</v>
      </c>
      <c r="I32" s="23">
        <f t="shared" si="5"/>
        <v>3109</v>
      </c>
      <c r="J32" s="23">
        <v>1537</v>
      </c>
      <c r="K32" s="23">
        <v>1572</v>
      </c>
      <c r="L32" s="23">
        <v>-2</v>
      </c>
      <c r="M32" s="23">
        <v>1</v>
      </c>
      <c r="N32" s="23">
        <v>3</v>
      </c>
      <c r="O32" s="23">
        <v>2</v>
      </c>
      <c r="P32" s="23">
        <v>-3</v>
      </c>
      <c r="Q32" s="23">
        <v>3</v>
      </c>
      <c r="R32" s="23">
        <v>6</v>
      </c>
    </row>
    <row r="33" spans="2:18" s="2" customFormat="1" ht="12" customHeight="1">
      <c r="B33" s="6"/>
      <c r="C33" s="12"/>
      <c r="D33" s="5" t="s">
        <v>118</v>
      </c>
      <c r="E33" s="23">
        <v>1107</v>
      </c>
      <c r="F33" s="23">
        <v>-2</v>
      </c>
      <c r="G33" s="23">
        <v>3</v>
      </c>
      <c r="H33" s="23">
        <v>5</v>
      </c>
      <c r="I33" s="23">
        <f t="shared" si="5"/>
        <v>4024</v>
      </c>
      <c r="J33" s="23">
        <v>1941</v>
      </c>
      <c r="K33" s="23">
        <v>2083</v>
      </c>
      <c r="L33" s="23">
        <v>-12</v>
      </c>
      <c r="M33" s="23">
        <v>-2</v>
      </c>
      <c r="N33" s="23">
        <v>2</v>
      </c>
      <c r="O33" s="23">
        <v>4</v>
      </c>
      <c r="P33" s="23">
        <v>-10</v>
      </c>
      <c r="Q33" s="23">
        <v>8</v>
      </c>
      <c r="R33" s="23">
        <v>18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19066</v>
      </c>
      <c r="F35" s="22">
        <f>SUM(F36:F39)</f>
        <v>39</v>
      </c>
      <c r="G35" s="22">
        <f>SUM(G36:G39)</f>
        <v>68</v>
      </c>
      <c r="H35" s="22">
        <f>SUM(H36:H39)</f>
        <v>29</v>
      </c>
      <c r="I35" s="22">
        <f>SUM(J35:K35)</f>
        <v>72225</v>
      </c>
      <c r="J35" s="22">
        <f>SUM(J36:J39)</f>
        <v>35601</v>
      </c>
      <c r="K35" s="22">
        <f aca="true" t="shared" si="6" ref="K35:R35">SUM(K36:K39)</f>
        <v>36624</v>
      </c>
      <c r="L35" s="22">
        <f t="shared" si="6"/>
        <v>79</v>
      </c>
      <c r="M35" s="22">
        <f t="shared" si="6"/>
        <v>20</v>
      </c>
      <c r="N35" s="22">
        <f t="shared" si="6"/>
        <v>61</v>
      </c>
      <c r="O35" s="22">
        <f t="shared" si="6"/>
        <v>41</v>
      </c>
      <c r="P35" s="22">
        <f t="shared" si="6"/>
        <v>59</v>
      </c>
      <c r="Q35" s="22">
        <f t="shared" si="6"/>
        <v>194</v>
      </c>
      <c r="R35" s="22">
        <f t="shared" si="6"/>
        <v>135</v>
      </c>
    </row>
    <row r="36" spans="2:18" s="2" customFormat="1" ht="12" customHeight="1">
      <c r="B36" s="6"/>
      <c r="C36" s="11"/>
      <c r="D36" s="5" t="s">
        <v>120</v>
      </c>
      <c r="E36" s="23">
        <v>5544</v>
      </c>
      <c r="F36" s="23">
        <v>2</v>
      </c>
      <c r="G36" s="23">
        <v>9</v>
      </c>
      <c r="H36" s="23">
        <v>7</v>
      </c>
      <c r="I36" s="23">
        <f>SUM(J36:K36)</f>
        <v>21421</v>
      </c>
      <c r="J36" s="23">
        <v>10340</v>
      </c>
      <c r="K36" s="23">
        <v>11081</v>
      </c>
      <c r="L36" s="23">
        <v>-2</v>
      </c>
      <c r="M36" s="23">
        <v>6</v>
      </c>
      <c r="N36" s="23">
        <v>23</v>
      </c>
      <c r="O36" s="23">
        <v>17</v>
      </c>
      <c r="P36" s="23">
        <v>-8</v>
      </c>
      <c r="Q36" s="23">
        <v>27</v>
      </c>
      <c r="R36" s="23">
        <v>35</v>
      </c>
    </row>
    <row r="37" spans="2:18" s="2" customFormat="1" ht="12" customHeight="1">
      <c r="B37" s="6"/>
      <c r="C37" s="11"/>
      <c r="D37" s="5" t="s">
        <v>121</v>
      </c>
      <c r="E37" s="23">
        <v>1486</v>
      </c>
      <c r="F37" s="23">
        <v>-1</v>
      </c>
      <c r="G37" s="23">
        <v>0</v>
      </c>
      <c r="H37" s="23">
        <v>1</v>
      </c>
      <c r="I37" s="23">
        <f>SUM(J37:K37)</f>
        <v>5654</v>
      </c>
      <c r="J37" s="23">
        <v>2784</v>
      </c>
      <c r="K37" s="23">
        <v>2870</v>
      </c>
      <c r="L37" s="23">
        <v>-11</v>
      </c>
      <c r="M37" s="23">
        <v>-7</v>
      </c>
      <c r="N37" s="23">
        <v>1</v>
      </c>
      <c r="O37" s="23">
        <v>8</v>
      </c>
      <c r="P37" s="23">
        <v>-4</v>
      </c>
      <c r="Q37" s="23">
        <v>8</v>
      </c>
      <c r="R37" s="23">
        <v>12</v>
      </c>
    </row>
    <row r="38" spans="2:18" s="2" customFormat="1" ht="12" customHeight="1">
      <c r="B38" s="6"/>
      <c r="C38" s="11"/>
      <c r="D38" s="5" t="s">
        <v>122</v>
      </c>
      <c r="E38" s="24">
        <v>3916</v>
      </c>
      <c r="F38" s="24">
        <v>8</v>
      </c>
      <c r="G38" s="24">
        <v>13</v>
      </c>
      <c r="H38" s="24">
        <v>5</v>
      </c>
      <c r="I38" s="23">
        <f>SUM(J38:K38)</f>
        <v>15692</v>
      </c>
      <c r="J38" s="23">
        <v>7819</v>
      </c>
      <c r="K38" s="23">
        <v>7873</v>
      </c>
      <c r="L38" s="23">
        <v>15</v>
      </c>
      <c r="M38" s="23">
        <v>3</v>
      </c>
      <c r="N38" s="23">
        <v>11</v>
      </c>
      <c r="O38" s="24">
        <v>8</v>
      </c>
      <c r="P38" s="23">
        <v>12</v>
      </c>
      <c r="Q38" s="23">
        <v>42</v>
      </c>
      <c r="R38" s="24">
        <v>30</v>
      </c>
    </row>
    <row r="39" spans="2:18" s="2" customFormat="1" ht="12" customHeight="1">
      <c r="B39" s="6"/>
      <c r="C39" s="11"/>
      <c r="D39" s="5" t="s">
        <v>123</v>
      </c>
      <c r="E39" s="23">
        <v>8120</v>
      </c>
      <c r="F39" s="23">
        <v>30</v>
      </c>
      <c r="G39" s="23">
        <v>46</v>
      </c>
      <c r="H39" s="23">
        <v>16</v>
      </c>
      <c r="I39" s="23">
        <f>SUM(J39:K39)</f>
        <v>29458</v>
      </c>
      <c r="J39" s="23">
        <v>14658</v>
      </c>
      <c r="K39" s="23">
        <v>14800</v>
      </c>
      <c r="L39" s="23">
        <v>77</v>
      </c>
      <c r="M39" s="23">
        <v>18</v>
      </c>
      <c r="N39" s="23">
        <v>26</v>
      </c>
      <c r="O39" s="23">
        <v>8</v>
      </c>
      <c r="P39" s="23">
        <v>59</v>
      </c>
      <c r="Q39" s="23">
        <v>117</v>
      </c>
      <c r="R39" s="23">
        <v>58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11431</v>
      </c>
      <c r="F41" s="22">
        <f>SUM(F42:F46)</f>
        <v>10</v>
      </c>
      <c r="G41" s="22">
        <f>SUM(G42:G46)</f>
        <v>34</v>
      </c>
      <c r="H41" s="22">
        <f>SUM(H42:H46)</f>
        <v>24</v>
      </c>
      <c r="I41" s="22">
        <f aca="true" t="shared" si="7" ref="I41:I46">SUM(J41:K41)</f>
        <v>43306</v>
      </c>
      <c r="J41" s="22">
        <f>SUM(J42:J46)</f>
        <v>21470</v>
      </c>
      <c r="K41" s="22">
        <f aca="true" t="shared" si="8" ref="K41:R41">SUM(K42:K46)</f>
        <v>21836</v>
      </c>
      <c r="L41" s="22">
        <f t="shared" si="8"/>
        <v>5</v>
      </c>
      <c r="M41" s="22">
        <f t="shared" si="8"/>
        <v>-5</v>
      </c>
      <c r="N41" s="22">
        <f t="shared" si="8"/>
        <v>31</v>
      </c>
      <c r="O41" s="22">
        <f t="shared" si="8"/>
        <v>36</v>
      </c>
      <c r="P41" s="22">
        <f t="shared" si="8"/>
        <v>10</v>
      </c>
      <c r="Q41" s="22">
        <f t="shared" si="8"/>
        <v>104</v>
      </c>
      <c r="R41" s="22">
        <f t="shared" si="8"/>
        <v>94</v>
      </c>
    </row>
    <row r="42" spans="2:18" s="2" customFormat="1" ht="12" customHeight="1">
      <c r="B42" s="6"/>
      <c r="C42" s="11"/>
      <c r="D42" s="5" t="s">
        <v>125</v>
      </c>
      <c r="E42" s="23">
        <v>3058</v>
      </c>
      <c r="F42" s="23">
        <v>0</v>
      </c>
      <c r="G42" s="23">
        <v>3</v>
      </c>
      <c r="H42" s="23">
        <v>3</v>
      </c>
      <c r="I42" s="23">
        <f t="shared" si="7"/>
        <v>12268</v>
      </c>
      <c r="J42" s="23">
        <v>6130</v>
      </c>
      <c r="K42" s="23">
        <v>6138</v>
      </c>
      <c r="L42" s="23">
        <v>-6</v>
      </c>
      <c r="M42" s="23">
        <v>-1</v>
      </c>
      <c r="N42" s="23">
        <v>8</v>
      </c>
      <c r="O42" s="23">
        <v>9</v>
      </c>
      <c r="P42" s="23">
        <v>-5</v>
      </c>
      <c r="Q42" s="23">
        <v>16</v>
      </c>
      <c r="R42" s="23">
        <v>21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1</v>
      </c>
      <c r="G43" s="23">
        <v>1</v>
      </c>
      <c r="H43" s="23">
        <v>0</v>
      </c>
      <c r="I43" s="23">
        <f t="shared" si="7"/>
        <v>2338</v>
      </c>
      <c r="J43" s="23">
        <v>1155</v>
      </c>
      <c r="K43" s="23">
        <v>1183</v>
      </c>
      <c r="L43" s="23">
        <v>-3</v>
      </c>
      <c r="M43" s="23">
        <v>-1</v>
      </c>
      <c r="N43" s="23">
        <v>4</v>
      </c>
      <c r="O43" s="23">
        <v>5</v>
      </c>
      <c r="P43" s="23">
        <v>-2</v>
      </c>
      <c r="Q43" s="23">
        <v>2</v>
      </c>
      <c r="R43" s="23">
        <v>4</v>
      </c>
    </row>
    <row r="44" spans="2:18" s="2" customFormat="1" ht="12" customHeight="1">
      <c r="B44" s="6"/>
      <c r="C44" s="11"/>
      <c r="D44" s="5" t="s">
        <v>127</v>
      </c>
      <c r="E44" s="23">
        <v>1898</v>
      </c>
      <c r="F44" s="23">
        <v>3</v>
      </c>
      <c r="G44" s="23">
        <v>17</v>
      </c>
      <c r="H44" s="23">
        <v>14</v>
      </c>
      <c r="I44" s="23">
        <f t="shared" si="7"/>
        <v>4754</v>
      </c>
      <c r="J44" s="23">
        <v>2169</v>
      </c>
      <c r="K44" s="23">
        <v>2585</v>
      </c>
      <c r="L44" s="23">
        <v>5</v>
      </c>
      <c r="M44" s="23">
        <v>-2</v>
      </c>
      <c r="N44" s="23">
        <v>2</v>
      </c>
      <c r="O44" s="23">
        <v>4</v>
      </c>
      <c r="P44" s="23">
        <v>7</v>
      </c>
      <c r="Q44" s="23">
        <v>22</v>
      </c>
      <c r="R44" s="23">
        <v>15</v>
      </c>
    </row>
    <row r="45" spans="2:18" s="2" customFormat="1" ht="12" customHeight="1">
      <c r="B45" s="6"/>
      <c r="C45" s="12"/>
      <c r="D45" s="5" t="s">
        <v>128</v>
      </c>
      <c r="E45" s="23">
        <v>2663</v>
      </c>
      <c r="F45" s="23">
        <v>-2</v>
      </c>
      <c r="G45" s="23">
        <v>1</v>
      </c>
      <c r="H45" s="23">
        <v>3</v>
      </c>
      <c r="I45" s="23">
        <f t="shared" si="7"/>
        <v>11082</v>
      </c>
      <c r="J45" s="23">
        <v>5695</v>
      </c>
      <c r="K45" s="23">
        <v>5387</v>
      </c>
      <c r="L45" s="23">
        <v>-4</v>
      </c>
      <c r="M45" s="23">
        <v>-2</v>
      </c>
      <c r="N45" s="23">
        <v>8</v>
      </c>
      <c r="O45" s="23">
        <v>10</v>
      </c>
      <c r="P45" s="23">
        <v>-2</v>
      </c>
      <c r="Q45" s="23">
        <v>33</v>
      </c>
      <c r="R45" s="23">
        <v>35</v>
      </c>
    </row>
    <row r="46" spans="2:18" s="2" customFormat="1" ht="12" customHeight="1">
      <c r="B46" s="6"/>
      <c r="C46" s="12"/>
      <c r="D46" s="5" t="s">
        <v>175</v>
      </c>
      <c r="E46" s="23">
        <v>3238</v>
      </c>
      <c r="F46" s="23">
        <v>8</v>
      </c>
      <c r="G46" s="23">
        <v>12</v>
      </c>
      <c r="H46" s="23">
        <v>4</v>
      </c>
      <c r="I46" s="23">
        <f t="shared" si="7"/>
        <v>12864</v>
      </c>
      <c r="J46" s="23">
        <v>6321</v>
      </c>
      <c r="K46" s="23">
        <v>6543</v>
      </c>
      <c r="L46" s="23">
        <v>13</v>
      </c>
      <c r="M46" s="23">
        <v>1</v>
      </c>
      <c r="N46" s="23">
        <v>9</v>
      </c>
      <c r="O46" s="23">
        <v>8</v>
      </c>
      <c r="P46" s="23">
        <v>12</v>
      </c>
      <c r="Q46" s="23">
        <v>31</v>
      </c>
      <c r="R46" s="23">
        <v>19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14578</v>
      </c>
      <c r="F48" s="22">
        <f>SUM(F49:F54)</f>
        <v>-6</v>
      </c>
      <c r="G48" s="22">
        <f>SUM(G49:G54)</f>
        <v>29</v>
      </c>
      <c r="H48" s="22">
        <f>SUM(H49:H54)</f>
        <v>35</v>
      </c>
      <c r="I48" s="22">
        <f aca="true" t="shared" si="9" ref="I48:I54">SUM(J48:K48)</f>
        <v>51263</v>
      </c>
      <c r="J48" s="22">
        <f>SUM(J49:J54)</f>
        <v>25112</v>
      </c>
      <c r="K48" s="22">
        <f aca="true" t="shared" si="10" ref="K48:R48">SUM(K49:K54)</f>
        <v>26151</v>
      </c>
      <c r="L48" s="22">
        <f t="shared" si="10"/>
        <v>-14</v>
      </c>
      <c r="M48" s="22">
        <f t="shared" si="10"/>
        <v>10</v>
      </c>
      <c r="N48" s="22">
        <f t="shared" si="10"/>
        <v>41</v>
      </c>
      <c r="O48" s="22">
        <f t="shared" si="10"/>
        <v>31</v>
      </c>
      <c r="P48" s="22">
        <f t="shared" si="10"/>
        <v>-24</v>
      </c>
      <c r="Q48" s="22">
        <f t="shared" si="10"/>
        <v>108</v>
      </c>
      <c r="R48" s="22">
        <f t="shared" si="10"/>
        <v>132</v>
      </c>
    </row>
    <row r="49" spans="2:18" s="2" customFormat="1" ht="12" customHeight="1">
      <c r="B49" s="6"/>
      <c r="C49" s="12"/>
      <c r="D49" s="5" t="s">
        <v>130</v>
      </c>
      <c r="E49" s="23">
        <v>4330</v>
      </c>
      <c r="F49" s="23">
        <v>0</v>
      </c>
      <c r="G49" s="23">
        <v>14</v>
      </c>
      <c r="H49" s="23">
        <v>14</v>
      </c>
      <c r="I49" s="23">
        <f t="shared" si="9"/>
        <v>13501</v>
      </c>
      <c r="J49" s="23">
        <v>6677</v>
      </c>
      <c r="K49" s="23">
        <v>6824</v>
      </c>
      <c r="L49" s="23">
        <v>-7</v>
      </c>
      <c r="M49" s="23">
        <v>4</v>
      </c>
      <c r="N49" s="23">
        <v>5</v>
      </c>
      <c r="O49" s="23">
        <v>1</v>
      </c>
      <c r="P49" s="23">
        <v>-11</v>
      </c>
      <c r="Q49" s="23">
        <v>42</v>
      </c>
      <c r="R49" s="23">
        <v>53</v>
      </c>
    </row>
    <row r="50" spans="2:18" s="2" customFormat="1" ht="12" customHeight="1">
      <c r="B50" s="6"/>
      <c r="C50" s="12"/>
      <c r="D50" s="5" t="s">
        <v>131</v>
      </c>
      <c r="E50" s="23">
        <v>2375</v>
      </c>
      <c r="F50" s="23">
        <v>-3</v>
      </c>
      <c r="G50" s="23">
        <v>1</v>
      </c>
      <c r="H50" s="23">
        <v>4</v>
      </c>
      <c r="I50" s="23">
        <f t="shared" si="9"/>
        <v>8828</v>
      </c>
      <c r="J50" s="23">
        <v>4288</v>
      </c>
      <c r="K50" s="23">
        <v>4540</v>
      </c>
      <c r="L50" s="23">
        <v>0</v>
      </c>
      <c r="M50" s="23">
        <v>-6</v>
      </c>
      <c r="N50" s="23">
        <v>8</v>
      </c>
      <c r="O50" s="23">
        <v>14</v>
      </c>
      <c r="P50" s="23">
        <v>6</v>
      </c>
      <c r="Q50" s="23">
        <v>18</v>
      </c>
      <c r="R50" s="23">
        <v>12</v>
      </c>
    </row>
    <row r="51" spans="2:18" s="2" customFormat="1" ht="12" customHeight="1">
      <c r="B51" s="6"/>
      <c r="C51" s="12"/>
      <c r="D51" s="5" t="s">
        <v>132</v>
      </c>
      <c r="E51" s="23">
        <v>5926</v>
      </c>
      <c r="F51" s="23">
        <v>3</v>
      </c>
      <c r="G51" s="23">
        <v>14</v>
      </c>
      <c r="H51" s="23">
        <v>11</v>
      </c>
      <c r="I51" s="23">
        <f t="shared" si="9"/>
        <v>22572</v>
      </c>
      <c r="J51" s="23">
        <v>11077</v>
      </c>
      <c r="K51" s="23">
        <v>11495</v>
      </c>
      <c r="L51" s="23">
        <v>1</v>
      </c>
      <c r="M51" s="23">
        <v>13</v>
      </c>
      <c r="N51" s="23">
        <v>23</v>
      </c>
      <c r="O51" s="23">
        <v>10</v>
      </c>
      <c r="P51" s="23">
        <v>-12</v>
      </c>
      <c r="Q51" s="23">
        <v>43</v>
      </c>
      <c r="R51" s="23">
        <v>55</v>
      </c>
    </row>
    <row r="52" spans="2:18" s="2" customFormat="1" ht="12" customHeight="1">
      <c r="B52" s="6"/>
      <c r="C52" s="12"/>
      <c r="D52" s="5" t="s">
        <v>133</v>
      </c>
      <c r="E52" s="23">
        <v>934</v>
      </c>
      <c r="F52" s="23">
        <v>-3</v>
      </c>
      <c r="G52" s="23">
        <v>0</v>
      </c>
      <c r="H52" s="23">
        <v>3</v>
      </c>
      <c r="I52" s="23">
        <f t="shared" si="9"/>
        <v>3199</v>
      </c>
      <c r="J52" s="23">
        <v>1531</v>
      </c>
      <c r="K52" s="23">
        <v>1668</v>
      </c>
      <c r="L52" s="23">
        <v>-2</v>
      </c>
      <c r="M52" s="23">
        <v>2</v>
      </c>
      <c r="N52" s="23">
        <v>2</v>
      </c>
      <c r="O52" s="23">
        <v>0</v>
      </c>
      <c r="P52" s="23">
        <v>-4</v>
      </c>
      <c r="Q52" s="23">
        <v>4</v>
      </c>
      <c r="R52" s="23">
        <v>8</v>
      </c>
    </row>
    <row r="53" spans="2:18" s="2" customFormat="1" ht="12" customHeight="1">
      <c r="B53" s="6"/>
      <c r="C53" s="12"/>
      <c r="D53" s="5" t="s">
        <v>134</v>
      </c>
      <c r="E53" s="23">
        <v>412</v>
      </c>
      <c r="F53" s="23">
        <v>-1</v>
      </c>
      <c r="G53" s="23">
        <v>0</v>
      </c>
      <c r="H53" s="23">
        <v>1</v>
      </c>
      <c r="I53" s="23">
        <f t="shared" si="9"/>
        <v>1296</v>
      </c>
      <c r="J53" s="23">
        <v>616</v>
      </c>
      <c r="K53" s="23">
        <v>680</v>
      </c>
      <c r="L53" s="23">
        <v>-2</v>
      </c>
      <c r="M53" s="23">
        <v>-3</v>
      </c>
      <c r="N53" s="23">
        <v>0</v>
      </c>
      <c r="O53" s="23">
        <v>3</v>
      </c>
      <c r="P53" s="23">
        <v>1</v>
      </c>
      <c r="Q53" s="23">
        <v>1</v>
      </c>
      <c r="R53" s="23">
        <v>0</v>
      </c>
    </row>
    <row r="54" spans="2:18" s="2" customFormat="1" ht="12" customHeight="1">
      <c r="B54" s="6"/>
      <c r="C54" s="12"/>
      <c r="D54" s="5" t="s">
        <v>135</v>
      </c>
      <c r="E54" s="23">
        <v>601</v>
      </c>
      <c r="F54" s="23">
        <v>-2</v>
      </c>
      <c r="G54" s="23">
        <v>0</v>
      </c>
      <c r="H54" s="23">
        <v>2</v>
      </c>
      <c r="I54" s="23">
        <f t="shared" si="9"/>
        <v>1867</v>
      </c>
      <c r="J54" s="23">
        <v>923</v>
      </c>
      <c r="K54" s="23">
        <v>944</v>
      </c>
      <c r="L54" s="23">
        <v>-4</v>
      </c>
      <c r="M54" s="23">
        <v>0</v>
      </c>
      <c r="N54" s="23">
        <v>3</v>
      </c>
      <c r="O54" s="23">
        <v>3</v>
      </c>
      <c r="P54" s="23">
        <v>-4</v>
      </c>
      <c r="Q54" s="23">
        <v>0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9960</v>
      </c>
      <c r="F56" s="22">
        <f>SUM(F57:F60)</f>
        <v>0</v>
      </c>
      <c r="G56" s="22">
        <f>SUM(G57:G60)</f>
        <v>14</v>
      </c>
      <c r="H56" s="22">
        <f>SUM(H57:H60)</f>
        <v>14</v>
      </c>
      <c r="I56" s="22">
        <f>SUM(J56:K56)</f>
        <v>38037</v>
      </c>
      <c r="J56" s="22">
        <f>SUM(J57:J60)</f>
        <v>18637</v>
      </c>
      <c r="K56" s="22">
        <f aca="true" t="shared" si="11" ref="K56:R56">SUM(K57:K60)</f>
        <v>19400</v>
      </c>
      <c r="L56" s="22">
        <f t="shared" si="11"/>
        <v>-10</v>
      </c>
      <c r="M56" s="22">
        <f t="shared" si="11"/>
        <v>-12</v>
      </c>
      <c r="N56" s="22">
        <f t="shared" si="11"/>
        <v>22</v>
      </c>
      <c r="O56" s="22">
        <f t="shared" si="11"/>
        <v>34</v>
      </c>
      <c r="P56" s="22">
        <f t="shared" si="11"/>
        <v>2</v>
      </c>
      <c r="Q56" s="22">
        <f t="shared" si="11"/>
        <v>65</v>
      </c>
      <c r="R56" s="22">
        <f t="shared" si="11"/>
        <v>63</v>
      </c>
    </row>
    <row r="57" spans="2:18" s="2" customFormat="1" ht="12" customHeight="1">
      <c r="B57" s="6"/>
      <c r="C57" s="12"/>
      <c r="D57" s="5" t="s">
        <v>137</v>
      </c>
      <c r="E57" s="23">
        <v>1283</v>
      </c>
      <c r="F57" s="23">
        <v>-2</v>
      </c>
      <c r="G57" s="23">
        <v>0</v>
      </c>
      <c r="H57" s="23">
        <v>2</v>
      </c>
      <c r="I57" s="23">
        <f>SUM(J57:K57)</f>
        <v>5272</v>
      </c>
      <c r="J57" s="23">
        <v>2636</v>
      </c>
      <c r="K57" s="23">
        <v>2636</v>
      </c>
      <c r="L57" s="23">
        <v>-2</v>
      </c>
      <c r="M57" s="23">
        <v>5</v>
      </c>
      <c r="N57" s="23">
        <v>7</v>
      </c>
      <c r="O57" s="23">
        <v>2</v>
      </c>
      <c r="P57" s="23">
        <v>-7</v>
      </c>
      <c r="Q57" s="23">
        <v>5</v>
      </c>
      <c r="R57" s="23">
        <v>12</v>
      </c>
    </row>
    <row r="58" spans="2:18" s="2" customFormat="1" ht="12" customHeight="1">
      <c r="B58" s="6"/>
      <c r="C58" s="12"/>
      <c r="D58" s="5" t="s">
        <v>138</v>
      </c>
      <c r="E58" s="23">
        <v>3774</v>
      </c>
      <c r="F58" s="23">
        <v>-3</v>
      </c>
      <c r="G58" s="23">
        <v>7</v>
      </c>
      <c r="H58" s="23">
        <v>10</v>
      </c>
      <c r="I58" s="23">
        <f>SUM(J58:K58)</f>
        <v>13831</v>
      </c>
      <c r="J58" s="23">
        <v>6804</v>
      </c>
      <c r="K58" s="23">
        <v>7027</v>
      </c>
      <c r="L58" s="23">
        <v>-12</v>
      </c>
      <c r="M58" s="23">
        <v>-9</v>
      </c>
      <c r="N58" s="23">
        <v>5</v>
      </c>
      <c r="O58" s="23">
        <v>14</v>
      </c>
      <c r="P58" s="23">
        <v>-3</v>
      </c>
      <c r="Q58" s="23">
        <v>20</v>
      </c>
      <c r="R58" s="23">
        <v>23</v>
      </c>
    </row>
    <row r="59" spans="2:18" s="2" customFormat="1" ht="12" customHeight="1">
      <c r="B59" s="6"/>
      <c r="C59" s="12"/>
      <c r="D59" s="5" t="s">
        <v>139</v>
      </c>
      <c r="E59" s="23">
        <v>1462</v>
      </c>
      <c r="F59" s="23">
        <v>-2</v>
      </c>
      <c r="G59" s="23">
        <v>0</v>
      </c>
      <c r="H59" s="23">
        <v>2</v>
      </c>
      <c r="I59" s="23">
        <f>SUM(J59:K59)</f>
        <v>4810</v>
      </c>
      <c r="J59" s="23">
        <v>2292</v>
      </c>
      <c r="K59" s="23">
        <v>2518</v>
      </c>
      <c r="L59" s="23">
        <v>-15</v>
      </c>
      <c r="M59" s="23">
        <v>-10</v>
      </c>
      <c r="N59" s="23">
        <v>1</v>
      </c>
      <c r="O59" s="23">
        <v>11</v>
      </c>
      <c r="P59" s="23">
        <v>-5</v>
      </c>
      <c r="Q59" s="23">
        <v>5</v>
      </c>
      <c r="R59" s="23">
        <v>10</v>
      </c>
    </row>
    <row r="60" spans="2:18" s="2" customFormat="1" ht="12" customHeight="1">
      <c r="B60" s="6"/>
      <c r="C60" s="12"/>
      <c r="D60" s="5" t="s">
        <v>140</v>
      </c>
      <c r="E60" s="23">
        <v>3441</v>
      </c>
      <c r="F60" s="23">
        <v>7</v>
      </c>
      <c r="G60" s="23">
        <v>7</v>
      </c>
      <c r="H60" s="23">
        <v>0</v>
      </c>
      <c r="I60" s="23">
        <f>SUM(J60:K60)</f>
        <v>14124</v>
      </c>
      <c r="J60" s="23">
        <v>6905</v>
      </c>
      <c r="K60" s="23">
        <v>7219</v>
      </c>
      <c r="L60" s="23">
        <v>19</v>
      </c>
      <c r="M60" s="23">
        <v>2</v>
      </c>
      <c r="N60" s="23">
        <v>9</v>
      </c>
      <c r="O60" s="23">
        <v>7</v>
      </c>
      <c r="P60" s="23">
        <v>17</v>
      </c>
      <c r="Q60" s="23">
        <v>35</v>
      </c>
      <c r="R60" s="23">
        <v>18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5334</v>
      </c>
      <c r="F62" s="22">
        <f>SUM(F63)</f>
        <v>6</v>
      </c>
      <c r="G62" s="22">
        <f>SUM(G63)</f>
        <v>12</v>
      </c>
      <c r="H62" s="22">
        <f>SUM(H63)</f>
        <v>6</v>
      </c>
      <c r="I62" s="22">
        <f>SUM(J62:K62)</f>
        <v>18678</v>
      </c>
      <c r="J62" s="22">
        <f>SUM(J63)</f>
        <v>9009</v>
      </c>
      <c r="K62" s="22">
        <f aca="true" t="shared" si="12" ref="K62:R62">SUM(K63)</f>
        <v>9669</v>
      </c>
      <c r="L62" s="22">
        <f t="shared" si="12"/>
        <v>11</v>
      </c>
      <c r="M62" s="22">
        <f t="shared" si="12"/>
        <v>-2</v>
      </c>
      <c r="N62" s="22">
        <f t="shared" si="12"/>
        <v>13</v>
      </c>
      <c r="O62" s="22">
        <f t="shared" si="12"/>
        <v>15</v>
      </c>
      <c r="P62" s="22">
        <f t="shared" si="12"/>
        <v>13</v>
      </c>
      <c r="Q62" s="22">
        <f t="shared" si="12"/>
        <v>38</v>
      </c>
      <c r="R62" s="22">
        <f t="shared" si="12"/>
        <v>25</v>
      </c>
    </row>
    <row r="63" spans="2:18" s="2" customFormat="1" ht="12" customHeight="1">
      <c r="B63" s="6"/>
      <c r="C63" s="12"/>
      <c r="D63" s="5" t="s">
        <v>142</v>
      </c>
      <c r="E63" s="23">
        <v>5334</v>
      </c>
      <c r="F63" s="23">
        <v>6</v>
      </c>
      <c r="G63" s="23">
        <v>12</v>
      </c>
      <c r="H63" s="23">
        <v>6</v>
      </c>
      <c r="I63" s="23">
        <f>SUM(J63:K63)</f>
        <v>18678</v>
      </c>
      <c r="J63" s="23">
        <v>9009</v>
      </c>
      <c r="K63" s="23">
        <v>9669</v>
      </c>
      <c r="L63" s="23">
        <v>11</v>
      </c>
      <c r="M63" s="23">
        <v>-2</v>
      </c>
      <c r="N63" s="23">
        <v>13</v>
      </c>
      <c r="O63" s="23">
        <v>15</v>
      </c>
      <c r="P63" s="23">
        <v>13</v>
      </c>
      <c r="Q63" s="23">
        <v>38</v>
      </c>
      <c r="R63" s="23">
        <v>25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21181</v>
      </c>
      <c r="F65" s="22">
        <f>SUM(F66:F73)</f>
        <v>4</v>
      </c>
      <c r="G65" s="22">
        <f>SUM(G66:G73)</f>
        <v>54</v>
      </c>
      <c r="H65" s="22">
        <f>SUM(H66:H73)</f>
        <v>50</v>
      </c>
      <c r="I65" s="22">
        <f>SUM(J65:K65)</f>
        <v>72482</v>
      </c>
      <c r="J65" s="22">
        <f>SUM(J66:J73)</f>
        <v>35531</v>
      </c>
      <c r="K65" s="22">
        <f aca="true" t="shared" si="13" ref="K65:R65">SUM(K66:K73)</f>
        <v>36951</v>
      </c>
      <c r="L65" s="22">
        <f t="shared" si="13"/>
        <v>-15</v>
      </c>
      <c r="M65" s="22">
        <f t="shared" si="13"/>
        <v>1</v>
      </c>
      <c r="N65" s="22">
        <f t="shared" si="13"/>
        <v>56</v>
      </c>
      <c r="O65" s="22">
        <f t="shared" si="13"/>
        <v>55</v>
      </c>
      <c r="P65" s="22">
        <f t="shared" si="13"/>
        <v>-16</v>
      </c>
      <c r="Q65" s="22">
        <f t="shared" si="13"/>
        <v>108</v>
      </c>
      <c r="R65" s="22">
        <f t="shared" si="13"/>
        <v>124</v>
      </c>
    </row>
    <row r="66" spans="2:18" s="2" customFormat="1" ht="12" customHeight="1">
      <c r="B66" s="6"/>
      <c r="C66" s="12"/>
      <c r="D66" s="5" t="s">
        <v>144</v>
      </c>
      <c r="E66" s="23">
        <v>5653</v>
      </c>
      <c r="F66" s="23">
        <v>7</v>
      </c>
      <c r="G66" s="23">
        <v>13</v>
      </c>
      <c r="H66" s="23">
        <v>6</v>
      </c>
      <c r="I66" s="23">
        <f>SUM(J66:K66)</f>
        <v>20012</v>
      </c>
      <c r="J66" s="23">
        <v>9679</v>
      </c>
      <c r="K66" s="23">
        <v>10333</v>
      </c>
      <c r="L66" s="23">
        <v>12</v>
      </c>
      <c r="M66" s="23">
        <v>1</v>
      </c>
      <c r="N66" s="23">
        <v>14</v>
      </c>
      <c r="O66" s="23">
        <v>13</v>
      </c>
      <c r="P66" s="23">
        <v>11</v>
      </c>
      <c r="Q66" s="23">
        <v>37</v>
      </c>
      <c r="R66" s="23">
        <v>26</v>
      </c>
    </row>
    <row r="67" spans="2:18" s="2" customFormat="1" ht="12" customHeight="1">
      <c r="B67" s="6"/>
      <c r="C67" s="12"/>
      <c r="D67" s="5" t="s">
        <v>118</v>
      </c>
      <c r="E67" s="23">
        <v>646</v>
      </c>
      <c r="F67" s="23">
        <v>0</v>
      </c>
      <c r="G67" s="23">
        <v>0</v>
      </c>
      <c r="H67" s="23">
        <v>0</v>
      </c>
      <c r="I67" s="23">
        <f aca="true" t="shared" si="14" ref="I67:I73">SUM(J67:K67)</f>
        <v>2654</v>
      </c>
      <c r="J67" s="23">
        <v>1309</v>
      </c>
      <c r="K67" s="23">
        <v>1345</v>
      </c>
      <c r="L67" s="23">
        <v>-2</v>
      </c>
      <c r="M67" s="23">
        <v>-1</v>
      </c>
      <c r="N67" s="23">
        <v>1</v>
      </c>
      <c r="O67" s="23">
        <v>2</v>
      </c>
      <c r="P67" s="23">
        <v>-1</v>
      </c>
      <c r="Q67" s="23">
        <v>1</v>
      </c>
      <c r="R67" s="23">
        <v>2</v>
      </c>
    </row>
    <row r="68" spans="2:18" s="2" customFormat="1" ht="12" customHeight="1">
      <c r="B68" s="6"/>
      <c r="C68" s="12"/>
      <c r="D68" s="5" t="s">
        <v>145</v>
      </c>
      <c r="E68" s="23">
        <v>4607</v>
      </c>
      <c r="F68" s="23">
        <v>1</v>
      </c>
      <c r="G68" s="23">
        <v>7</v>
      </c>
      <c r="H68" s="23">
        <v>6</v>
      </c>
      <c r="I68" s="23">
        <f t="shared" si="14"/>
        <v>16747</v>
      </c>
      <c r="J68" s="23">
        <v>8089</v>
      </c>
      <c r="K68" s="23">
        <v>8658</v>
      </c>
      <c r="L68" s="23">
        <v>-17</v>
      </c>
      <c r="M68" s="23">
        <v>-4</v>
      </c>
      <c r="N68" s="23">
        <v>12</v>
      </c>
      <c r="O68" s="23">
        <v>16</v>
      </c>
      <c r="P68" s="23">
        <v>-13</v>
      </c>
      <c r="Q68" s="23">
        <v>7</v>
      </c>
      <c r="R68" s="23">
        <v>20</v>
      </c>
    </row>
    <row r="69" spans="2:18" s="2" customFormat="1" ht="12" customHeight="1">
      <c r="B69" s="6"/>
      <c r="C69" s="12"/>
      <c r="D69" s="5" t="s">
        <v>146</v>
      </c>
      <c r="E69" s="23">
        <v>2054</v>
      </c>
      <c r="F69" s="23">
        <v>-4</v>
      </c>
      <c r="G69" s="23">
        <v>8</v>
      </c>
      <c r="H69" s="23">
        <v>12</v>
      </c>
      <c r="I69" s="23">
        <f t="shared" si="14"/>
        <v>7010</v>
      </c>
      <c r="J69" s="23">
        <v>3462</v>
      </c>
      <c r="K69" s="23">
        <v>3548</v>
      </c>
      <c r="L69" s="23">
        <v>-17</v>
      </c>
      <c r="M69" s="23">
        <v>-7</v>
      </c>
      <c r="N69" s="23">
        <v>2</v>
      </c>
      <c r="O69" s="23">
        <v>9</v>
      </c>
      <c r="P69" s="23">
        <v>-10</v>
      </c>
      <c r="Q69" s="23">
        <v>4</v>
      </c>
      <c r="R69" s="23">
        <v>14</v>
      </c>
    </row>
    <row r="70" spans="2:18" s="2" customFormat="1" ht="12" customHeight="1">
      <c r="B70" s="6"/>
      <c r="C70" s="12"/>
      <c r="D70" s="5" t="s">
        <v>147</v>
      </c>
      <c r="E70" s="23">
        <v>3016</v>
      </c>
      <c r="F70" s="23">
        <v>1</v>
      </c>
      <c r="G70" s="23">
        <v>3</v>
      </c>
      <c r="H70" s="23">
        <v>2</v>
      </c>
      <c r="I70" s="23">
        <f t="shared" si="14"/>
        <v>10942</v>
      </c>
      <c r="J70" s="23">
        <v>5492</v>
      </c>
      <c r="K70" s="23">
        <v>5450</v>
      </c>
      <c r="L70" s="23">
        <v>6</v>
      </c>
      <c r="M70" s="23">
        <v>6</v>
      </c>
      <c r="N70" s="23">
        <v>7</v>
      </c>
      <c r="O70" s="23">
        <v>1</v>
      </c>
      <c r="P70" s="23">
        <v>0</v>
      </c>
      <c r="Q70" s="23">
        <v>9</v>
      </c>
      <c r="R70" s="23">
        <v>9</v>
      </c>
    </row>
    <row r="71" spans="2:18" s="2" customFormat="1" ht="12" customHeight="1">
      <c r="B71" s="6"/>
      <c r="C71" s="12"/>
      <c r="D71" s="5" t="s">
        <v>148</v>
      </c>
      <c r="E71" s="23">
        <v>3539</v>
      </c>
      <c r="F71" s="23">
        <v>-3</v>
      </c>
      <c r="G71" s="23">
        <v>19</v>
      </c>
      <c r="H71" s="23">
        <v>22</v>
      </c>
      <c r="I71" s="23">
        <f t="shared" si="14"/>
        <v>8808</v>
      </c>
      <c r="J71" s="23">
        <v>4314</v>
      </c>
      <c r="K71" s="23">
        <v>4494</v>
      </c>
      <c r="L71" s="23">
        <v>0</v>
      </c>
      <c r="M71" s="23">
        <v>1</v>
      </c>
      <c r="N71" s="23">
        <v>8</v>
      </c>
      <c r="O71" s="23">
        <v>7</v>
      </c>
      <c r="P71" s="23">
        <v>-1</v>
      </c>
      <c r="Q71" s="23">
        <v>42</v>
      </c>
      <c r="R71" s="23">
        <v>43</v>
      </c>
    </row>
    <row r="72" spans="2:18" s="2" customFormat="1" ht="12" customHeight="1">
      <c r="B72" s="6"/>
      <c r="C72" s="12"/>
      <c r="D72" s="5" t="s">
        <v>149</v>
      </c>
      <c r="E72" s="23">
        <v>683</v>
      </c>
      <c r="F72" s="23">
        <v>1</v>
      </c>
      <c r="G72" s="23">
        <v>1</v>
      </c>
      <c r="H72" s="23">
        <v>0</v>
      </c>
      <c r="I72" s="23">
        <f t="shared" si="14"/>
        <v>2191</v>
      </c>
      <c r="J72" s="23">
        <v>1136</v>
      </c>
      <c r="K72" s="23">
        <v>1055</v>
      </c>
      <c r="L72" s="23">
        <v>5</v>
      </c>
      <c r="M72" s="23">
        <v>2</v>
      </c>
      <c r="N72" s="23">
        <v>5</v>
      </c>
      <c r="O72" s="23">
        <v>3</v>
      </c>
      <c r="P72" s="23">
        <v>3</v>
      </c>
      <c r="Q72" s="23">
        <v>5</v>
      </c>
      <c r="R72" s="23">
        <v>2</v>
      </c>
    </row>
    <row r="73" spans="2:18" s="2" customFormat="1" ht="12" customHeight="1">
      <c r="B73" s="6"/>
      <c r="C73" s="12"/>
      <c r="D73" s="5" t="s">
        <v>150</v>
      </c>
      <c r="E73" s="23">
        <v>983</v>
      </c>
      <c r="F73" s="23">
        <v>1</v>
      </c>
      <c r="G73" s="23">
        <v>3</v>
      </c>
      <c r="H73" s="23">
        <v>2</v>
      </c>
      <c r="I73" s="23">
        <f t="shared" si="14"/>
        <v>4118</v>
      </c>
      <c r="J73" s="23">
        <v>2050</v>
      </c>
      <c r="K73" s="23">
        <v>2068</v>
      </c>
      <c r="L73" s="23">
        <v>-2</v>
      </c>
      <c r="M73" s="23">
        <v>3</v>
      </c>
      <c r="N73" s="23">
        <v>7</v>
      </c>
      <c r="O73" s="23">
        <v>4</v>
      </c>
      <c r="P73" s="23">
        <v>-5</v>
      </c>
      <c r="Q73" s="23">
        <v>3</v>
      </c>
      <c r="R73" s="23">
        <v>8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15642</v>
      </c>
      <c r="F75" s="22">
        <f>SUM(F76:F83)</f>
        <v>9</v>
      </c>
      <c r="G75" s="22">
        <f>SUM(G76:G83)</f>
        <v>32</v>
      </c>
      <c r="H75" s="22">
        <f>SUM(H76:H83)</f>
        <v>23</v>
      </c>
      <c r="I75" s="22">
        <f>SUM(J75:K75)</f>
        <v>55248</v>
      </c>
      <c r="J75" s="22">
        <f>SUM(J76:J83)</f>
        <v>27151</v>
      </c>
      <c r="K75" s="22">
        <f aca="true" t="shared" si="15" ref="K75:R75">SUM(K76:K83)</f>
        <v>28097</v>
      </c>
      <c r="L75" s="22">
        <f t="shared" si="15"/>
        <v>8</v>
      </c>
      <c r="M75" s="22">
        <f t="shared" si="15"/>
        <v>-9</v>
      </c>
      <c r="N75" s="22">
        <f t="shared" si="15"/>
        <v>37</v>
      </c>
      <c r="O75" s="22">
        <f t="shared" si="15"/>
        <v>46</v>
      </c>
      <c r="P75" s="22">
        <f t="shared" si="15"/>
        <v>17</v>
      </c>
      <c r="Q75" s="22">
        <f t="shared" si="15"/>
        <v>104</v>
      </c>
      <c r="R75" s="22">
        <f t="shared" si="15"/>
        <v>87</v>
      </c>
    </row>
    <row r="76" spans="2:18" s="2" customFormat="1" ht="12" customHeight="1">
      <c r="B76" s="6"/>
      <c r="C76" s="12"/>
      <c r="D76" s="5" t="s">
        <v>152</v>
      </c>
      <c r="E76" s="23">
        <v>833</v>
      </c>
      <c r="F76" s="23">
        <v>2</v>
      </c>
      <c r="G76" s="23">
        <v>2</v>
      </c>
      <c r="H76" s="23">
        <v>0</v>
      </c>
      <c r="I76" s="23">
        <f>SUM(J76:K76)</f>
        <v>3270</v>
      </c>
      <c r="J76" s="23">
        <v>1628</v>
      </c>
      <c r="K76" s="23">
        <v>1642</v>
      </c>
      <c r="L76" s="23">
        <v>3</v>
      </c>
      <c r="M76" s="23">
        <v>0</v>
      </c>
      <c r="N76" s="23">
        <v>3</v>
      </c>
      <c r="O76" s="23">
        <v>3</v>
      </c>
      <c r="P76" s="23">
        <v>3</v>
      </c>
      <c r="Q76" s="23">
        <v>7</v>
      </c>
      <c r="R76" s="23">
        <v>4</v>
      </c>
    </row>
    <row r="77" spans="2:18" s="2" customFormat="1" ht="12" customHeight="1">
      <c r="B77" s="6"/>
      <c r="C77" s="12"/>
      <c r="D77" s="5" t="s">
        <v>153</v>
      </c>
      <c r="E77" s="23">
        <v>1806</v>
      </c>
      <c r="F77" s="23">
        <v>2</v>
      </c>
      <c r="G77" s="23">
        <v>5</v>
      </c>
      <c r="H77" s="23">
        <v>3</v>
      </c>
      <c r="I77" s="23">
        <f aca="true" t="shared" si="16" ref="I77:I83">SUM(J77:K77)</f>
        <v>6080</v>
      </c>
      <c r="J77" s="23">
        <v>2967</v>
      </c>
      <c r="K77" s="23">
        <v>3113</v>
      </c>
      <c r="L77" s="23">
        <v>8</v>
      </c>
      <c r="M77" s="23">
        <v>0</v>
      </c>
      <c r="N77" s="23">
        <v>3</v>
      </c>
      <c r="O77" s="23">
        <v>3</v>
      </c>
      <c r="P77" s="23">
        <v>8</v>
      </c>
      <c r="Q77" s="23">
        <v>21</v>
      </c>
      <c r="R77" s="23">
        <v>13</v>
      </c>
    </row>
    <row r="78" spans="2:18" s="2" customFormat="1" ht="12" customHeight="1">
      <c r="B78" s="6"/>
      <c r="C78" s="12"/>
      <c r="D78" s="5" t="s">
        <v>154</v>
      </c>
      <c r="E78" s="23">
        <v>1691</v>
      </c>
      <c r="F78" s="23">
        <v>0</v>
      </c>
      <c r="G78" s="23">
        <v>2</v>
      </c>
      <c r="H78" s="23">
        <v>2</v>
      </c>
      <c r="I78" s="23">
        <f t="shared" si="16"/>
        <v>6173</v>
      </c>
      <c r="J78" s="23">
        <v>3015</v>
      </c>
      <c r="K78" s="23">
        <v>3158</v>
      </c>
      <c r="L78" s="23">
        <v>2</v>
      </c>
      <c r="M78" s="23">
        <v>0</v>
      </c>
      <c r="N78" s="23">
        <v>5</v>
      </c>
      <c r="O78" s="23">
        <v>5</v>
      </c>
      <c r="P78" s="23">
        <v>2</v>
      </c>
      <c r="Q78" s="23">
        <v>5</v>
      </c>
      <c r="R78" s="23">
        <v>3</v>
      </c>
    </row>
    <row r="79" spans="2:18" s="2" customFormat="1" ht="12" customHeight="1">
      <c r="B79" s="6"/>
      <c r="C79" s="12"/>
      <c r="D79" s="5" t="s">
        <v>155</v>
      </c>
      <c r="E79" s="23">
        <v>882</v>
      </c>
      <c r="F79" s="23">
        <v>0</v>
      </c>
      <c r="G79" s="23">
        <v>2</v>
      </c>
      <c r="H79" s="23">
        <v>2</v>
      </c>
      <c r="I79" s="23">
        <f t="shared" si="16"/>
        <v>4078</v>
      </c>
      <c r="J79" s="23">
        <v>1971</v>
      </c>
      <c r="K79" s="23">
        <v>2107</v>
      </c>
      <c r="L79" s="23">
        <v>-1</v>
      </c>
      <c r="M79" s="23">
        <v>-5</v>
      </c>
      <c r="N79" s="23">
        <v>1</v>
      </c>
      <c r="O79" s="23">
        <v>6</v>
      </c>
      <c r="P79" s="23">
        <v>4</v>
      </c>
      <c r="Q79" s="23">
        <v>5</v>
      </c>
      <c r="R79" s="23">
        <v>1</v>
      </c>
    </row>
    <row r="80" spans="2:18" s="2" customFormat="1" ht="12" customHeight="1">
      <c r="B80" s="6"/>
      <c r="C80" s="12"/>
      <c r="D80" s="5" t="s">
        <v>156</v>
      </c>
      <c r="E80" s="23">
        <v>2930</v>
      </c>
      <c r="F80" s="23">
        <v>2</v>
      </c>
      <c r="G80" s="23">
        <v>5</v>
      </c>
      <c r="H80" s="23">
        <v>3</v>
      </c>
      <c r="I80" s="23">
        <f t="shared" si="16"/>
        <v>10901</v>
      </c>
      <c r="J80" s="23">
        <v>5346</v>
      </c>
      <c r="K80" s="23">
        <v>5555</v>
      </c>
      <c r="L80" s="23">
        <v>2</v>
      </c>
      <c r="M80" s="23">
        <v>1</v>
      </c>
      <c r="N80" s="23">
        <v>9</v>
      </c>
      <c r="O80" s="23">
        <v>8</v>
      </c>
      <c r="P80" s="23">
        <v>1</v>
      </c>
      <c r="Q80" s="23">
        <v>12</v>
      </c>
      <c r="R80" s="23">
        <v>11</v>
      </c>
    </row>
    <row r="81" spans="2:18" s="2" customFormat="1" ht="12" customHeight="1">
      <c r="B81" s="6"/>
      <c r="C81" s="12"/>
      <c r="D81" s="5" t="s">
        <v>157</v>
      </c>
      <c r="E81" s="23">
        <v>3385</v>
      </c>
      <c r="F81" s="23">
        <v>-2</v>
      </c>
      <c r="G81" s="23">
        <v>4</v>
      </c>
      <c r="H81" s="23">
        <v>6</v>
      </c>
      <c r="I81" s="23">
        <f t="shared" si="16"/>
        <v>8322</v>
      </c>
      <c r="J81" s="23">
        <v>4166</v>
      </c>
      <c r="K81" s="23">
        <v>4156</v>
      </c>
      <c r="L81" s="23">
        <v>-18</v>
      </c>
      <c r="M81" s="23">
        <v>-6</v>
      </c>
      <c r="N81" s="23">
        <v>2</v>
      </c>
      <c r="O81" s="23">
        <v>8</v>
      </c>
      <c r="P81" s="23">
        <v>-12</v>
      </c>
      <c r="Q81" s="23">
        <v>21</v>
      </c>
      <c r="R81" s="23">
        <v>33</v>
      </c>
    </row>
    <row r="82" spans="2:18" s="2" customFormat="1" ht="12" customHeight="1">
      <c r="B82" s="6"/>
      <c r="C82" s="12"/>
      <c r="D82" s="5" t="s">
        <v>158</v>
      </c>
      <c r="E82" s="23">
        <v>2199</v>
      </c>
      <c r="F82" s="23">
        <v>1</v>
      </c>
      <c r="G82" s="23">
        <v>6</v>
      </c>
      <c r="H82" s="23">
        <v>5</v>
      </c>
      <c r="I82" s="23">
        <f t="shared" si="16"/>
        <v>8109</v>
      </c>
      <c r="J82" s="23">
        <v>3939</v>
      </c>
      <c r="K82" s="23">
        <v>4170</v>
      </c>
      <c r="L82" s="23">
        <v>-1</v>
      </c>
      <c r="M82" s="23">
        <v>0</v>
      </c>
      <c r="N82" s="23">
        <v>8</v>
      </c>
      <c r="O82" s="23">
        <v>8</v>
      </c>
      <c r="P82" s="23">
        <v>-1</v>
      </c>
      <c r="Q82" s="23">
        <v>16</v>
      </c>
      <c r="R82" s="23">
        <v>17</v>
      </c>
    </row>
    <row r="83" spans="2:18" s="2" customFormat="1" ht="12" customHeight="1">
      <c r="B83" s="6"/>
      <c r="C83" s="12"/>
      <c r="D83" s="5" t="s">
        <v>159</v>
      </c>
      <c r="E83" s="23">
        <v>1916</v>
      </c>
      <c r="F83" s="23">
        <v>4</v>
      </c>
      <c r="G83" s="23">
        <v>6</v>
      </c>
      <c r="H83" s="23">
        <v>2</v>
      </c>
      <c r="I83" s="23">
        <f t="shared" si="16"/>
        <v>8315</v>
      </c>
      <c r="J83" s="23">
        <v>4119</v>
      </c>
      <c r="K83" s="23">
        <v>4196</v>
      </c>
      <c r="L83" s="23">
        <v>13</v>
      </c>
      <c r="M83" s="23">
        <v>1</v>
      </c>
      <c r="N83" s="23">
        <v>6</v>
      </c>
      <c r="O83" s="23">
        <v>5</v>
      </c>
      <c r="P83" s="23">
        <v>12</v>
      </c>
      <c r="Q83" s="23">
        <v>17</v>
      </c>
      <c r="R83" s="23">
        <v>5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21090</v>
      </c>
      <c r="F85" s="22">
        <f>SUM(F86:F89)</f>
        <v>35</v>
      </c>
      <c r="G85" s="22">
        <f>SUM(G86:G89)</f>
        <v>68</v>
      </c>
      <c r="H85" s="22">
        <f>SUM(H86:H89)</f>
        <v>33</v>
      </c>
      <c r="I85" s="22">
        <f>SUM(J85:K85)</f>
        <v>79412</v>
      </c>
      <c r="J85" s="22">
        <f>SUM(J86:J89)</f>
        <v>39351</v>
      </c>
      <c r="K85" s="22">
        <f aca="true" t="shared" si="17" ref="K85:R85">SUM(K86:K89)</f>
        <v>40061</v>
      </c>
      <c r="L85" s="22">
        <f t="shared" si="17"/>
        <v>85</v>
      </c>
      <c r="M85" s="22">
        <f t="shared" si="17"/>
        <v>23</v>
      </c>
      <c r="N85" s="22">
        <f t="shared" si="17"/>
        <v>73</v>
      </c>
      <c r="O85" s="22">
        <f t="shared" si="17"/>
        <v>50</v>
      </c>
      <c r="P85" s="22">
        <f t="shared" si="17"/>
        <v>62</v>
      </c>
      <c r="Q85" s="22">
        <f t="shared" si="17"/>
        <v>189</v>
      </c>
      <c r="R85" s="22">
        <f t="shared" si="17"/>
        <v>127</v>
      </c>
    </row>
    <row r="86" spans="2:18" s="2" customFormat="1" ht="12" customHeight="1">
      <c r="B86" s="6"/>
      <c r="C86" s="12"/>
      <c r="D86" s="5" t="s">
        <v>161</v>
      </c>
      <c r="E86" s="23">
        <v>3062</v>
      </c>
      <c r="F86" s="23">
        <v>4</v>
      </c>
      <c r="G86" s="23">
        <v>8</v>
      </c>
      <c r="H86" s="23">
        <v>4</v>
      </c>
      <c r="I86" s="23">
        <f>SUM(J86:K86)</f>
        <v>12042</v>
      </c>
      <c r="J86" s="23">
        <v>6053</v>
      </c>
      <c r="K86" s="23">
        <v>5989</v>
      </c>
      <c r="L86" s="23">
        <v>5</v>
      </c>
      <c r="M86" s="23">
        <v>5</v>
      </c>
      <c r="N86" s="23">
        <v>11</v>
      </c>
      <c r="O86" s="23">
        <v>6</v>
      </c>
      <c r="P86" s="23">
        <v>0</v>
      </c>
      <c r="Q86" s="23">
        <v>23</v>
      </c>
      <c r="R86" s="23">
        <v>23</v>
      </c>
    </row>
    <row r="87" spans="2:18" s="2" customFormat="1" ht="12" customHeight="1">
      <c r="B87" s="6"/>
      <c r="C87" s="12"/>
      <c r="D87" s="5" t="s">
        <v>118</v>
      </c>
      <c r="E87" s="23">
        <v>3917</v>
      </c>
      <c r="F87" s="23">
        <v>7</v>
      </c>
      <c r="G87" s="23">
        <v>19</v>
      </c>
      <c r="H87" s="23">
        <v>12</v>
      </c>
      <c r="I87" s="23">
        <f>SUM(J87:K87)</f>
        <v>15519</v>
      </c>
      <c r="J87" s="23">
        <v>7714</v>
      </c>
      <c r="K87" s="23">
        <v>7805</v>
      </c>
      <c r="L87" s="23">
        <v>8</v>
      </c>
      <c r="M87" s="23">
        <v>9</v>
      </c>
      <c r="N87" s="23">
        <v>15</v>
      </c>
      <c r="O87" s="23">
        <v>6</v>
      </c>
      <c r="P87" s="23">
        <v>-1</v>
      </c>
      <c r="Q87" s="23">
        <v>27</v>
      </c>
      <c r="R87" s="23">
        <v>28</v>
      </c>
    </row>
    <row r="88" spans="2:18" s="2" customFormat="1" ht="12" customHeight="1">
      <c r="B88" s="6"/>
      <c r="C88" s="12"/>
      <c r="D88" s="5" t="s">
        <v>162</v>
      </c>
      <c r="E88" s="23">
        <v>7983</v>
      </c>
      <c r="F88" s="23">
        <v>6</v>
      </c>
      <c r="G88" s="23">
        <v>17</v>
      </c>
      <c r="H88" s="23">
        <v>11</v>
      </c>
      <c r="I88" s="23">
        <f>SUM(J88:K88)</f>
        <v>29882</v>
      </c>
      <c r="J88" s="23">
        <v>14792</v>
      </c>
      <c r="K88" s="23">
        <v>15090</v>
      </c>
      <c r="L88" s="23">
        <v>21</v>
      </c>
      <c r="M88" s="23">
        <v>1</v>
      </c>
      <c r="N88" s="23">
        <v>22</v>
      </c>
      <c r="O88" s="23">
        <v>21</v>
      </c>
      <c r="P88" s="23">
        <v>20</v>
      </c>
      <c r="Q88" s="23">
        <v>69</v>
      </c>
      <c r="R88" s="23">
        <v>49</v>
      </c>
    </row>
    <row r="89" spans="2:18" s="2" customFormat="1" ht="12" customHeight="1">
      <c r="B89" s="6"/>
      <c r="C89" s="12"/>
      <c r="D89" s="5" t="s">
        <v>163</v>
      </c>
      <c r="E89" s="23">
        <v>6128</v>
      </c>
      <c r="F89" s="23">
        <v>18</v>
      </c>
      <c r="G89" s="23">
        <v>24</v>
      </c>
      <c r="H89" s="23">
        <v>6</v>
      </c>
      <c r="I89" s="23">
        <f>SUM(J89:K89)</f>
        <v>21969</v>
      </c>
      <c r="J89" s="23">
        <v>10792</v>
      </c>
      <c r="K89" s="23">
        <v>11177</v>
      </c>
      <c r="L89" s="23">
        <v>51</v>
      </c>
      <c r="M89" s="23">
        <v>8</v>
      </c>
      <c r="N89" s="23">
        <v>25</v>
      </c>
      <c r="O89" s="23">
        <v>17</v>
      </c>
      <c r="P89" s="23">
        <v>43</v>
      </c>
      <c r="Q89" s="23">
        <v>70</v>
      </c>
      <c r="R89" s="23">
        <v>27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20365</v>
      </c>
      <c r="F91" s="22">
        <f>SUM(F92:F95)</f>
        <v>25</v>
      </c>
      <c r="G91" s="22">
        <f>SUM(G92:G95)</f>
        <v>73</v>
      </c>
      <c r="H91" s="22">
        <f>SUM(H92:H95)</f>
        <v>48</v>
      </c>
      <c r="I91" s="22">
        <f>SUM(J91:K91)</f>
        <v>77489</v>
      </c>
      <c r="J91" s="22">
        <f>SUM(J92:J95)</f>
        <v>38704</v>
      </c>
      <c r="K91" s="22">
        <f aca="true" t="shared" si="18" ref="K91:R91">SUM(K92:K95)</f>
        <v>38785</v>
      </c>
      <c r="L91" s="22">
        <f t="shared" si="18"/>
        <v>57</v>
      </c>
      <c r="M91" s="22">
        <f t="shared" si="18"/>
        <v>17</v>
      </c>
      <c r="N91" s="22">
        <f t="shared" si="18"/>
        <v>58</v>
      </c>
      <c r="O91" s="22">
        <f t="shared" si="18"/>
        <v>41</v>
      </c>
      <c r="P91" s="22">
        <f t="shared" si="18"/>
        <v>40</v>
      </c>
      <c r="Q91" s="22">
        <f t="shared" si="18"/>
        <v>200</v>
      </c>
      <c r="R91" s="22">
        <f t="shared" si="18"/>
        <v>160</v>
      </c>
    </row>
    <row r="92" spans="2:18" s="2" customFormat="1" ht="12" customHeight="1">
      <c r="B92" s="6"/>
      <c r="C92" s="12"/>
      <c r="D92" s="5" t="s">
        <v>165</v>
      </c>
      <c r="E92" s="23">
        <v>3891</v>
      </c>
      <c r="F92" s="23">
        <v>0</v>
      </c>
      <c r="G92" s="23">
        <v>9</v>
      </c>
      <c r="H92" s="23">
        <v>9</v>
      </c>
      <c r="I92" s="23">
        <f>SUM(J92:K92)</f>
        <v>14348</v>
      </c>
      <c r="J92" s="23">
        <v>7122</v>
      </c>
      <c r="K92" s="23">
        <v>7226</v>
      </c>
      <c r="L92" s="23">
        <v>-7</v>
      </c>
      <c r="M92" s="23">
        <v>-1</v>
      </c>
      <c r="N92" s="23">
        <v>5</v>
      </c>
      <c r="O92" s="23">
        <v>6</v>
      </c>
      <c r="P92" s="23">
        <v>-6</v>
      </c>
      <c r="Q92" s="23">
        <v>24</v>
      </c>
      <c r="R92" s="23">
        <v>30</v>
      </c>
    </row>
    <row r="93" spans="2:18" s="2" customFormat="1" ht="12" customHeight="1">
      <c r="B93" s="6"/>
      <c r="C93" s="12"/>
      <c r="D93" s="5" t="s">
        <v>166</v>
      </c>
      <c r="E93" s="23">
        <v>7298</v>
      </c>
      <c r="F93" s="23">
        <v>3</v>
      </c>
      <c r="G93" s="23">
        <v>22</v>
      </c>
      <c r="H93" s="23">
        <v>19</v>
      </c>
      <c r="I93" s="23">
        <f>SUM(J93:K93)</f>
        <v>27222</v>
      </c>
      <c r="J93" s="23">
        <v>13765</v>
      </c>
      <c r="K93" s="23">
        <v>13457</v>
      </c>
      <c r="L93" s="23">
        <v>17</v>
      </c>
      <c r="M93" s="23">
        <v>3</v>
      </c>
      <c r="N93" s="23">
        <v>18</v>
      </c>
      <c r="O93" s="23">
        <v>15</v>
      </c>
      <c r="P93" s="23">
        <v>14</v>
      </c>
      <c r="Q93" s="23">
        <v>66</v>
      </c>
      <c r="R93" s="23">
        <v>52</v>
      </c>
    </row>
    <row r="94" spans="2:18" s="2" customFormat="1" ht="12" customHeight="1">
      <c r="B94" s="6"/>
      <c r="C94" s="12"/>
      <c r="D94" s="5" t="s">
        <v>167</v>
      </c>
      <c r="E94" s="23">
        <v>3874</v>
      </c>
      <c r="F94" s="23">
        <v>4</v>
      </c>
      <c r="G94" s="23">
        <v>16</v>
      </c>
      <c r="H94" s="23">
        <v>12</v>
      </c>
      <c r="I94" s="23">
        <f>SUM(J94:K94)</f>
        <v>15438</v>
      </c>
      <c r="J94" s="23">
        <v>7674</v>
      </c>
      <c r="K94" s="23">
        <v>7764</v>
      </c>
      <c r="L94" s="23">
        <v>18</v>
      </c>
      <c r="M94" s="23">
        <v>2</v>
      </c>
      <c r="N94" s="23">
        <v>14</v>
      </c>
      <c r="O94" s="23">
        <v>12</v>
      </c>
      <c r="P94" s="23">
        <v>16</v>
      </c>
      <c r="Q94" s="23">
        <v>44</v>
      </c>
      <c r="R94" s="23">
        <v>28</v>
      </c>
    </row>
    <row r="95" spans="2:18" s="2" customFormat="1" ht="12" customHeight="1">
      <c r="B95" s="6"/>
      <c r="C95" s="12"/>
      <c r="D95" s="5" t="s">
        <v>176</v>
      </c>
      <c r="E95" s="23">
        <v>5302</v>
      </c>
      <c r="F95" s="23">
        <v>18</v>
      </c>
      <c r="G95" s="23">
        <v>26</v>
      </c>
      <c r="H95" s="23">
        <v>8</v>
      </c>
      <c r="I95" s="23">
        <f>SUM(J95:K95)</f>
        <v>20481</v>
      </c>
      <c r="J95" s="23">
        <v>10143</v>
      </c>
      <c r="K95" s="23">
        <v>10338</v>
      </c>
      <c r="L95" s="23">
        <v>29</v>
      </c>
      <c r="M95" s="23">
        <v>13</v>
      </c>
      <c r="N95" s="23">
        <v>21</v>
      </c>
      <c r="O95" s="23">
        <v>8</v>
      </c>
      <c r="P95" s="23">
        <v>16</v>
      </c>
      <c r="Q95" s="23">
        <v>66</v>
      </c>
      <c r="R95" s="23">
        <v>50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6835</v>
      </c>
      <c r="F97" s="22">
        <f>SUM(F98)</f>
        <v>1</v>
      </c>
      <c r="G97" s="22">
        <f>SUM(G98)</f>
        <v>18</v>
      </c>
      <c r="H97" s="22">
        <f>SUM(H98)</f>
        <v>17</v>
      </c>
      <c r="I97" s="22">
        <f>SUM(J97:K97)</f>
        <v>23561</v>
      </c>
      <c r="J97" s="22">
        <f>SUM(J98)</f>
        <v>11591</v>
      </c>
      <c r="K97" s="22">
        <f aca="true" t="shared" si="19" ref="K97:R97">SUM(K98)</f>
        <v>11970</v>
      </c>
      <c r="L97" s="22">
        <f t="shared" si="19"/>
        <v>-10</v>
      </c>
      <c r="M97" s="22">
        <f t="shared" si="19"/>
        <v>-7</v>
      </c>
      <c r="N97" s="22">
        <f t="shared" si="19"/>
        <v>11</v>
      </c>
      <c r="O97" s="22">
        <f t="shared" si="19"/>
        <v>18</v>
      </c>
      <c r="P97" s="22">
        <f t="shared" si="19"/>
        <v>-3</v>
      </c>
      <c r="Q97" s="22">
        <f t="shared" si="19"/>
        <v>54</v>
      </c>
      <c r="R97" s="22">
        <f t="shared" si="19"/>
        <v>57</v>
      </c>
    </row>
    <row r="98" spans="2:18" s="2" customFormat="1" ht="12" customHeight="1">
      <c r="B98" s="6"/>
      <c r="C98" s="12"/>
      <c r="D98" s="5" t="s">
        <v>169</v>
      </c>
      <c r="E98" s="23">
        <v>6835</v>
      </c>
      <c r="F98" s="23">
        <v>1</v>
      </c>
      <c r="G98" s="23">
        <v>18</v>
      </c>
      <c r="H98" s="23">
        <v>17</v>
      </c>
      <c r="I98" s="23">
        <f>SUM(J98:K98)</f>
        <v>23561</v>
      </c>
      <c r="J98" s="23">
        <v>11591</v>
      </c>
      <c r="K98" s="23">
        <v>11970</v>
      </c>
      <c r="L98" s="23">
        <v>-10</v>
      </c>
      <c r="M98" s="23">
        <v>-7</v>
      </c>
      <c r="N98" s="23">
        <v>11</v>
      </c>
      <c r="O98" s="23">
        <v>18</v>
      </c>
      <c r="P98" s="23">
        <v>-3</v>
      </c>
      <c r="Q98" s="23">
        <v>54</v>
      </c>
      <c r="R98" s="23">
        <v>57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29295</v>
      </c>
      <c r="F100" s="22">
        <f>SUM(F101:F105)</f>
        <v>30</v>
      </c>
      <c r="G100" s="22">
        <f>SUM(G101:G105)</f>
        <v>79</v>
      </c>
      <c r="H100" s="22">
        <f>SUM(H101:H105)</f>
        <v>49</v>
      </c>
      <c r="I100" s="22">
        <f aca="true" t="shared" si="20" ref="I100:I105">SUM(J100:K100)</f>
        <v>100171</v>
      </c>
      <c r="J100" s="22">
        <f>SUM(J101:J105)</f>
        <v>50723</v>
      </c>
      <c r="K100" s="22">
        <f aca="true" t="shared" si="21" ref="K100:R100">SUM(K101:K105)</f>
        <v>49448</v>
      </c>
      <c r="L100" s="22">
        <f t="shared" si="21"/>
        <v>20</v>
      </c>
      <c r="M100" s="22">
        <f t="shared" si="21"/>
        <v>35</v>
      </c>
      <c r="N100" s="22">
        <f t="shared" si="21"/>
        <v>87</v>
      </c>
      <c r="O100" s="22">
        <f t="shared" si="21"/>
        <v>52</v>
      </c>
      <c r="P100" s="22">
        <f t="shared" si="21"/>
        <v>-15</v>
      </c>
      <c r="Q100" s="22">
        <f t="shared" si="21"/>
        <v>209</v>
      </c>
      <c r="R100" s="22">
        <f t="shared" si="21"/>
        <v>224</v>
      </c>
    </row>
    <row r="101" spans="2:18" s="2" customFormat="1" ht="12" customHeight="1">
      <c r="B101" s="6"/>
      <c r="C101" s="12"/>
      <c r="D101" s="5" t="s">
        <v>171</v>
      </c>
      <c r="E101" s="23">
        <v>3632</v>
      </c>
      <c r="F101" s="23">
        <v>0</v>
      </c>
      <c r="G101" s="23">
        <v>2</v>
      </c>
      <c r="H101" s="23">
        <v>2</v>
      </c>
      <c r="I101" s="23">
        <f t="shared" si="20"/>
        <v>15960</v>
      </c>
      <c r="J101" s="23">
        <v>7909</v>
      </c>
      <c r="K101" s="23">
        <v>8051</v>
      </c>
      <c r="L101" s="23">
        <v>-19</v>
      </c>
      <c r="M101" s="23">
        <v>-13</v>
      </c>
      <c r="N101" s="23">
        <v>6</v>
      </c>
      <c r="O101" s="23">
        <v>19</v>
      </c>
      <c r="P101" s="23">
        <v>-6</v>
      </c>
      <c r="Q101" s="23">
        <v>14</v>
      </c>
      <c r="R101" s="23">
        <v>20</v>
      </c>
    </row>
    <row r="102" spans="2:18" s="2" customFormat="1" ht="12" customHeight="1">
      <c r="B102" s="6"/>
      <c r="C102" s="12"/>
      <c r="D102" s="5" t="s">
        <v>80</v>
      </c>
      <c r="E102" s="23">
        <v>2602</v>
      </c>
      <c r="F102" s="23">
        <v>0</v>
      </c>
      <c r="G102" s="23">
        <v>4</v>
      </c>
      <c r="H102" s="23">
        <v>4</v>
      </c>
      <c r="I102" s="23">
        <f t="shared" si="20"/>
        <v>10336</v>
      </c>
      <c r="J102" s="23">
        <v>5169</v>
      </c>
      <c r="K102" s="23">
        <v>5167</v>
      </c>
      <c r="L102" s="23">
        <v>11</v>
      </c>
      <c r="M102" s="23">
        <v>5</v>
      </c>
      <c r="N102" s="23">
        <v>8</v>
      </c>
      <c r="O102" s="23">
        <v>3</v>
      </c>
      <c r="P102" s="23">
        <v>6</v>
      </c>
      <c r="Q102" s="23">
        <v>17</v>
      </c>
      <c r="R102" s="23">
        <v>11</v>
      </c>
    </row>
    <row r="103" spans="2:18" s="2" customFormat="1" ht="12" customHeight="1">
      <c r="B103" s="6"/>
      <c r="C103" s="12"/>
      <c r="D103" s="5" t="s">
        <v>172</v>
      </c>
      <c r="E103" s="23">
        <v>2793</v>
      </c>
      <c r="F103" s="23">
        <v>3</v>
      </c>
      <c r="G103" s="23">
        <v>6</v>
      </c>
      <c r="H103" s="23">
        <v>3</v>
      </c>
      <c r="I103" s="23">
        <f t="shared" si="20"/>
        <v>11487</v>
      </c>
      <c r="J103" s="23">
        <v>5685</v>
      </c>
      <c r="K103" s="23">
        <v>5802</v>
      </c>
      <c r="L103" s="23">
        <v>10</v>
      </c>
      <c r="M103" s="23">
        <v>1</v>
      </c>
      <c r="N103" s="23">
        <v>8</v>
      </c>
      <c r="O103" s="23">
        <v>7</v>
      </c>
      <c r="P103" s="23">
        <v>9</v>
      </c>
      <c r="Q103" s="23">
        <v>21</v>
      </c>
      <c r="R103" s="23">
        <v>12</v>
      </c>
    </row>
    <row r="104" spans="2:18" s="2" customFormat="1" ht="12" customHeight="1">
      <c r="B104" s="6"/>
      <c r="C104" s="12"/>
      <c r="D104" s="5" t="s">
        <v>173</v>
      </c>
      <c r="E104" s="23">
        <v>13766</v>
      </c>
      <c r="F104" s="23">
        <v>10</v>
      </c>
      <c r="G104" s="23">
        <v>44</v>
      </c>
      <c r="H104" s="23">
        <v>34</v>
      </c>
      <c r="I104" s="23">
        <f t="shared" si="20"/>
        <v>37648</v>
      </c>
      <c r="J104" s="23">
        <v>19558</v>
      </c>
      <c r="K104" s="23">
        <v>18090</v>
      </c>
      <c r="L104" s="23">
        <v>8</v>
      </c>
      <c r="M104" s="23">
        <v>35</v>
      </c>
      <c r="N104" s="23">
        <v>47</v>
      </c>
      <c r="O104" s="23">
        <v>12</v>
      </c>
      <c r="P104" s="23">
        <v>-27</v>
      </c>
      <c r="Q104" s="23">
        <v>112</v>
      </c>
      <c r="R104" s="23">
        <v>139</v>
      </c>
    </row>
    <row r="105" spans="2:18" s="2" customFormat="1" ht="12" customHeight="1">
      <c r="B105" s="6"/>
      <c r="C105" s="12"/>
      <c r="D105" s="5" t="s">
        <v>174</v>
      </c>
      <c r="E105" s="23">
        <v>6502</v>
      </c>
      <c r="F105" s="23">
        <v>17</v>
      </c>
      <c r="G105" s="23">
        <v>23</v>
      </c>
      <c r="H105" s="23">
        <v>6</v>
      </c>
      <c r="I105" s="23">
        <f t="shared" si="20"/>
        <v>24740</v>
      </c>
      <c r="J105" s="23">
        <v>12402</v>
      </c>
      <c r="K105" s="23">
        <v>12338</v>
      </c>
      <c r="L105" s="23">
        <v>10</v>
      </c>
      <c r="M105" s="23">
        <v>7</v>
      </c>
      <c r="N105" s="23">
        <v>18</v>
      </c>
      <c r="O105" s="23">
        <v>11</v>
      </c>
      <c r="P105" s="23">
        <v>3</v>
      </c>
      <c r="Q105" s="23">
        <v>45</v>
      </c>
      <c r="R105" s="23">
        <v>42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180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0</v>
      </c>
      <c r="J5" s="49" t="s">
        <v>1</v>
      </c>
      <c r="K5" s="49" t="s">
        <v>2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573192</v>
      </c>
      <c r="F8" s="22">
        <f>SUM(F9:F10)</f>
        <v>132</v>
      </c>
      <c r="G8" s="22">
        <f>SUM(G9:G10)</f>
        <v>2241</v>
      </c>
      <c r="H8" s="22">
        <f>SUM(H9:H10)</f>
        <v>2109</v>
      </c>
      <c r="I8" s="22">
        <f>SUM(J8:K8)</f>
        <v>1943474</v>
      </c>
      <c r="J8" s="22">
        <f>SUM(J9:J10)</f>
        <v>958171</v>
      </c>
      <c r="K8" s="22">
        <f aca="true" t="shared" si="0" ref="K8:R8">SUM(K9:K10)</f>
        <v>985303</v>
      </c>
      <c r="L8" s="22">
        <f t="shared" si="0"/>
        <v>374</v>
      </c>
      <c r="M8" s="22">
        <f t="shared" si="0"/>
        <v>330</v>
      </c>
      <c r="N8" s="22">
        <f t="shared" si="0"/>
        <v>1525</v>
      </c>
      <c r="O8" s="22">
        <f t="shared" si="0"/>
        <v>1195</v>
      </c>
      <c r="P8" s="22">
        <f t="shared" si="0"/>
        <v>44</v>
      </c>
      <c r="Q8" s="22">
        <f t="shared" si="0"/>
        <v>4996</v>
      </c>
      <c r="R8" s="22">
        <f t="shared" si="0"/>
        <v>4952</v>
      </c>
    </row>
    <row r="9" spans="2:18" s="2" customFormat="1" ht="12" customHeight="1">
      <c r="B9" s="32" t="s">
        <v>191</v>
      </c>
      <c r="C9" s="43"/>
      <c r="D9" s="31"/>
      <c r="E9" s="22">
        <f>SUM(E12:E22)</f>
        <v>375882</v>
      </c>
      <c r="F9" s="22">
        <f>SUM(F12:F22)</f>
        <v>-64</v>
      </c>
      <c r="G9" s="22">
        <f>SUM(G12:G22)</f>
        <v>1564</v>
      </c>
      <c r="H9" s="22">
        <f>SUM(H12:H22)</f>
        <v>1628</v>
      </c>
      <c r="I9" s="22">
        <f>SUM(J9:K9)</f>
        <v>1219703</v>
      </c>
      <c r="J9" s="22">
        <f>SUM(J12:J22)</f>
        <v>599905</v>
      </c>
      <c r="K9" s="22">
        <f aca="true" t="shared" si="1" ref="K9:R9">SUM(K12:K22)</f>
        <v>619798</v>
      </c>
      <c r="L9" s="22">
        <f t="shared" si="1"/>
        <v>-10</v>
      </c>
      <c r="M9" s="22">
        <f t="shared" si="1"/>
        <v>267</v>
      </c>
      <c r="N9" s="22">
        <f t="shared" si="1"/>
        <v>986</v>
      </c>
      <c r="O9" s="22">
        <f t="shared" si="1"/>
        <v>719</v>
      </c>
      <c r="P9" s="22">
        <f t="shared" si="1"/>
        <v>-277</v>
      </c>
      <c r="Q9" s="22">
        <f t="shared" si="1"/>
        <v>2996</v>
      </c>
      <c r="R9" s="22">
        <f t="shared" si="1"/>
        <v>3273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SUM(E24,E35,E41,E48,E56,E62,E65,E75,E91,E85,E97,E100)</f>
        <v>197310</v>
      </c>
      <c r="F10" s="22">
        <f>SUM(F24,F35,F41,F48,F56,F62,F65,F75,F91,F85,F97,F100)</f>
        <v>196</v>
      </c>
      <c r="G10" s="22">
        <f>SUM(G24,G35,G41,G48,G56,G62,G65,G75,G91,G85,G97,G100)</f>
        <v>677</v>
      </c>
      <c r="H10" s="22">
        <f>SUM(H24,H35,H41,H48,H56,H62,H65,H75,H91,H85,H97,H100)</f>
        <v>481</v>
      </c>
      <c r="I10" s="22">
        <f>SUM(J10:K10)</f>
        <v>723771</v>
      </c>
      <c r="J10" s="22">
        <f>SUM(J24,J35,J41,J48,J56,J62,J65,J75,J91,J85,J97,J100)</f>
        <v>358266</v>
      </c>
      <c r="K10" s="22">
        <f aca="true" t="shared" si="2" ref="K10:R10">SUM(K24,K35,K41,K48,K56,K62,K65,K75,K91,K85,K97,K100)</f>
        <v>365505</v>
      </c>
      <c r="L10" s="22">
        <f t="shared" si="2"/>
        <v>384</v>
      </c>
      <c r="M10" s="22">
        <f t="shared" si="2"/>
        <v>63</v>
      </c>
      <c r="N10" s="22">
        <f t="shared" si="2"/>
        <v>539</v>
      </c>
      <c r="O10" s="22">
        <f t="shared" si="2"/>
        <v>476</v>
      </c>
      <c r="P10" s="22">
        <f t="shared" si="2"/>
        <v>321</v>
      </c>
      <c r="Q10" s="22">
        <f t="shared" si="2"/>
        <v>2000</v>
      </c>
      <c r="R10" s="22">
        <f t="shared" si="2"/>
        <v>1679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3</v>
      </c>
      <c r="D12" s="31"/>
      <c r="E12" s="23">
        <v>89544</v>
      </c>
      <c r="F12" s="23">
        <v>48</v>
      </c>
      <c r="G12" s="23">
        <v>380</v>
      </c>
      <c r="H12" s="23">
        <v>332</v>
      </c>
      <c r="I12" s="23">
        <f>SUM(J12:K12)</f>
        <v>282465</v>
      </c>
      <c r="J12" s="23">
        <v>138024</v>
      </c>
      <c r="K12" s="23">
        <v>144441</v>
      </c>
      <c r="L12" s="23">
        <v>179</v>
      </c>
      <c r="M12" s="23">
        <v>76</v>
      </c>
      <c r="N12" s="23">
        <v>233</v>
      </c>
      <c r="O12" s="23">
        <v>157</v>
      </c>
      <c r="P12" s="23">
        <v>103</v>
      </c>
      <c r="Q12" s="23">
        <v>727</v>
      </c>
      <c r="R12" s="23">
        <v>624</v>
      </c>
    </row>
    <row r="13" spans="2:18" s="2" customFormat="1" ht="12" customHeight="1">
      <c r="B13" s="3"/>
      <c r="C13" s="30" t="s">
        <v>78</v>
      </c>
      <c r="D13" s="31"/>
      <c r="E13" s="23">
        <v>76395</v>
      </c>
      <c r="F13" s="23">
        <v>-48</v>
      </c>
      <c r="G13" s="23">
        <v>335</v>
      </c>
      <c r="H13" s="23">
        <v>383</v>
      </c>
      <c r="I13" s="23">
        <f aca="true" t="shared" si="3" ref="I13:I22">SUM(J13:K13)</f>
        <v>234507</v>
      </c>
      <c r="J13" s="23">
        <v>115573</v>
      </c>
      <c r="K13" s="23">
        <v>118934</v>
      </c>
      <c r="L13" s="23">
        <v>-43</v>
      </c>
      <c r="M13" s="23">
        <v>86</v>
      </c>
      <c r="N13" s="23">
        <v>226</v>
      </c>
      <c r="O13" s="23">
        <v>140</v>
      </c>
      <c r="P13" s="23">
        <v>-129</v>
      </c>
      <c r="Q13" s="23">
        <v>636</v>
      </c>
      <c r="R13" s="23">
        <v>765</v>
      </c>
    </row>
    <row r="14" spans="2:18" s="2" customFormat="1" ht="12" customHeight="1">
      <c r="B14" s="6"/>
      <c r="C14" s="30" t="s">
        <v>4</v>
      </c>
      <c r="D14" s="31"/>
      <c r="E14" s="23">
        <v>40233</v>
      </c>
      <c r="F14" s="23">
        <v>-57</v>
      </c>
      <c r="G14" s="23">
        <v>140</v>
      </c>
      <c r="H14" s="23">
        <v>197</v>
      </c>
      <c r="I14" s="23">
        <f t="shared" si="3"/>
        <v>129135</v>
      </c>
      <c r="J14" s="23">
        <v>62124</v>
      </c>
      <c r="K14" s="23">
        <v>67011</v>
      </c>
      <c r="L14" s="23">
        <v>-133</v>
      </c>
      <c r="M14" s="23">
        <v>18</v>
      </c>
      <c r="N14" s="23">
        <v>95</v>
      </c>
      <c r="O14" s="23">
        <v>77</v>
      </c>
      <c r="P14" s="23">
        <v>-151</v>
      </c>
      <c r="Q14" s="23">
        <v>217</v>
      </c>
      <c r="R14" s="23">
        <v>368</v>
      </c>
    </row>
    <row r="15" spans="2:18" s="2" customFormat="1" ht="12" customHeight="1">
      <c r="B15" s="6"/>
      <c r="C15" s="30" t="s">
        <v>5</v>
      </c>
      <c r="D15" s="31"/>
      <c r="E15" s="23">
        <v>33643</v>
      </c>
      <c r="F15" s="23">
        <v>8</v>
      </c>
      <c r="G15" s="23">
        <v>129</v>
      </c>
      <c r="H15" s="23">
        <v>121</v>
      </c>
      <c r="I15" s="23">
        <f t="shared" si="3"/>
        <v>113443</v>
      </c>
      <c r="J15" s="23">
        <v>56265</v>
      </c>
      <c r="K15" s="23">
        <v>57178</v>
      </c>
      <c r="L15" s="23">
        <v>4</v>
      </c>
      <c r="M15" s="23">
        <v>7</v>
      </c>
      <c r="N15" s="23">
        <v>81</v>
      </c>
      <c r="O15" s="23">
        <v>74</v>
      </c>
      <c r="P15" s="23">
        <v>-3</v>
      </c>
      <c r="Q15" s="23">
        <v>277</v>
      </c>
      <c r="R15" s="23">
        <v>280</v>
      </c>
    </row>
    <row r="16" spans="2:18" s="2" customFormat="1" ht="12" customHeight="1">
      <c r="B16" s="6"/>
      <c r="C16" s="30" t="s">
        <v>6</v>
      </c>
      <c r="D16" s="31"/>
      <c r="E16" s="23">
        <v>42121</v>
      </c>
      <c r="F16" s="23">
        <v>-100</v>
      </c>
      <c r="G16" s="23">
        <v>217</v>
      </c>
      <c r="H16" s="23">
        <v>317</v>
      </c>
      <c r="I16" s="23">
        <f t="shared" si="3"/>
        <v>136451</v>
      </c>
      <c r="J16" s="23">
        <v>69216</v>
      </c>
      <c r="K16" s="23">
        <v>67235</v>
      </c>
      <c r="L16" s="23">
        <v>-92</v>
      </c>
      <c r="M16" s="23">
        <v>35</v>
      </c>
      <c r="N16" s="23">
        <v>113</v>
      </c>
      <c r="O16" s="23">
        <v>78</v>
      </c>
      <c r="P16" s="23">
        <v>-127</v>
      </c>
      <c r="Q16" s="23">
        <v>415</v>
      </c>
      <c r="R16" s="23">
        <v>542</v>
      </c>
    </row>
    <row r="17" spans="2:18" s="2" customFormat="1" ht="12" customHeight="1">
      <c r="B17" s="6"/>
      <c r="C17" s="30" t="s">
        <v>7</v>
      </c>
      <c r="D17" s="31"/>
      <c r="E17" s="23">
        <v>13939</v>
      </c>
      <c r="F17" s="23">
        <v>5</v>
      </c>
      <c r="G17" s="23">
        <v>46</v>
      </c>
      <c r="H17" s="23">
        <v>41</v>
      </c>
      <c r="I17" s="23">
        <f t="shared" si="3"/>
        <v>47147</v>
      </c>
      <c r="J17" s="23">
        <v>22907</v>
      </c>
      <c r="K17" s="23">
        <v>24240</v>
      </c>
      <c r="L17" s="23">
        <v>-8</v>
      </c>
      <c r="M17" s="23">
        <v>2</v>
      </c>
      <c r="N17" s="23">
        <v>38</v>
      </c>
      <c r="O17" s="23">
        <v>36</v>
      </c>
      <c r="P17" s="23">
        <v>-10</v>
      </c>
      <c r="Q17" s="23">
        <v>92</v>
      </c>
      <c r="R17" s="23">
        <v>102</v>
      </c>
    </row>
    <row r="18" spans="2:18" s="2" customFormat="1" ht="12" customHeight="1">
      <c r="B18" s="6"/>
      <c r="C18" s="30" t="s">
        <v>8</v>
      </c>
      <c r="D18" s="31"/>
      <c r="E18" s="23">
        <v>22901</v>
      </c>
      <c r="F18" s="23">
        <v>25</v>
      </c>
      <c r="G18" s="23">
        <v>96</v>
      </c>
      <c r="H18" s="23">
        <v>71</v>
      </c>
      <c r="I18" s="23">
        <f t="shared" si="3"/>
        <v>76123</v>
      </c>
      <c r="J18" s="23">
        <v>37732</v>
      </c>
      <c r="K18" s="23">
        <v>38391</v>
      </c>
      <c r="L18" s="23">
        <v>21</v>
      </c>
      <c r="M18" s="23">
        <v>23</v>
      </c>
      <c r="N18" s="23">
        <v>65</v>
      </c>
      <c r="O18" s="23">
        <v>42</v>
      </c>
      <c r="P18" s="23">
        <v>-2</v>
      </c>
      <c r="Q18" s="23">
        <v>187</v>
      </c>
      <c r="R18" s="23">
        <v>189</v>
      </c>
    </row>
    <row r="19" spans="2:18" s="2" customFormat="1" ht="12" customHeight="1">
      <c r="B19" s="6"/>
      <c r="C19" s="30" t="s">
        <v>9</v>
      </c>
      <c r="D19" s="31"/>
      <c r="E19" s="23">
        <v>14312</v>
      </c>
      <c r="F19" s="23">
        <v>1</v>
      </c>
      <c r="G19" s="23">
        <v>75</v>
      </c>
      <c r="H19" s="23">
        <v>74</v>
      </c>
      <c r="I19" s="23">
        <f t="shared" si="3"/>
        <v>48061</v>
      </c>
      <c r="J19" s="23">
        <v>23492</v>
      </c>
      <c r="K19" s="23">
        <v>24569</v>
      </c>
      <c r="L19" s="23">
        <v>-19</v>
      </c>
      <c r="M19" s="23">
        <v>17</v>
      </c>
      <c r="N19" s="23">
        <v>41</v>
      </c>
      <c r="O19" s="23">
        <v>24</v>
      </c>
      <c r="P19" s="23">
        <v>-36</v>
      </c>
      <c r="Q19" s="23">
        <v>85</v>
      </c>
      <c r="R19" s="23">
        <v>121</v>
      </c>
    </row>
    <row r="20" spans="2:18" s="2" customFormat="1" ht="12" customHeight="1">
      <c r="B20" s="6"/>
      <c r="C20" s="30" t="s">
        <v>10</v>
      </c>
      <c r="D20" s="31"/>
      <c r="E20" s="23">
        <v>16579</v>
      </c>
      <c r="F20" s="23">
        <v>47</v>
      </c>
      <c r="G20" s="23">
        <v>82</v>
      </c>
      <c r="H20" s="23">
        <v>35</v>
      </c>
      <c r="I20" s="23">
        <f t="shared" si="3"/>
        <v>58539</v>
      </c>
      <c r="J20" s="23">
        <v>28703</v>
      </c>
      <c r="K20" s="23">
        <v>29836</v>
      </c>
      <c r="L20" s="23">
        <v>25</v>
      </c>
      <c r="M20" s="23">
        <v>-11</v>
      </c>
      <c r="N20" s="23">
        <v>26</v>
      </c>
      <c r="O20" s="23">
        <v>37</v>
      </c>
      <c r="P20" s="23">
        <v>36</v>
      </c>
      <c r="Q20" s="23">
        <v>168</v>
      </c>
      <c r="R20" s="23">
        <v>132</v>
      </c>
    </row>
    <row r="21" spans="2:18" s="2" customFormat="1" ht="12" customHeight="1">
      <c r="B21" s="6"/>
      <c r="C21" s="30" t="s">
        <v>11</v>
      </c>
      <c r="D21" s="31"/>
      <c r="E21" s="23">
        <v>13282</v>
      </c>
      <c r="F21" s="23">
        <v>4</v>
      </c>
      <c r="G21" s="23">
        <v>36</v>
      </c>
      <c r="H21" s="23">
        <v>32</v>
      </c>
      <c r="I21" s="23">
        <f t="shared" si="3"/>
        <v>48768</v>
      </c>
      <c r="J21" s="23">
        <v>23803</v>
      </c>
      <c r="K21" s="23">
        <v>24965</v>
      </c>
      <c r="L21" s="23">
        <v>35</v>
      </c>
      <c r="M21" s="23">
        <v>8</v>
      </c>
      <c r="N21" s="23">
        <v>34</v>
      </c>
      <c r="O21" s="23">
        <v>26</v>
      </c>
      <c r="P21" s="23">
        <v>27</v>
      </c>
      <c r="Q21" s="23">
        <v>100</v>
      </c>
      <c r="R21" s="23">
        <v>73</v>
      </c>
    </row>
    <row r="22" spans="2:18" s="2" customFormat="1" ht="12" customHeight="1">
      <c r="B22" s="6"/>
      <c r="C22" s="30" t="s">
        <v>12</v>
      </c>
      <c r="D22" s="31"/>
      <c r="E22" s="23">
        <v>12933</v>
      </c>
      <c r="F22" s="23">
        <v>3</v>
      </c>
      <c r="G22" s="23">
        <v>28</v>
      </c>
      <c r="H22" s="23">
        <v>25</v>
      </c>
      <c r="I22" s="23">
        <f t="shared" si="3"/>
        <v>45064</v>
      </c>
      <c r="J22" s="23">
        <v>22066</v>
      </c>
      <c r="K22" s="23">
        <v>22998</v>
      </c>
      <c r="L22" s="23">
        <v>21</v>
      </c>
      <c r="M22" s="23">
        <v>6</v>
      </c>
      <c r="N22" s="23">
        <v>34</v>
      </c>
      <c r="O22" s="23">
        <v>28</v>
      </c>
      <c r="P22" s="23">
        <v>15</v>
      </c>
      <c r="Q22" s="23">
        <v>92</v>
      </c>
      <c r="R22" s="23">
        <v>77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13</v>
      </c>
      <c r="D24" s="29"/>
      <c r="E24" s="22">
        <f>SUM(E25:E33)</f>
        <v>22356</v>
      </c>
      <c r="F24" s="22">
        <f>SUM(F25:F33)</f>
        <v>19</v>
      </c>
      <c r="G24" s="22">
        <f>SUM(G25:G33)</f>
        <v>51</v>
      </c>
      <c r="H24" s="22">
        <f>SUM(H25:H33)</f>
        <v>32</v>
      </c>
      <c r="I24" s="22">
        <f>SUM(J24:K24)</f>
        <v>91518</v>
      </c>
      <c r="J24" s="22">
        <f>SUM(J25:J33)</f>
        <v>45211</v>
      </c>
      <c r="K24" s="22">
        <f aca="true" t="shared" si="4" ref="K24:R24">SUM(K25:K33)</f>
        <v>46307</v>
      </c>
      <c r="L24" s="22">
        <f t="shared" si="4"/>
        <v>3</v>
      </c>
      <c r="M24" s="22">
        <f t="shared" si="4"/>
        <v>-22</v>
      </c>
      <c r="N24" s="22">
        <f t="shared" si="4"/>
        <v>50</v>
      </c>
      <c r="O24" s="22">
        <f t="shared" si="4"/>
        <v>72</v>
      </c>
      <c r="P24" s="22">
        <f t="shared" si="4"/>
        <v>25</v>
      </c>
      <c r="Q24" s="22">
        <f t="shared" si="4"/>
        <v>198</v>
      </c>
      <c r="R24" s="22">
        <f t="shared" si="4"/>
        <v>173</v>
      </c>
    </row>
    <row r="25" spans="2:18" s="2" customFormat="1" ht="12" customHeight="1">
      <c r="B25" s="6"/>
      <c r="C25" s="11"/>
      <c r="D25" s="9" t="s">
        <v>14</v>
      </c>
      <c r="E25" s="23">
        <v>2196</v>
      </c>
      <c r="F25" s="23">
        <v>1</v>
      </c>
      <c r="G25" s="23">
        <v>4</v>
      </c>
      <c r="H25" s="23">
        <v>3</v>
      </c>
      <c r="I25" s="23">
        <f>SUM(J25:K25)</f>
        <v>9369</v>
      </c>
      <c r="J25" s="23">
        <v>4642</v>
      </c>
      <c r="K25" s="23">
        <v>4727</v>
      </c>
      <c r="L25" s="23">
        <v>-9</v>
      </c>
      <c r="M25" s="23">
        <v>0</v>
      </c>
      <c r="N25" s="23">
        <v>5</v>
      </c>
      <c r="O25" s="23">
        <v>5</v>
      </c>
      <c r="P25" s="23">
        <v>-9</v>
      </c>
      <c r="Q25" s="23">
        <v>11</v>
      </c>
      <c r="R25" s="23">
        <v>20</v>
      </c>
    </row>
    <row r="26" spans="2:18" s="2" customFormat="1" ht="12" customHeight="1">
      <c r="B26" s="6"/>
      <c r="C26" s="11"/>
      <c r="D26" s="9" t="s">
        <v>15</v>
      </c>
      <c r="E26" s="23">
        <v>3210</v>
      </c>
      <c r="F26" s="23">
        <v>1</v>
      </c>
      <c r="G26" s="23">
        <v>3</v>
      </c>
      <c r="H26" s="23">
        <v>2</v>
      </c>
      <c r="I26" s="23">
        <f aca="true" t="shared" si="5" ref="I26:I33">SUM(J26:K26)</f>
        <v>13594</v>
      </c>
      <c r="J26" s="23">
        <v>6743</v>
      </c>
      <c r="K26" s="23">
        <v>6851</v>
      </c>
      <c r="L26" s="23">
        <v>-8</v>
      </c>
      <c r="M26" s="23">
        <v>-4</v>
      </c>
      <c r="N26" s="23">
        <v>10</v>
      </c>
      <c r="O26" s="23">
        <v>14</v>
      </c>
      <c r="P26" s="23">
        <v>-4</v>
      </c>
      <c r="Q26" s="23">
        <v>13</v>
      </c>
      <c r="R26" s="23">
        <v>17</v>
      </c>
    </row>
    <row r="27" spans="2:18" s="2" customFormat="1" ht="12" customHeight="1">
      <c r="B27" s="6"/>
      <c r="C27" s="11"/>
      <c r="D27" s="9" t="s">
        <v>16</v>
      </c>
      <c r="E27" s="23">
        <v>4134</v>
      </c>
      <c r="F27" s="23">
        <v>14</v>
      </c>
      <c r="G27" s="23">
        <v>18</v>
      </c>
      <c r="H27" s="23">
        <v>4</v>
      </c>
      <c r="I27" s="23">
        <f t="shared" si="5"/>
        <v>16711</v>
      </c>
      <c r="J27" s="23">
        <v>8222</v>
      </c>
      <c r="K27" s="23">
        <v>8489</v>
      </c>
      <c r="L27" s="23">
        <v>21</v>
      </c>
      <c r="M27" s="23">
        <v>-8</v>
      </c>
      <c r="N27" s="23">
        <v>6</v>
      </c>
      <c r="O27" s="23">
        <v>14</v>
      </c>
      <c r="P27" s="23">
        <v>29</v>
      </c>
      <c r="Q27" s="23">
        <v>58</v>
      </c>
      <c r="R27" s="23">
        <v>29</v>
      </c>
    </row>
    <row r="28" spans="2:18" s="2" customFormat="1" ht="12" customHeight="1">
      <c r="B28" s="6"/>
      <c r="C28" s="11"/>
      <c r="D28" s="9" t="s">
        <v>79</v>
      </c>
      <c r="E28" s="23">
        <v>3403</v>
      </c>
      <c r="F28" s="23">
        <v>-2</v>
      </c>
      <c r="G28" s="23">
        <v>7</v>
      </c>
      <c r="H28" s="23">
        <v>9</v>
      </c>
      <c r="I28" s="23">
        <f t="shared" si="5"/>
        <v>13357</v>
      </c>
      <c r="J28" s="23">
        <v>6594</v>
      </c>
      <c r="K28" s="23">
        <v>6763</v>
      </c>
      <c r="L28" s="23">
        <v>4</v>
      </c>
      <c r="M28" s="23">
        <v>9</v>
      </c>
      <c r="N28" s="23">
        <v>12</v>
      </c>
      <c r="O28" s="23">
        <v>3</v>
      </c>
      <c r="P28" s="23">
        <v>-5</v>
      </c>
      <c r="Q28" s="23">
        <v>23</v>
      </c>
      <c r="R28" s="23">
        <v>28</v>
      </c>
    </row>
    <row r="29" spans="2:18" s="2" customFormat="1" ht="12" customHeight="1">
      <c r="B29" s="6"/>
      <c r="C29" s="12"/>
      <c r="D29" s="5" t="s">
        <v>17</v>
      </c>
      <c r="E29" s="23">
        <v>1795</v>
      </c>
      <c r="F29" s="23">
        <v>0</v>
      </c>
      <c r="G29" s="23">
        <v>3</v>
      </c>
      <c r="H29" s="23">
        <v>3</v>
      </c>
      <c r="I29" s="23">
        <f t="shared" si="5"/>
        <v>8029</v>
      </c>
      <c r="J29" s="23">
        <v>3976</v>
      </c>
      <c r="K29" s="23">
        <v>4053</v>
      </c>
      <c r="L29" s="23">
        <v>1</v>
      </c>
      <c r="M29" s="23">
        <v>-7</v>
      </c>
      <c r="N29" s="23">
        <v>3</v>
      </c>
      <c r="O29" s="23">
        <v>10</v>
      </c>
      <c r="P29" s="23">
        <v>8</v>
      </c>
      <c r="Q29" s="23">
        <v>24</v>
      </c>
      <c r="R29" s="23">
        <v>16</v>
      </c>
    </row>
    <row r="30" spans="2:18" s="2" customFormat="1" ht="12" customHeight="1">
      <c r="B30" s="6"/>
      <c r="C30" s="12"/>
      <c r="D30" s="5" t="s">
        <v>18</v>
      </c>
      <c r="E30" s="23">
        <v>2497</v>
      </c>
      <c r="F30" s="23">
        <v>2</v>
      </c>
      <c r="G30" s="23">
        <v>5</v>
      </c>
      <c r="H30" s="23">
        <v>3</v>
      </c>
      <c r="I30" s="23">
        <f t="shared" si="5"/>
        <v>10603</v>
      </c>
      <c r="J30" s="23">
        <v>5253</v>
      </c>
      <c r="K30" s="23">
        <v>5350</v>
      </c>
      <c r="L30" s="23">
        <v>9</v>
      </c>
      <c r="M30" s="23">
        <v>2</v>
      </c>
      <c r="N30" s="23">
        <v>8</v>
      </c>
      <c r="O30" s="23">
        <v>6</v>
      </c>
      <c r="P30" s="23">
        <v>7</v>
      </c>
      <c r="Q30" s="23">
        <v>22</v>
      </c>
      <c r="R30" s="23">
        <v>15</v>
      </c>
    </row>
    <row r="31" spans="2:18" s="2" customFormat="1" ht="12" customHeight="1">
      <c r="B31" s="6"/>
      <c r="C31" s="12"/>
      <c r="D31" s="5" t="s">
        <v>19</v>
      </c>
      <c r="E31" s="23">
        <v>3208</v>
      </c>
      <c r="F31" s="23">
        <v>4</v>
      </c>
      <c r="G31" s="23">
        <v>10</v>
      </c>
      <c r="H31" s="23">
        <v>6</v>
      </c>
      <c r="I31" s="23">
        <f t="shared" si="5"/>
        <v>12749</v>
      </c>
      <c r="J31" s="23">
        <v>6325</v>
      </c>
      <c r="K31" s="23">
        <v>6424</v>
      </c>
      <c r="L31" s="23">
        <v>12</v>
      </c>
      <c r="M31" s="23">
        <v>-3</v>
      </c>
      <c r="N31" s="23">
        <v>5</v>
      </c>
      <c r="O31" s="23">
        <v>8</v>
      </c>
      <c r="P31" s="23">
        <v>15</v>
      </c>
      <c r="Q31" s="23">
        <v>35</v>
      </c>
      <c r="R31" s="23">
        <v>20</v>
      </c>
    </row>
    <row r="32" spans="2:18" s="2" customFormat="1" ht="12" customHeight="1">
      <c r="B32" s="6"/>
      <c r="C32" s="12"/>
      <c r="D32" s="5" t="s">
        <v>20</v>
      </c>
      <c r="E32" s="23">
        <v>808</v>
      </c>
      <c r="F32" s="23">
        <v>1</v>
      </c>
      <c r="G32" s="23">
        <v>1</v>
      </c>
      <c r="H32" s="23">
        <v>0</v>
      </c>
      <c r="I32" s="23">
        <f t="shared" si="5"/>
        <v>3098</v>
      </c>
      <c r="J32" s="23">
        <v>1526</v>
      </c>
      <c r="K32" s="23">
        <v>1572</v>
      </c>
      <c r="L32" s="23">
        <v>-11</v>
      </c>
      <c r="M32" s="23">
        <v>-5</v>
      </c>
      <c r="N32" s="23">
        <v>1</v>
      </c>
      <c r="O32" s="23">
        <v>6</v>
      </c>
      <c r="P32" s="23">
        <v>-6</v>
      </c>
      <c r="Q32" s="23">
        <v>8</v>
      </c>
      <c r="R32" s="23">
        <v>14</v>
      </c>
    </row>
    <row r="33" spans="2:18" s="2" customFormat="1" ht="12" customHeight="1">
      <c r="B33" s="6"/>
      <c r="C33" s="12"/>
      <c r="D33" s="5" t="s">
        <v>21</v>
      </c>
      <c r="E33" s="23">
        <v>1105</v>
      </c>
      <c r="F33" s="23">
        <v>-2</v>
      </c>
      <c r="G33" s="23">
        <v>0</v>
      </c>
      <c r="H33" s="23">
        <v>2</v>
      </c>
      <c r="I33" s="23">
        <f t="shared" si="5"/>
        <v>4008</v>
      </c>
      <c r="J33" s="23">
        <v>1930</v>
      </c>
      <c r="K33" s="23">
        <v>2078</v>
      </c>
      <c r="L33" s="23">
        <v>-16</v>
      </c>
      <c r="M33" s="23">
        <v>-6</v>
      </c>
      <c r="N33" s="23">
        <v>0</v>
      </c>
      <c r="O33" s="23">
        <v>6</v>
      </c>
      <c r="P33" s="23">
        <v>-10</v>
      </c>
      <c r="Q33" s="23">
        <v>4</v>
      </c>
      <c r="R33" s="23">
        <v>14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26</v>
      </c>
      <c r="D35" s="29"/>
      <c r="E35" s="22">
        <f>SUM(E36:E39)</f>
        <v>19115</v>
      </c>
      <c r="F35" s="22">
        <f>SUM(F36:F39)</f>
        <v>49</v>
      </c>
      <c r="G35" s="22">
        <f>SUM(G36:G39)</f>
        <v>84</v>
      </c>
      <c r="H35" s="22">
        <f>SUM(H36:H39)</f>
        <v>35</v>
      </c>
      <c r="I35" s="22">
        <f>SUM(J35:K35)</f>
        <v>72300</v>
      </c>
      <c r="J35" s="22">
        <f>SUM(J36:J39)</f>
        <v>35632</v>
      </c>
      <c r="K35" s="22">
        <f aca="true" t="shared" si="6" ref="K35:R35">SUM(K36:K39)</f>
        <v>36668</v>
      </c>
      <c r="L35" s="22">
        <f t="shared" si="6"/>
        <v>75</v>
      </c>
      <c r="M35" s="22">
        <f t="shared" si="6"/>
        <v>10</v>
      </c>
      <c r="N35" s="22">
        <f t="shared" si="6"/>
        <v>57</v>
      </c>
      <c r="O35" s="22">
        <f t="shared" si="6"/>
        <v>47</v>
      </c>
      <c r="P35" s="22">
        <f t="shared" si="6"/>
        <v>65</v>
      </c>
      <c r="Q35" s="22">
        <f t="shared" si="6"/>
        <v>215</v>
      </c>
      <c r="R35" s="22">
        <f t="shared" si="6"/>
        <v>150</v>
      </c>
    </row>
    <row r="36" spans="2:18" s="2" customFormat="1" ht="12" customHeight="1">
      <c r="B36" s="6"/>
      <c r="C36" s="11"/>
      <c r="D36" s="5" t="s">
        <v>22</v>
      </c>
      <c r="E36" s="23">
        <v>5545</v>
      </c>
      <c r="F36" s="23">
        <v>1</v>
      </c>
      <c r="G36" s="23">
        <v>5</v>
      </c>
      <c r="H36" s="23">
        <v>4</v>
      </c>
      <c r="I36" s="23">
        <f>SUM(J36:K36)</f>
        <v>21412</v>
      </c>
      <c r="J36" s="23">
        <v>10333</v>
      </c>
      <c r="K36" s="23">
        <v>11079</v>
      </c>
      <c r="L36" s="23">
        <v>-9</v>
      </c>
      <c r="M36" s="23">
        <v>-5</v>
      </c>
      <c r="N36" s="23">
        <v>12</v>
      </c>
      <c r="O36" s="23">
        <v>17</v>
      </c>
      <c r="P36" s="23">
        <v>-4</v>
      </c>
      <c r="Q36" s="23">
        <v>33</v>
      </c>
      <c r="R36" s="23">
        <v>37</v>
      </c>
    </row>
    <row r="37" spans="2:18" s="2" customFormat="1" ht="12" customHeight="1">
      <c r="B37" s="6"/>
      <c r="C37" s="11"/>
      <c r="D37" s="5" t="s">
        <v>23</v>
      </c>
      <c r="E37" s="23">
        <v>1487</v>
      </c>
      <c r="F37" s="23">
        <v>1</v>
      </c>
      <c r="G37" s="23">
        <v>1</v>
      </c>
      <c r="H37" s="23">
        <v>0</v>
      </c>
      <c r="I37" s="23">
        <f>SUM(J37:K37)</f>
        <v>5646</v>
      </c>
      <c r="J37" s="23">
        <v>2780</v>
      </c>
      <c r="K37" s="23">
        <v>2866</v>
      </c>
      <c r="L37" s="23">
        <v>-8</v>
      </c>
      <c r="M37" s="23">
        <v>-4</v>
      </c>
      <c r="N37" s="23">
        <v>1</v>
      </c>
      <c r="O37" s="23">
        <v>5</v>
      </c>
      <c r="P37" s="23">
        <v>-4</v>
      </c>
      <c r="Q37" s="23">
        <v>3</v>
      </c>
      <c r="R37" s="23">
        <v>7</v>
      </c>
    </row>
    <row r="38" spans="2:18" s="2" customFormat="1" ht="12" customHeight="1">
      <c r="B38" s="6"/>
      <c r="C38" s="11"/>
      <c r="D38" s="5" t="s">
        <v>24</v>
      </c>
      <c r="E38" s="24">
        <v>3929</v>
      </c>
      <c r="F38" s="24">
        <v>13</v>
      </c>
      <c r="G38" s="24">
        <v>20</v>
      </c>
      <c r="H38" s="24">
        <v>7</v>
      </c>
      <c r="I38" s="23">
        <f>SUM(J38:K38)</f>
        <v>15712</v>
      </c>
      <c r="J38" s="23">
        <v>7819</v>
      </c>
      <c r="K38" s="23">
        <v>7893</v>
      </c>
      <c r="L38" s="23">
        <v>20</v>
      </c>
      <c r="M38" s="23">
        <v>1</v>
      </c>
      <c r="N38" s="23">
        <v>11</v>
      </c>
      <c r="O38" s="24">
        <v>10</v>
      </c>
      <c r="P38" s="23">
        <v>19</v>
      </c>
      <c r="Q38" s="23">
        <v>64</v>
      </c>
      <c r="R38" s="23">
        <v>45</v>
      </c>
    </row>
    <row r="39" spans="2:18" s="2" customFormat="1" ht="12" customHeight="1">
      <c r="B39" s="6"/>
      <c r="C39" s="11"/>
      <c r="D39" s="5" t="s">
        <v>25</v>
      </c>
      <c r="E39" s="23">
        <v>8154</v>
      </c>
      <c r="F39" s="23">
        <v>34</v>
      </c>
      <c r="G39" s="23">
        <v>58</v>
      </c>
      <c r="H39" s="23">
        <v>24</v>
      </c>
      <c r="I39" s="23">
        <f>SUM(J39:K39)</f>
        <v>29530</v>
      </c>
      <c r="J39" s="23">
        <v>14700</v>
      </c>
      <c r="K39" s="23">
        <v>14830</v>
      </c>
      <c r="L39" s="23">
        <v>72</v>
      </c>
      <c r="M39" s="23">
        <v>18</v>
      </c>
      <c r="N39" s="23">
        <v>33</v>
      </c>
      <c r="O39" s="23">
        <v>15</v>
      </c>
      <c r="P39" s="23">
        <v>54</v>
      </c>
      <c r="Q39" s="23">
        <v>115</v>
      </c>
      <c r="R39" s="23">
        <v>61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27</v>
      </c>
      <c r="D41" s="29"/>
      <c r="E41" s="22">
        <f>SUM(E42:E46)</f>
        <v>11444</v>
      </c>
      <c r="F41" s="22">
        <f>SUM(F42:F46)</f>
        <v>13</v>
      </c>
      <c r="G41" s="22">
        <f>SUM(G42:G46)</f>
        <v>45</v>
      </c>
      <c r="H41" s="22">
        <f>SUM(H42:H46)</f>
        <v>32</v>
      </c>
      <c r="I41" s="22">
        <f aca="true" t="shared" si="7" ref="I41:I46">SUM(J41:K41)</f>
        <v>43319</v>
      </c>
      <c r="J41" s="22">
        <f>SUM(J42:J46)</f>
        <v>21483</v>
      </c>
      <c r="K41" s="22">
        <f aca="true" t="shared" si="8" ref="K41:R41">SUM(K42:K46)</f>
        <v>21836</v>
      </c>
      <c r="L41" s="22">
        <f t="shared" si="8"/>
        <v>13</v>
      </c>
      <c r="M41" s="22">
        <f t="shared" si="8"/>
        <v>4</v>
      </c>
      <c r="N41" s="22">
        <f t="shared" si="8"/>
        <v>25</v>
      </c>
      <c r="O41" s="22">
        <f t="shared" si="8"/>
        <v>21</v>
      </c>
      <c r="P41" s="22">
        <f t="shared" si="8"/>
        <v>9</v>
      </c>
      <c r="Q41" s="22">
        <f t="shared" si="8"/>
        <v>139</v>
      </c>
      <c r="R41" s="22">
        <f t="shared" si="8"/>
        <v>130</v>
      </c>
    </row>
    <row r="42" spans="2:18" s="2" customFormat="1" ht="12" customHeight="1">
      <c r="B42" s="6"/>
      <c r="C42" s="11"/>
      <c r="D42" s="5" t="s">
        <v>28</v>
      </c>
      <c r="E42" s="23">
        <v>3057</v>
      </c>
      <c r="F42" s="23">
        <v>-1</v>
      </c>
      <c r="G42" s="23">
        <v>1</v>
      </c>
      <c r="H42" s="23">
        <v>2</v>
      </c>
      <c r="I42" s="23">
        <f t="shared" si="7"/>
        <v>12264</v>
      </c>
      <c r="J42" s="23">
        <v>6129</v>
      </c>
      <c r="K42" s="23">
        <v>6135</v>
      </c>
      <c r="L42" s="23">
        <v>-4</v>
      </c>
      <c r="M42" s="23">
        <v>2</v>
      </c>
      <c r="N42" s="23">
        <v>7</v>
      </c>
      <c r="O42" s="23">
        <v>5</v>
      </c>
      <c r="P42" s="23">
        <v>-6</v>
      </c>
      <c r="Q42" s="23">
        <v>19</v>
      </c>
      <c r="R42" s="23">
        <v>25</v>
      </c>
    </row>
    <row r="43" spans="2:18" s="2" customFormat="1" ht="12" customHeight="1">
      <c r="B43" s="6"/>
      <c r="C43" s="11"/>
      <c r="D43" s="5" t="s">
        <v>29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7"/>
        <v>2336</v>
      </c>
      <c r="J43" s="23">
        <v>1153</v>
      </c>
      <c r="K43" s="23">
        <v>1183</v>
      </c>
      <c r="L43" s="23">
        <v>-2</v>
      </c>
      <c r="M43" s="23">
        <v>0</v>
      </c>
      <c r="N43" s="23">
        <v>2</v>
      </c>
      <c r="O43" s="23">
        <v>2</v>
      </c>
      <c r="P43" s="23">
        <v>-2</v>
      </c>
      <c r="Q43" s="23">
        <v>0</v>
      </c>
      <c r="R43" s="23">
        <v>2</v>
      </c>
    </row>
    <row r="44" spans="2:18" s="2" customFormat="1" ht="12" customHeight="1">
      <c r="B44" s="6"/>
      <c r="C44" s="11"/>
      <c r="D44" s="5" t="s">
        <v>30</v>
      </c>
      <c r="E44" s="23">
        <v>1903</v>
      </c>
      <c r="F44" s="23">
        <v>5</v>
      </c>
      <c r="G44" s="23">
        <v>25</v>
      </c>
      <c r="H44" s="23">
        <v>20</v>
      </c>
      <c r="I44" s="23">
        <f t="shared" si="7"/>
        <v>4745</v>
      </c>
      <c r="J44" s="23">
        <v>2165</v>
      </c>
      <c r="K44" s="23">
        <v>2580</v>
      </c>
      <c r="L44" s="23">
        <v>-9</v>
      </c>
      <c r="M44" s="23">
        <v>-4</v>
      </c>
      <c r="N44" s="23">
        <v>1</v>
      </c>
      <c r="O44" s="23">
        <v>5</v>
      </c>
      <c r="P44" s="23">
        <v>-5</v>
      </c>
      <c r="Q44" s="23">
        <v>31</v>
      </c>
      <c r="R44" s="23">
        <v>36</v>
      </c>
    </row>
    <row r="45" spans="2:18" s="2" customFormat="1" ht="12" customHeight="1">
      <c r="B45" s="6"/>
      <c r="C45" s="12"/>
      <c r="D45" s="5" t="s">
        <v>31</v>
      </c>
      <c r="E45" s="23">
        <v>2664</v>
      </c>
      <c r="F45" s="23">
        <v>1</v>
      </c>
      <c r="G45" s="23">
        <v>7</v>
      </c>
      <c r="H45" s="23">
        <v>6</v>
      </c>
      <c r="I45" s="23">
        <f t="shared" si="7"/>
        <v>11096</v>
      </c>
      <c r="J45" s="23">
        <v>5706</v>
      </c>
      <c r="K45" s="23">
        <v>5390</v>
      </c>
      <c r="L45" s="23">
        <v>14</v>
      </c>
      <c r="M45" s="23">
        <v>3</v>
      </c>
      <c r="N45" s="23">
        <v>8</v>
      </c>
      <c r="O45" s="23">
        <v>5</v>
      </c>
      <c r="P45" s="23">
        <v>11</v>
      </c>
      <c r="Q45" s="23">
        <v>51</v>
      </c>
      <c r="R45" s="23">
        <v>40</v>
      </c>
    </row>
    <row r="46" spans="2:18" s="2" customFormat="1" ht="12" customHeight="1">
      <c r="B46" s="6"/>
      <c r="C46" s="12"/>
      <c r="D46" s="5" t="s">
        <v>175</v>
      </c>
      <c r="E46" s="23">
        <v>3246</v>
      </c>
      <c r="F46" s="23">
        <v>8</v>
      </c>
      <c r="G46" s="23">
        <v>12</v>
      </c>
      <c r="H46" s="23">
        <v>4</v>
      </c>
      <c r="I46" s="23">
        <f t="shared" si="7"/>
        <v>12878</v>
      </c>
      <c r="J46" s="23">
        <v>6330</v>
      </c>
      <c r="K46" s="23">
        <v>6548</v>
      </c>
      <c r="L46" s="23">
        <v>14</v>
      </c>
      <c r="M46" s="23">
        <v>3</v>
      </c>
      <c r="N46" s="23">
        <v>7</v>
      </c>
      <c r="O46" s="23">
        <v>4</v>
      </c>
      <c r="P46" s="23">
        <v>11</v>
      </c>
      <c r="Q46" s="23">
        <v>38</v>
      </c>
      <c r="R46" s="23">
        <v>27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32</v>
      </c>
      <c r="D48" s="29"/>
      <c r="E48" s="22">
        <f>SUM(E49:E54)</f>
        <v>14579</v>
      </c>
      <c r="F48" s="22">
        <f>SUM(F49:F54)</f>
        <v>1</v>
      </c>
      <c r="G48" s="22">
        <f>SUM(G49:G54)</f>
        <v>49</v>
      </c>
      <c r="H48" s="22">
        <f>SUM(H49:H54)</f>
        <v>48</v>
      </c>
      <c r="I48" s="22">
        <f aca="true" t="shared" si="9" ref="I48:I54">SUM(J48:K48)</f>
        <v>51254</v>
      </c>
      <c r="J48" s="22">
        <f>SUM(J49:J54)</f>
        <v>25103</v>
      </c>
      <c r="K48" s="22">
        <f aca="true" t="shared" si="10" ref="K48:R48">SUM(K49:K54)</f>
        <v>26151</v>
      </c>
      <c r="L48" s="22">
        <f t="shared" si="10"/>
        <v>-9</v>
      </c>
      <c r="M48" s="22">
        <f t="shared" si="10"/>
        <v>-7</v>
      </c>
      <c r="N48" s="22">
        <f t="shared" si="10"/>
        <v>30</v>
      </c>
      <c r="O48" s="22">
        <f t="shared" si="10"/>
        <v>37</v>
      </c>
      <c r="P48" s="22">
        <f t="shared" si="10"/>
        <v>-2</v>
      </c>
      <c r="Q48" s="22">
        <f t="shared" si="10"/>
        <v>138</v>
      </c>
      <c r="R48" s="22">
        <f t="shared" si="10"/>
        <v>140</v>
      </c>
    </row>
    <row r="49" spans="2:18" s="2" customFormat="1" ht="12" customHeight="1">
      <c r="B49" s="6"/>
      <c r="C49" s="12"/>
      <c r="D49" s="5" t="s">
        <v>33</v>
      </c>
      <c r="E49" s="23">
        <v>4323</v>
      </c>
      <c r="F49" s="23">
        <v>-7</v>
      </c>
      <c r="G49" s="23">
        <v>23</v>
      </c>
      <c r="H49" s="23">
        <v>30</v>
      </c>
      <c r="I49" s="23">
        <f t="shared" si="9"/>
        <v>13483</v>
      </c>
      <c r="J49" s="23">
        <v>6663</v>
      </c>
      <c r="K49" s="23">
        <v>6820</v>
      </c>
      <c r="L49" s="23">
        <v>-18</v>
      </c>
      <c r="M49" s="23">
        <v>0</v>
      </c>
      <c r="N49" s="23">
        <v>7</v>
      </c>
      <c r="O49" s="23">
        <v>7</v>
      </c>
      <c r="P49" s="23">
        <v>-18</v>
      </c>
      <c r="Q49" s="23">
        <v>39</v>
      </c>
      <c r="R49" s="23">
        <v>57</v>
      </c>
    </row>
    <row r="50" spans="2:18" s="2" customFormat="1" ht="12" customHeight="1">
      <c r="B50" s="6"/>
      <c r="C50" s="12"/>
      <c r="D50" s="5" t="s">
        <v>34</v>
      </c>
      <c r="E50" s="23">
        <v>2372</v>
      </c>
      <c r="F50" s="23">
        <v>-3</v>
      </c>
      <c r="G50" s="23">
        <v>5</v>
      </c>
      <c r="H50" s="23">
        <v>8</v>
      </c>
      <c r="I50" s="23">
        <f t="shared" si="9"/>
        <v>8820</v>
      </c>
      <c r="J50" s="23">
        <v>4281</v>
      </c>
      <c r="K50" s="23">
        <v>4539</v>
      </c>
      <c r="L50" s="23">
        <v>-8</v>
      </c>
      <c r="M50" s="23">
        <v>-4</v>
      </c>
      <c r="N50" s="23">
        <v>9</v>
      </c>
      <c r="O50" s="23">
        <v>13</v>
      </c>
      <c r="P50" s="23">
        <v>-4</v>
      </c>
      <c r="Q50" s="23">
        <v>23</v>
      </c>
      <c r="R50" s="23">
        <v>27</v>
      </c>
    </row>
    <row r="51" spans="2:18" s="2" customFormat="1" ht="12" customHeight="1">
      <c r="B51" s="6"/>
      <c r="C51" s="12"/>
      <c r="D51" s="5" t="s">
        <v>35</v>
      </c>
      <c r="E51" s="23">
        <v>5936</v>
      </c>
      <c r="F51" s="23">
        <v>10</v>
      </c>
      <c r="G51" s="23">
        <v>19</v>
      </c>
      <c r="H51" s="23">
        <v>9</v>
      </c>
      <c r="I51" s="23">
        <f t="shared" si="9"/>
        <v>22595</v>
      </c>
      <c r="J51" s="23">
        <v>11096</v>
      </c>
      <c r="K51" s="23">
        <v>11499</v>
      </c>
      <c r="L51" s="23">
        <v>23</v>
      </c>
      <c r="M51" s="23">
        <v>1</v>
      </c>
      <c r="N51" s="23">
        <v>13</v>
      </c>
      <c r="O51" s="23">
        <v>12</v>
      </c>
      <c r="P51" s="23">
        <v>22</v>
      </c>
      <c r="Q51" s="23">
        <v>68</v>
      </c>
      <c r="R51" s="23">
        <v>46</v>
      </c>
    </row>
    <row r="52" spans="2:18" s="2" customFormat="1" ht="12" customHeight="1">
      <c r="B52" s="6"/>
      <c r="C52" s="12"/>
      <c r="D52" s="5" t="s">
        <v>36</v>
      </c>
      <c r="E52" s="23">
        <v>933</v>
      </c>
      <c r="F52" s="23">
        <v>-1</v>
      </c>
      <c r="G52" s="23">
        <v>0</v>
      </c>
      <c r="H52" s="23">
        <v>1</v>
      </c>
      <c r="I52" s="23">
        <f t="shared" si="9"/>
        <v>3195</v>
      </c>
      <c r="J52" s="23">
        <v>1527</v>
      </c>
      <c r="K52" s="23">
        <v>1668</v>
      </c>
      <c r="L52" s="23">
        <v>-4</v>
      </c>
      <c r="M52" s="23">
        <v>-2</v>
      </c>
      <c r="N52" s="23">
        <v>0</v>
      </c>
      <c r="O52" s="23">
        <v>2</v>
      </c>
      <c r="P52" s="23">
        <v>-2</v>
      </c>
      <c r="Q52" s="23">
        <v>4</v>
      </c>
      <c r="R52" s="23">
        <v>6</v>
      </c>
    </row>
    <row r="53" spans="2:18" s="2" customFormat="1" ht="12" customHeight="1">
      <c r="B53" s="6"/>
      <c r="C53" s="12"/>
      <c r="D53" s="5" t="s">
        <v>37</v>
      </c>
      <c r="E53" s="23">
        <v>412</v>
      </c>
      <c r="F53" s="23">
        <v>0</v>
      </c>
      <c r="G53" s="23">
        <v>0</v>
      </c>
      <c r="H53" s="23">
        <v>0</v>
      </c>
      <c r="I53" s="23">
        <f t="shared" si="9"/>
        <v>1293</v>
      </c>
      <c r="J53" s="23">
        <v>613</v>
      </c>
      <c r="K53" s="23">
        <v>680</v>
      </c>
      <c r="L53" s="23">
        <v>-3</v>
      </c>
      <c r="M53" s="23">
        <v>-1</v>
      </c>
      <c r="N53" s="23">
        <v>0</v>
      </c>
      <c r="O53" s="23">
        <v>1</v>
      </c>
      <c r="P53" s="23">
        <v>-2</v>
      </c>
      <c r="Q53" s="23">
        <v>1</v>
      </c>
      <c r="R53" s="23">
        <v>3</v>
      </c>
    </row>
    <row r="54" spans="2:18" s="2" customFormat="1" ht="12" customHeight="1">
      <c r="B54" s="6"/>
      <c r="C54" s="12"/>
      <c r="D54" s="5" t="s">
        <v>38</v>
      </c>
      <c r="E54" s="23">
        <v>603</v>
      </c>
      <c r="F54" s="23">
        <v>2</v>
      </c>
      <c r="G54" s="23">
        <v>2</v>
      </c>
      <c r="H54" s="23">
        <v>0</v>
      </c>
      <c r="I54" s="23">
        <f t="shared" si="9"/>
        <v>1868</v>
      </c>
      <c r="J54" s="23">
        <v>923</v>
      </c>
      <c r="K54" s="23">
        <v>945</v>
      </c>
      <c r="L54" s="23">
        <v>1</v>
      </c>
      <c r="M54" s="23">
        <v>-1</v>
      </c>
      <c r="N54" s="23">
        <v>1</v>
      </c>
      <c r="O54" s="23">
        <v>2</v>
      </c>
      <c r="P54" s="23">
        <v>2</v>
      </c>
      <c r="Q54" s="23">
        <v>3</v>
      </c>
      <c r="R54" s="23">
        <v>1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39</v>
      </c>
      <c r="D56" s="29"/>
      <c r="E56" s="22">
        <f>SUM(E57:E60)</f>
        <v>9955</v>
      </c>
      <c r="F56" s="22">
        <f>SUM(F57:F60)</f>
        <v>-5</v>
      </c>
      <c r="G56" s="22">
        <f>SUM(G57:G60)</f>
        <v>11</v>
      </c>
      <c r="H56" s="22">
        <f>SUM(H57:H60)</f>
        <v>16</v>
      </c>
      <c r="I56" s="22">
        <f>SUM(J56:K56)</f>
        <v>38028</v>
      </c>
      <c r="J56" s="22">
        <f>SUM(J57:J60)</f>
        <v>18623</v>
      </c>
      <c r="K56" s="22">
        <f aca="true" t="shared" si="11" ref="K56:R56">SUM(K57:K60)</f>
        <v>19405</v>
      </c>
      <c r="L56" s="22">
        <f t="shared" si="11"/>
        <v>-9</v>
      </c>
      <c r="M56" s="22">
        <f t="shared" si="11"/>
        <v>-1</v>
      </c>
      <c r="N56" s="22">
        <f t="shared" si="11"/>
        <v>32</v>
      </c>
      <c r="O56" s="22">
        <f t="shared" si="11"/>
        <v>33</v>
      </c>
      <c r="P56" s="22">
        <f t="shared" si="11"/>
        <v>-8</v>
      </c>
      <c r="Q56" s="22">
        <f t="shared" si="11"/>
        <v>71</v>
      </c>
      <c r="R56" s="22">
        <f t="shared" si="11"/>
        <v>79</v>
      </c>
    </row>
    <row r="57" spans="2:18" s="2" customFormat="1" ht="12" customHeight="1">
      <c r="B57" s="6"/>
      <c r="C57" s="12"/>
      <c r="D57" s="5" t="s">
        <v>40</v>
      </c>
      <c r="E57" s="23">
        <v>1281</v>
      </c>
      <c r="F57" s="23">
        <v>-2</v>
      </c>
      <c r="G57" s="23">
        <v>0</v>
      </c>
      <c r="H57" s="23">
        <v>2</v>
      </c>
      <c r="I57" s="23">
        <f>SUM(J57:K57)</f>
        <v>5273</v>
      </c>
      <c r="J57" s="23">
        <v>2638</v>
      </c>
      <c r="K57" s="23">
        <v>2635</v>
      </c>
      <c r="L57" s="23">
        <v>1</v>
      </c>
      <c r="M57" s="23">
        <v>3</v>
      </c>
      <c r="N57" s="23">
        <v>6</v>
      </c>
      <c r="O57" s="23">
        <v>3</v>
      </c>
      <c r="P57" s="23">
        <v>-2</v>
      </c>
      <c r="Q57" s="23">
        <v>4</v>
      </c>
      <c r="R57" s="23">
        <v>6</v>
      </c>
    </row>
    <row r="58" spans="2:18" s="2" customFormat="1" ht="12" customHeight="1">
      <c r="B58" s="6"/>
      <c r="C58" s="12"/>
      <c r="D58" s="5" t="s">
        <v>41</v>
      </c>
      <c r="E58" s="23">
        <v>3770</v>
      </c>
      <c r="F58" s="23">
        <v>-4</v>
      </c>
      <c r="G58" s="23">
        <v>5</v>
      </c>
      <c r="H58" s="23">
        <v>9</v>
      </c>
      <c r="I58" s="23">
        <f>SUM(J58:K58)</f>
        <v>13822</v>
      </c>
      <c r="J58" s="23">
        <v>6792</v>
      </c>
      <c r="K58" s="23">
        <v>7030</v>
      </c>
      <c r="L58" s="23">
        <v>-9</v>
      </c>
      <c r="M58" s="23">
        <v>-2</v>
      </c>
      <c r="N58" s="23">
        <v>9</v>
      </c>
      <c r="O58" s="23">
        <v>11</v>
      </c>
      <c r="P58" s="23">
        <v>-7</v>
      </c>
      <c r="Q58" s="23">
        <v>25</v>
      </c>
      <c r="R58" s="23">
        <v>32</v>
      </c>
    </row>
    <row r="59" spans="2:18" s="2" customFormat="1" ht="12" customHeight="1">
      <c r="B59" s="6"/>
      <c r="C59" s="12"/>
      <c r="D59" s="5" t="s">
        <v>42</v>
      </c>
      <c r="E59" s="23">
        <v>1459</v>
      </c>
      <c r="F59" s="23">
        <v>-3</v>
      </c>
      <c r="G59" s="23">
        <v>1</v>
      </c>
      <c r="H59" s="23">
        <v>4</v>
      </c>
      <c r="I59" s="23">
        <f>SUM(J59:K59)</f>
        <v>4792</v>
      </c>
      <c r="J59" s="23">
        <v>2281</v>
      </c>
      <c r="K59" s="23">
        <v>2511</v>
      </c>
      <c r="L59" s="23">
        <v>-18</v>
      </c>
      <c r="M59" s="23">
        <v>0</v>
      </c>
      <c r="N59" s="23">
        <v>4</v>
      </c>
      <c r="O59" s="23">
        <v>4</v>
      </c>
      <c r="P59" s="23">
        <v>-18</v>
      </c>
      <c r="Q59" s="23">
        <v>5</v>
      </c>
      <c r="R59" s="23">
        <v>23</v>
      </c>
    </row>
    <row r="60" spans="2:18" s="2" customFormat="1" ht="12" customHeight="1">
      <c r="B60" s="6"/>
      <c r="C60" s="12"/>
      <c r="D60" s="5" t="s">
        <v>43</v>
      </c>
      <c r="E60" s="23">
        <v>3445</v>
      </c>
      <c r="F60" s="23">
        <v>4</v>
      </c>
      <c r="G60" s="23">
        <v>5</v>
      </c>
      <c r="H60" s="23">
        <v>1</v>
      </c>
      <c r="I60" s="23">
        <f>SUM(J60:K60)</f>
        <v>14141</v>
      </c>
      <c r="J60" s="23">
        <v>6912</v>
      </c>
      <c r="K60" s="23">
        <v>7229</v>
      </c>
      <c r="L60" s="23">
        <v>17</v>
      </c>
      <c r="M60" s="23">
        <v>-2</v>
      </c>
      <c r="N60" s="23">
        <v>13</v>
      </c>
      <c r="O60" s="23">
        <v>15</v>
      </c>
      <c r="P60" s="23">
        <v>19</v>
      </c>
      <c r="Q60" s="23">
        <v>37</v>
      </c>
      <c r="R60" s="23">
        <v>18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44</v>
      </c>
      <c r="D62" s="29"/>
      <c r="E62" s="22">
        <f>SUM(E63)</f>
        <v>5335</v>
      </c>
      <c r="F62" s="22">
        <f>SUM(F63)</f>
        <v>1</v>
      </c>
      <c r="G62" s="22">
        <f>SUM(G63)</f>
        <v>8</v>
      </c>
      <c r="H62" s="22">
        <f>SUM(H63)</f>
        <v>7</v>
      </c>
      <c r="I62" s="22">
        <f>SUM(J62:K62)</f>
        <v>18671</v>
      </c>
      <c r="J62" s="22">
        <f>SUM(J63)</f>
        <v>9009</v>
      </c>
      <c r="K62" s="22">
        <f aca="true" t="shared" si="12" ref="K62:R62">SUM(K63)</f>
        <v>9662</v>
      </c>
      <c r="L62" s="22">
        <f t="shared" si="12"/>
        <v>-7</v>
      </c>
      <c r="M62" s="22">
        <f t="shared" si="12"/>
        <v>2</v>
      </c>
      <c r="N62" s="22">
        <f t="shared" si="12"/>
        <v>12</v>
      </c>
      <c r="O62" s="22">
        <f t="shared" si="12"/>
        <v>10</v>
      </c>
      <c r="P62" s="22">
        <f t="shared" si="12"/>
        <v>-9</v>
      </c>
      <c r="Q62" s="22">
        <f t="shared" si="12"/>
        <v>28</v>
      </c>
      <c r="R62" s="22">
        <f t="shared" si="12"/>
        <v>37</v>
      </c>
    </row>
    <row r="63" spans="2:18" s="2" customFormat="1" ht="12" customHeight="1">
      <c r="B63" s="6"/>
      <c r="C63" s="12"/>
      <c r="D63" s="5" t="s">
        <v>45</v>
      </c>
      <c r="E63" s="23">
        <v>5335</v>
      </c>
      <c r="F63" s="23">
        <v>1</v>
      </c>
      <c r="G63" s="23">
        <v>8</v>
      </c>
      <c r="H63" s="23">
        <v>7</v>
      </c>
      <c r="I63" s="23">
        <f>SUM(J63:K63)</f>
        <v>18671</v>
      </c>
      <c r="J63" s="23">
        <v>9009</v>
      </c>
      <c r="K63" s="23">
        <v>9662</v>
      </c>
      <c r="L63" s="23">
        <v>-7</v>
      </c>
      <c r="M63" s="23">
        <v>2</v>
      </c>
      <c r="N63" s="23">
        <v>12</v>
      </c>
      <c r="O63" s="23">
        <v>10</v>
      </c>
      <c r="P63" s="23">
        <v>-9</v>
      </c>
      <c r="Q63" s="23">
        <v>28</v>
      </c>
      <c r="R63" s="23">
        <v>37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46</v>
      </c>
      <c r="D65" s="29"/>
      <c r="E65" s="22">
        <f>SUM(E66:E73)</f>
        <v>21174</v>
      </c>
      <c r="F65" s="22">
        <f>SUM(F66:F73)</f>
        <v>-7</v>
      </c>
      <c r="G65" s="22">
        <f>SUM(G66:G73)</f>
        <v>67</v>
      </c>
      <c r="H65" s="22">
        <f>SUM(H66:H73)</f>
        <v>74</v>
      </c>
      <c r="I65" s="22">
        <f>SUM(J65:K65)</f>
        <v>72482</v>
      </c>
      <c r="J65" s="22">
        <f>SUM(J66:J73)</f>
        <v>35533</v>
      </c>
      <c r="K65" s="22">
        <f aca="true" t="shared" si="13" ref="K65:R65">SUM(K66:K73)</f>
        <v>36949</v>
      </c>
      <c r="L65" s="22">
        <f t="shared" si="13"/>
        <v>0</v>
      </c>
      <c r="M65" s="22">
        <f t="shared" si="13"/>
        <v>16</v>
      </c>
      <c r="N65" s="22">
        <f t="shared" si="13"/>
        <v>61</v>
      </c>
      <c r="O65" s="22">
        <f t="shared" si="13"/>
        <v>45</v>
      </c>
      <c r="P65" s="22">
        <f t="shared" si="13"/>
        <v>-16</v>
      </c>
      <c r="Q65" s="22">
        <f t="shared" si="13"/>
        <v>186</v>
      </c>
      <c r="R65" s="22">
        <f t="shared" si="13"/>
        <v>202</v>
      </c>
    </row>
    <row r="66" spans="2:18" s="2" customFormat="1" ht="12" customHeight="1">
      <c r="B66" s="6"/>
      <c r="C66" s="12"/>
      <c r="D66" s="5" t="s">
        <v>47</v>
      </c>
      <c r="E66" s="23">
        <v>5655</v>
      </c>
      <c r="F66" s="23">
        <v>2</v>
      </c>
      <c r="G66" s="23">
        <v>18</v>
      </c>
      <c r="H66" s="23">
        <v>16</v>
      </c>
      <c r="I66" s="23">
        <f>SUM(J66:K66)</f>
        <v>20030</v>
      </c>
      <c r="J66" s="23">
        <v>9690</v>
      </c>
      <c r="K66" s="23">
        <v>10340</v>
      </c>
      <c r="L66" s="23">
        <v>18</v>
      </c>
      <c r="M66" s="23">
        <v>4</v>
      </c>
      <c r="N66" s="23">
        <v>16</v>
      </c>
      <c r="O66" s="23">
        <v>12</v>
      </c>
      <c r="P66" s="23">
        <v>14</v>
      </c>
      <c r="Q66" s="23">
        <v>56</v>
      </c>
      <c r="R66" s="23">
        <v>42</v>
      </c>
    </row>
    <row r="67" spans="2:18" s="2" customFormat="1" ht="12" customHeight="1">
      <c r="B67" s="6"/>
      <c r="C67" s="12"/>
      <c r="D67" s="5" t="s">
        <v>21</v>
      </c>
      <c r="E67" s="23">
        <v>647</v>
      </c>
      <c r="F67" s="23">
        <v>1</v>
      </c>
      <c r="G67" s="23">
        <v>2</v>
      </c>
      <c r="H67" s="23">
        <v>1</v>
      </c>
      <c r="I67" s="23">
        <f aca="true" t="shared" si="14" ref="I67:I73">SUM(J67:K67)</f>
        <v>2658</v>
      </c>
      <c r="J67" s="23">
        <v>1313</v>
      </c>
      <c r="K67" s="23">
        <v>1345</v>
      </c>
      <c r="L67" s="23">
        <v>4</v>
      </c>
      <c r="M67" s="23">
        <v>0</v>
      </c>
      <c r="N67" s="23">
        <v>2</v>
      </c>
      <c r="O67" s="23">
        <v>2</v>
      </c>
      <c r="P67" s="23">
        <v>4</v>
      </c>
      <c r="Q67" s="23">
        <v>9</v>
      </c>
      <c r="R67" s="23">
        <v>5</v>
      </c>
    </row>
    <row r="68" spans="2:18" s="2" customFormat="1" ht="12" customHeight="1">
      <c r="B68" s="6"/>
      <c r="C68" s="12"/>
      <c r="D68" s="5" t="s">
        <v>48</v>
      </c>
      <c r="E68" s="23">
        <v>4606</v>
      </c>
      <c r="F68" s="23">
        <v>-1</v>
      </c>
      <c r="G68" s="23">
        <v>7</v>
      </c>
      <c r="H68" s="23">
        <v>8</v>
      </c>
      <c r="I68" s="23">
        <f t="shared" si="14"/>
        <v>16743</v>
      </c>
      <c r="J68" s="23">
        <v>8089</v>
      </c>
      <c r="K68" s="23">
        <v>8654</v>
      </c>
      <c r="L68" s="23">
        <v>-4</v>
      </c>
      <c r="M68" s="23">
        <v>-1</v>
      </c>
      <c r="N68" s="23">
        <v>12</v>
      </c>
      <c r="O68" s="23">
        <v>13</v>
      </c>
      <c r="P68" s="23">
        <v>-3</v>
      </c>
      <c r="Q68" s="23">
        <v>27</v>
      </c>
      <c r="R68" s="23">
        <v>30</v>
      </c>
    </row>
    <row r="69" spans="2:18" s="2" customFormat="1" ht="12" customHeight="1">
      <c r="B69" s="6"/>
      <c r="C69" s="12"/>
      <c r="D69" s="5" t="s">
        <v>49</v>
      </c>
      <c r="E69" s="23">
        <v>2056</v>
      </c>
      <c r="F69" s="23">
        <v>2</v>
      </c>
      <c r="G69" s="23">
        <v>6</v>
      </c>
      <c r="H69" s="23">
        <v>4</v>
      </c>
      <c r="I69" s="23">
        <f t="shared" si="14"/>
        <v>7011</v>
      </c>
      <c r="J69" s="23">
        <v>3466</v>
      </c>
      <c r="K69" s="23">
        <v>3545</v>
      </c>
      <c r="L69" s="23">
        <v>1</v>
      </c>
      <c r="M69" s="23">
        <v>8</v>
      </c>
      <c r="N69" s="23">
        <v>12</v>
      </c>
      <c r="O69" s="23">
        <v>4</v>
      </c>
      <c r="P69" s="23">
        <v>-7</v>
      </c>
      <c r="Q69" s="23">
        <v>11</v>
      </c>
      <c r="R69" s="23">
        <v>18</v>
      </c>
    </row>
    <row r="70" spans="2:18" s="2" customFormat="1" ht="12" customHeight="1">
      <c r="B70" s="6"/>
      <c r="C70" s="12"/>
      <c r="D70" s="5" t="s">
        <v>50</v>
      </c>
      <c r="E70" s="23">
        <v>3018</v>
      </c>
      <c r="F70" s="23">
        <v>2</v>
      </c>
      <c r="G70" s="23">
        <v>5</v>
      </c>
      <c r="H70" s="23">
        <v>3</v>
      </c>
      <c r="I70" s="23">
        <f t="shared" si="14"/>
        <v>10961</v>
      </c>
      <c r="J70" s="23">
        <v>5503</v>
      </c>
      <c r="K70" s="23">
        <v>5458</v>
      </c>
      <c r="L70" s="23">
        <v>19</v>
      </c>
      <c r="M70" s="23">
        <v>3</v>
      </c>
      <c r="N70" s="23">
        <v>8</v>
      </c>
      <c r="O70" s="23">
        <v>5</v>
      </c>
      <c r="P70" s="23">
        <v>16</v>
      </c>
      <c r="Q70" s="23">
        <v>23</v>
      </c>
      <c r="R70" s="23">
        <v>7</v>
      </c>
    </row>
    <row r="71" spans="2:18" s="2" customFormat="1" ht="12" customHeight="1">
      <c r="B71" s="6"/>
      <c r="C71" s="12"/>
      <c r="D71" s="5" t="s">
        <v>51</v>
      </c>
      <c r="E71" s="23">
        <v>3528</v>
      </c>
      <c r="F71" s="23">
        <v>-11</v>
      </c>
      <c r="G71" s="23">
        <v>27</v>
      </c>
      <c r="H71" s="23">
        <v>38</v>
      </c>
      <c r="I71" s="23">
        <f t="shared" si="14"/>
        <v>8798</v>
      </c>
      <c r="J71" s="23">
        <v>4308</v>
      </c>
      <c r="K71" s="23">
        <v>4490</v>
      </c>
      <c r="L71" s="23">
        <v>-10</v>
      </c>
      <c r="M71" s="23">
        <v>2</v>
      </c>
      <c r="N71" s="23">
        <v>7</v>
      </c>
      <c r="O71" s="23">
        <v>5</v>
      </c>
      <c r="P71" s="23">
        <v>-12</v>
      </c>
      <c r="Q71" s="23">
        <v>45</v>
      </c>
      <c r="R71" s="23">
        <v>57</v>
      </c>
    </row>
    <row r="72" spans="2:18" s="2" customFormat="1" ht="12" customHeight="1">
      <c r="B72" s="6"/>
      <c r="C72" s="12"/>
      <c r="D72" s="5" t="s">
        <v>52</v>
      </c>
      <c r="E72" s="23">
        <v>683</v>
      </c>
      <c r="F72" s="23">
        <v>0</v>
      </c>
      <c r="G72" s="23">
        <v>0</v>
      </c>
      <c r="H72" s="23">
        <v>0</v>
      </c>
      <c r="I72" s="23">
        <f t="shared" si="14"/>
        <v>2162</v>
      </c>
      <c r="J72" s="23">
        <v>1116</v>
      </c>
      <c r="K72" s="23">
        <v>1046</v>
      </c>
      <c r="L72" s="23">
        <v>-29</v>
      </c>
      <c r="M72" s="23">
        <v>-1</v>
      </c>
      <c r="N72" s="23">
        <v>1</v>
      </c>
      <c r="O72" s="23">
        <v>2</v>
      </c>
      <c r="P72" s="23">
        <v>-28</v>
      </c>
      <c r="Q72" s="23">
        <v>4</v>
      </c>
      <c r="R72" s="23">
        <v>32</v>
      </c>
    </row>
    <row r="73" spans="2:18" s="2" customFormat="1" ht="12" customHeight="1">
      <c r="B73" s="6"/>
      <c r="C73" s="12"/>
      <c r="D73" s="5" t="s">
        <v>53</v>
      </c>
      <c r="E73" s="23">
        <v>981</v>
      </c>
      <c r="F73" s="23">
        <v>-2</v>
      </c>
      <c r="G73" s="23">
        <v>2</v>
      </c>
      <c r="H73" s="23">
        <v>4</v>
      </c>
      <c r="I73" s="23">
        <f t="shared" si="14"/>
        <v>4119</v>
      </c>
      <c r="J73" s="23">
        <v>2048</v>
      </c>
      <c r="K73" s="23">
        <v>2071</v>
      </c>
      <c r="L73" s="23">
        <v>1</v>
      </c>
      <c r="M73" s="23">
        <v>1</v>
      </c>
      <c r="N73" s="23">
        <v>3</v>
      </c>
      <c r="O73" s="23">
        <v>2</v>
      </c>
      <c r="P73" s="23">
        <v>0</v>
      </c>
      <c r="Q73" s="23">
        <v>11</v>
      </c>
      <c r="R73" s="23">
        <v>11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54</v>
      </c>
      <c r="D75" s="29"/>
      <c r="E75" s="22">
        <f>SUM(E76:E83)</f>
        <v>15642</v>
      </c>
      <c r="F75" s="22">
        <f>SUM(F76:F83)</f>
        <v>0</v>
      </c>
      <c r="G75" s="22">
        <f>SUM(G76:G83)</f>
        <v>42</v>
      </c>
      <c r="H75" s="22">
        <f>SUM(H76:H83)</f>
        <v>42</v>
      </c>
      <c r="I75" s="22">
        <f>SUM(J75:K75)</f>
        <v>55270</v>
      </c>
      <c r="J75" s="22">
        <f>SUM(J76:J83)</f>
        <v>27162</v>
      </c>
      <c r="K75" s="22">
        <f aca="true" t="shared" si="15" ref="K75:R75">SUM(K76:K83)</f>
        <v>28108</v>
      </c>
      <c r="L75" s="22">
        <f t="shared" si="15"/>
        <v>22</v>
      </c>
      <c r="M75" s="22">
        <f t="shared" si="15"/>
        <v>2</v>
      </c>
      <c r="N75" s="22">
        <f t="shared" si="15"/>
        <v>44</v>
      </c>
      <c r="O75" s="22">
        <f t="shared" si="15"/>
        <v>42</v>
      </c>
      <c r="P75" s="22">
        <f t="shared" si="15"/>
        <v>20</v>
      </c>
      <c r="Q75" s="22">
        <f t="shared" si="15"/>
        <v>133</v>
      </c>
      <c r="R75" s="22">
        <f t="shared" si="15"/>
        <v>113</v>
      </c>
    </row>
    <row r="76" spans="2:18" s="2" customFormat="1" ht="12" customHeight="1">
      <c r="B76" s="6"/>
      <c r="C76" s="12"/>
      <c r="D76" s="5" t="s">
        <v>55</v>
      </c>
      <c r="E76" s="23">
        <v>833</v>
      </c>
      <c r="F76" s="23">
        <v>0</v>
      </c>
      <c r="G76" s="23">
        <v>1</v>
      </c>
      <c r="H76" s="23">
        <v>1</v>
      </c>
      <c r="I76" s="23">
        <f>SUM(J76:K76)</f>
        <v>3271</v>
      </c>
      <c r="J76" s="23">
        <v>1627</v>
      </c>
      <c r="K76" s="23">
        <v>1644</v>
      </c>
      <c r="L76" s="23">
        <v>1</v>
      </c>
      <c r="M76" s="23">
        <v>-1</v>
      </c>
      <c r="N76" s="23">
        <v>2</v>
      </c>
      <c r="O76" s="23">
        <v>3</v>
      </c>
      <c r="P76" s="23">
        <v>2</v>
      </c>
      <c r="Q76" s="23">
        <v>4</v>
      </c>
      <c r="R76" s="23">
        <v>2</v>
      </c>
    </row>
    <row r="77" spans="2:18" s="2" customFormat="1" ht="12" customHeight="1">
      <c r="B77" s="6"/>
      <c r="C77" s="12"/>
      <c r="D77" s="5" t="s">
        <v>56</v>
      </c>
      <c r="E77" s="23">
        <v>1801</v>
      </c>
      <c r="F77" s="23">
        <v>-5</v>
      </c>
      <c r="G77" s="23">
        <v>5</v>
      </c>
      <c r="H77" s="23">
        <v>10</v>
      </c>
      <c r="I77" s="23">
        <f aca="true" t="shared" si="16" ref="I77:I83">SUM(J77:K77)</f>
        <v>6080</v>
      </c>
      <c r="J77" s="23">
        <v>2963</v>
      </c>
      <c r="K77" s="23">
        <v>3117</v>
      </c>
      <c r="L77" s="23">
        <v>0</v>
      </c>
      <c r="M77" s="23">
        <v>0</v>
      </c>
      <c r="N77" s="23">
        <v>5</v>
      </c>
      <c r="O77" s="23">
        <v>5</v>
      </c>
      <c r="P77" s="23">
        <v>0</v>
      </c>
      <c r="Q77" s="23">
        <v>15</v>
      </c>
      <c r="R77" s="23">
        <v>15</v>
      </c>
    </row>
    <row r="78" spans="2:18" s="2" customFormat="1" ht="12" customHeight="1">
      <c r="B78" s="6"/>
      <c r="C78" s="12"/>
      <c r="D78" s="5" t="s">
        <v>57</v>
      </c>
      <c r="E78" s="23">
        <v>1689</v>
      </c>
      <c r="F78" s="23">
        <v>-2</v>
      </c>
      <c r="G78" s="23">
        <v>3</v>
      </c>
      <c r="H78" s="23">
        <v>5</v>
      </c>
      <c r="I78" s="23">
        <f t="shared" si="16"/>
        <v>6176</v>
      </c>
      <c r="J78" s="23">
        <v>3017</v>
      </c>
      <c r="K78" s="23">
        <v>3159</v>
      </c>
      <c r="L78" s="23">
        <v>3</v>
      </c>
      <c r="M78" s="23">
        <v>0</v>
      </c>
      <c r="N78" s="23">
        <v>5</v>
      </c>
      <c r="O78" s="23">
        <v>5</v>
      </c>
      <c r="P78" s="23">
        <v>3</v>
      </c>
      <c r="Q78" s="23">
        <v>12</v>
      </c>
      <c r="R78" s="23">
        <v>9</v>
      </c>
    </row>
    <row r="79" spans="2:18" s="2" customFormat="1" ht="12" customHeight="1">
      <c r="B79" s="6"/>
      <c r="C79" s="12"/>
      <c r="D79" s="5" t="s">
        <v>58</v>
      </c>
      <c r="E79" s="23">
        <v>883</v>
      </c>
      <c r="F79" s="23">
        <v>1</v>
      </c>
      <c r="G79" s="23">
        <v>2</v>
      </c>
      <c r="H79" s="23">
        <v>1</v>
      </c>
      <c r="I79" s="23">
        <f t="shared" si="16"/>
        <v>4094</v>
      </c>
      <c r="J79" s="23">
        <v>1980</v>
      </c>
      <c r="K79" s="23">
        <v>2114</v>
      </c>
      <c r="L79" s="23">
        <v>16</v>
      </c>
      <c r="M79" s="23">
        <v>2</v>
      </c>
      <c r="N79" s="23">
        <v>4</v>
      </c>
      <c r="O79" s="23">
        <v>2</v>
      </c>
      <c r="P79" s="23">
        <v>14</v>
      </c>
      <c r="Q79" s="23">
        <v>17</v>
      </c>
      <c r="R79" s="23">
        <v>3</v>
      </c>
    </row>
    <row r="80" spans="2:18" s="2" customFormat="1" ht="12" customHeight="1">
      <c r="B80" s="6"/>
      <c r="C80" s="12"/>
      <c r="D80" s="5" t="s">
        <v>59</v>
      </c>
      <c r="E80" s="23">
        <v>2936</v>
      </c>
      <c r="F80" s="23">
        <v>6</v>
      </c>
      <c r="G80" s="23">
        <v>10</v>
      </c>
      <c r="H80" s="23">
        <v>4</v>
      </c>
      <c r="I80" s="23">
        <f t="shared" si="16"/>
        <v>10919</v>
      </c>
      <c r="J80" s="23">
        <v>5354</v>
      </c>
      <c r="K80" s="23">
        <v>5565</v>
      </c>
      <c r="L80" s="23">
        <v>18</v>
      </c>
      <c r="M80" s="23">
        <v>6</v>
      </c>
      <c r="N80" s="23">
        <v>13</v>
      </c>
      <c r="O80" s="23">
        <v>7</v>
      </c>
      <c r="P80" s="23">
        <v>12</v>
      </c>
      <c r="Q80" s="23">
        <v>32</v>
      </c>
      <c r="R80" s="23">
        <v>20</v>
      </c>
    </row>
    <row r="81" spans="2:18" s="2" customFormat="1" ht="12" customHeight="1">
      <c r="B81" s="6"/>
      <c r="C81" s="12"/>
      <c r="D81" s="5" t="s">
        <v>60</v>
      </c>
      <c r="E81" s="23">
        <v>3381</v>
      </c>
      <c r="F81" s="23">
        <v>-4</v>
      </c>
      <c r="G81" s="23">
        <v>12</v>
      </c>
      <c r="H81" s="23">
        <v>16</v>
      </c>
      <c r="I81" s="23">
        <f t="shared" si="16"/>
        <v>8301</v>
      </c>
      <c r="J81" s="23">
        <v>4156</v>
      </c>
      <c r="K81" s="23">
        <v>4145</v>
      </c>
      <c r="L81" s="23">
        <v>-21</v>
      </c>
      <c r="M81" s="23">
        <v>-4</v>
      </c>
      <c r="N81" s="23">
        <v>2</v>
      </c>
      <c r="O81" s="23">
        <v>6</v>
      </c>
      <c r="P81" s="23">
        <v>-17</v>
      </c>
      <c r="Q81" s="23">
        <v>21</v>
      </c>
      <c r="R81" s="23">
        <v>38</v>
      </c>
    </row>
    <row r="82" spans="2:18" s="2" customFormat="1" ht="12" customHeight="1">
      <c r="B82" s="6"/>
      <c r="C82" s="12"/>
      <c r="D82" s="5" t="s">
        <v>61</v>
      </c>
      <c r="E82" s="23">
        <v>2199</v>
      </c>
      <c r="F82" s="23">
        <v>0</v>
      </c>
      <c r="G82" s="23">
        <v>5</v>
      </c>
      <c r="H82" s="23">
        <v>5</v>
      </c>
      <c r="I82" s="23">
        <f t="shared" si="16"/>
        <v>8123</v>
      </c>
      <c r="J82" s="23">
        <v>3950</v>
      </c>
      <c r="K82" s="23">
        <v>4173</v>
      </c>
      <c r="L82" s="23">
        <v>14</v>
      </c>
      <c r="M82" s="23">
        <v>3</v>
      </c>
      <c r="N82" s="23">
        <v>9</v>
      </c>
      <c r="O82" s="23">
        <v>6</v>
      </c>
      <c r="P82" s="23">
        <v>11</v>
      </c>
      <c r="Q82" s="23">
        <v>22</v>
      </c>
      <c r="R82" s="23">
        <v>11</v>
      </c>
    </row>
    <row r="83" spans="2:18" s="2" customFormat="1" ht="12" customHeight="1">
      <c r="B83" s="6"/>
      <c r="C83" s="12"/>
      <c r="D83" s="5" t="s">
        <v>62</v>
      </c>
      <c r="E83" s="23">
        <v>1920</v>
      </c>
      <c r="F83" s="23">
        <v>4</v>
      </c>
      <c r="G83" s="23">
        <v>4</v>
      </c>
      <c r="H83" s="23">
        <v>0</v>
      </c>
      <c r="I83" s="23">
        <f t="shared" si="16"/>
        <v>8306</v>
      </c>
      <c r="J83" s="23">
        <v>4115</v>
      </c>
      <c r="K83" s="23">
        <v>4191</v>
      </c>
      <c r="L83" s="23">
        <v>-9</v>
      </c>
      <c r="M83" s="23">
        <v>-4</v>
      </c>
      <c r="N83" s="23">
        <v>4</v>
      </c>
      <c r="O83" s="23">
        <v>8</v>
      </c>
      <c r="P83" s="23">
        <v>-5</v>
      </c>
      <c r="Q83" s="23">
        <v>10</v>
      </c>
      <c r="R83" s="23">
        <v>15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63</v>
      </c>
      <c r="D85" s="29"/>
      <c r="E85" s="22">
        <f>SUM(E86:E89)</f>
        <v>21129</v>
      </c>
      <c r="F85" s="22">
        <f>SUM(F86:F89)</f>
        <v>39</v>
      </c>
      <c r="G85" s="22">
        <f>SUM(G86:G89)</f>
        <v>85</v>
      </c>
      <c r="H85" s="22">
        <f>SUM(H86:H89)</f>
        <v>46</v>
      </c>
      <c r="I85" s="22">
        <f>SUM(J85:K85)</f>
        <v>79513</v>
      </c>
      <c r="J85" s="22">
        <f>SUM(J86:J89)</f>
        <v>39414</v>
      </c>
      <c r="K85" s="22">
        <f aca="true" t="shared" si="17" ref="K85:R85">SUM(K86:K89)</f>
        <v>40099</v>
      </c>
      <c r="L85" s="22">
        <f t="shared" si="17"/>
        <v>101</v>
      </c>
      <c r="M85" s="22">
        <f t="shared" si="17"/>
        <v>7</v>
      </c>
      <c r="N85" s="22">
        <f t="shared" si="17"/>
        <v>61</v>
      </c>
      <c r="O85" s="22">
        <f t="shared" si="17"/>
        <v>54</v>
      </c>
      <c r="P85" s="22">
        <f t="shared" si="17"/>
        <v>94</v>
      </c>
      <c r="Q85" s="22">
        <f t="shared" si="17"/>
        <v>269</v>
      </c>
      <c r="R85" s="22">
        <f t="shared" si="17"/>
        <v>175</v>
      </c>
    </row>
    <row r="86" spans="2:18" s="2" customFormat="1" ht="12" customHeight="1">
      <c r="B86" s="6"/>
      <c r="C86" s="12"/>
      <c r="D86" s="5" t="s">
        <v>64</v>
      </c>
      <c r="E86" s="23">
        <v>3072</v>
      </c>
      <c r="F86" s="23">
        <v>10</v>
      </c>
      <c r="G86" s="23">
        <v>13</v>
      </c>
      <c r="H86" s="23">
        <v>3</v>
      </c>
      <c r="I86" s="23">
        <f>SUM(J86:K86)</f>
        <v>12074</v>
      </c>
      <c r="J86" s="23">
        <v>6077</v>
      </c>
      <c r="K86" s="23">
        <v>5997</v>
      </c>
      <c r="L86" s="23">
        <v>32</v>
      </c>
      <c r="M86" s="23">
        <v>-1</v>
      </c>
      <c r="N86" s="23">
        <v>9</v>
      </c>
      <c r="O86" s="23">
        <v>10</v>
      </c>
      <c r="P86" s="23">
        <v>33</v>
      </c>
      <c r="Q86" s="23">
        <v>45</v>
      </c>
      <c r="R86" s="23">
        <v>12</v>
      </c>
    </row>
    <row r="87" spans="2:18" s="2" customFormat="1" ht="12" customHeight="1">
      <c r="B87" s="6"/>
      <c r="C87" s="12"/>
      <c r="D87" s="5" t="s">
        <v>21</v>
      </c>
      <c r="E87" s="23">
        <v>3934</v>
      </c>
      <c r="F87" s="23">
        <v>17</v>
      </c>
      <c r="G87" s="23">
        <v>25</v>
      </c>
      <c r="H87" s="23">
        <v>8</v>
      </c>
      <c r="I87" s="23">
        <f>SUM(J87:K87)</f>
        <v>15550</v>
      </c>
      <c r="J87" s="23">
        <v>7732</v>
      </c>
      <c r="K87" s="23">
        <v>7818</v>
      </c>
      <c r="L87" s="23">
        <v>31</v>
      </c>
      <c r="M87" s="23">
        <v>5</v>
      </c>
      <c r="N87" s="23">
        <v>16</v>
      </c>
      <c r="O87" s="23">
        <v>11</v>
      </c>
      <c r="P87" s="23">
        <v>26</v>
      </c>
      <c r="Q87" s="23">
        <v>60</v>
      </c>
      <c r="R87" s="23">
        <v>34</v>
      </c>
    </row>
    <row r="88" spans="2:18" s="2" customFormat="1" ht="12" customHeight="1">
      <c r="B88" s="6"/>
      <c r="C88" s="12"/>
      <c r="D88" s="5" t="s">
        <v>65</v>
      </c>
      <c r="E88" s="23">
        <v>7981</v>
      </c>
      <c r="F88" s="23">
        <v>-2</v>
      </c>
      <c r="G88" s="23">
        <v>12</v>
      </c>
      <c r="H88" s="23">
        <v>14</v>
      </c>
      <c r="I88" s="23">
        <f>SUM(J88:K88)</f>
        <v>29881</v>
      </c>
      <c r="J88" s="23">
        <v>14794</v>
      </c>
      <c r="K88" s="23">
        <v>15087</v>
      </c>
      <c r="L88" s="23">
        <v>-1</v>
      </c>
      <c r="M88" s="23">
        <v>1</v>
      </c>
      <c r="N88" s="23">
        <v>22</v>
      </c>
      <c r="O88" s="23">
        <v>21</v>
      </c>
      <c r="P88" s="23">
        <v>-2</v>
      </c>
      <c r="Q88" s="23">
        <v>61</v>
      </c>
      <c r="R88" s="23">
        <v>63</v>
      </c>
    </row>
    <row r="89" spans="2:18" s="2" customFormat="1" ht="12" customHeight="1">
      <c r="B89" s="6"/>
      <c r="C89" s="12"/>
      <c r="D89" s="5" t="s">
        <v>66</v>
      </c>
      <c r="E89" s="23">
        <v>6142</v>
      </c>
      <c r="F89" s="23">
        <v>14</v>
      </c>
      <c r="G89" s="23">
        <v>35</v>
      </c>
      <c r="H89" s="23">
        <v>21</v>
      </c>
      <c r="I89" s="23">
        <f>SUM(J89:K89)</f>
        <v>22008</v>
      </c>
      <c r="J89" s="23">
        <v>10811</v>
      </c>
      <c r="K89" s="23">
        <v>11197</v>
      </c>
      <c r="L89" s="23">
        <v>39</v>
      </c>
      <c r="M89" s="23">
        <v>2</v>
      </c>
      <c r="N89" s="23">
        <v>14</v>
      </c>
      <c r="O89" s="23">
        <v>12</v>
      </c>
      <c r="P89" s="23">
        <v>37</v>
      </c>
      <c r="Q89" s="23">
        <v>103</v>
      </c>
      <c r="R89" s="23">
        <v>66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67</v>
      </c>
      <c r="D91" s="29"/>
      <c r="E91" s="22">
        <f>SUM(E92:E95)</f>
        <v>20400</v>
      </c>
      <c r="F91" s="22">
        <f>SUM(F92:F95)</f>
        <v>35</v>
      </c>
      <c r="G91" s="22">
        <f>SUM(G92:G95)</f>
        <v>84</v>
      </c>
      <c r="H91" s="22">
        <f>SUM(H92:H95)</f>
        <v>49</v>
      </c>
      <c r="I91" s="22">
        <f>SUM(J91:K91)</f>
        <v>77588</v>
      </c>
      <c r="J91" s="22">
        <f>SUM(J92:J95)</f>
        <v>38753</v>
      </c>
      <c r="K91" s="22">
        <f aca="true" t="shared" si="18" ref="K91:R91">SUM(K92:K95)</f>
        <v>38835</v>
      </c>
      <c r="L91" s="22">
        <f t="shared" si="18"/>
        <v>99</v>
      </c>
      <c r="M91" s="22">
        <f t="shared" si="18"/>
        <v>19</v>
      </c>
      <c r="N91" s="22">
        <f t="shared" si="18"/>
        <v>71</v>
      </c>
      <c r="O91" s="22">
        <f t="shared" si="18"/>
        <v>52</v>
      </c>
      <c r="P91" s="22">
        <f t="shared" si="18"/>
        <v>80</v>
      </c>
      <c r="Q91" s="22">
        <f t="shared" si="18"/>
        <v>236</v>
      </c>
      <c r="R91" s="22">
        <f t="shared" si="18"/>
        <v>156</v>
      </c>
    </row>
    <row r="92" spans="2:18" s="2" customFormat="1" ht="12" customHeight="1">
      <c r="B92" s="6"/>
      <c r="C92" s="12"/>
      <c r="D92" s="5" t="s">
        <v>68</v>
      </c>
      <c r="E92" s="23">
        <v>3888</v>
      </c>
      <c r="F92" s="23">
        <v>-3</v>
      </c>
      <c r="G92" s="23">
        <v>7</v>
      </c>
      <c r="H92" s="23">
        <v>10</v>
      </c>
      <c r="I92" s="23">
        <f>SUM(J92:K92)</f>
        <v>14328</v>
      </c>
      <c r="J92" s="23">
        <v>7112</v>
      </c>
      <c r="K92" s="23">
        <v>7216</v>
      </c>
      <c r="L92" s="23">
        <v>-20</v>
      </c>
      <c r="M92" s="23">
        <v>-6</v>
      </c>
      <c r="N92" s="23">
        <v>7</v>
      </c>
      <c r="O92" s="23">
        <v>13</v>
      </c>
      <c r="P92" s="23">
        <v>-14</v>
      </c>
      <c r="Q92" s="23">
        <v>24</v>
      </c>
      <c r="R92" s="23">
        <v>38</v>
      </c>
    </row>
    <row r="93" spans="2:18" s="2" customFormat="1" ht="12" customHeight="1">
      <c r="B93" s="6"/>
      <c r="C93" s="12"/>
      <c r="D93" s="5" t="s">
        <v>69</v>
      </c>
      <c r="E93" s="23">
        <v>7312</v>
      </c>
      <c r="F93" s="23">
        <v>14</v>
      </c>
      <c r="G93" s="23">
        <v>28</v>
      </c>
      <c r="H93" s="23">
        <v>14</v>
      </c>
      <c r="I93" s="23">
        <f>SUM(J93:K93)</f>
        <v>27271</v>
      </c>
      <c r="J93" s="23">
        <v>13793</v>
      </c>
      <c r="K93" s="23">
        <v>13478</v>
      </c>
      <c r="L93" s="23">
        <v>49</v>
      </c>
      <c r="M93" s="23">
        <v>11</v>
      </c>
      <c r="N93" s="23">
        <v>24</v>
      </c>
      <c r="O93" s="23">
        <v>13</v>
      </c>
      <c r="P93" s="23">
        <v>38</v>
      </c>
      <c r="Q93" s="23">
        <v>82</v>
      </c>
      <c r="R93" s="23">
        <v>44</v>
      </c>
    </row>
    <row r="94" spans="2:18" s="2" customFormat="1" ht="12" customHeight="1">
      <c r="B94" s="6"/>
      <c r="C94" s="12"/>
      <c r="D94" s="5" t="s">
        <v>70</v>
      </c>
      <c r="E94" s="23">
        <v>3880</v>
      </c>
      <c r="F94" s="23">
        <v>6</v>
      </c>
      <c r="G94" s="23">
        <v>18</v>
      </c>
      <c r="H94" s="23">
        <v>12</v>
      </c>
      <c r="I94" s="23">
        <f>SUM(J94:K94)</f>
        <v>15447</v>
      </c>
      <c r="J94" s="23">
        <v>7672</v>
      </c>
      <c r="K94" s="23">
        <v>7775</v>
      </c>
      <c r="L94" s="23">
        <v>9</v>
      </c>
      <c r="M94" s="23">
        <v>2</v>
      </c>
      <c r="N94" s="23">
        <v>18</v>
      </c>
      <c r="O94" s="23">
        <v>16</v>
      </c>
      <c r="P94" s="23">
        <v>7</v>
      </c>
      <c r="Q94" s="23">
        <v>37</v>
      </c>
      <c r="R94" s="23">
        <v>30</v>
      </c>
    </row>
    <row r="95" spans="2:18" s="2" customFormat="1" ht="12" customHeight="1">
      <c r="B95" s="6"/>
      <c r="C95" s="12"/>
      <c r="D95" s="5" t="s">
        <v>176</v>
      </c>
      <c r="E95" s="23">
        <v>5320</v>
      </c>
      <c r="F95" s="23">
        <v>18</v>
      </c>
      <c r="G95" s="23">
        <v>31</v>
      </c>
      <c r="H95" s="23">
        <v>13</v>
      </c>
      <c r="I95" s="23">
        <f>SUM(J95:K95)</f>
        <v>20542</v>
      </c>
      <c r="J95" s="23">
        <v>10176</v>
      </c>
      <c r="K95" s="23">
        <v>10366</v>
      </c>
      <c r="L95" s="23">
        <v>61</v>
      </c>
      <c r="M95" s="23">
        <v>12</v>
      </c>
      <c r="N95" s="23">
        <v>22</v>
      </c>
      <c r="O95" s="23">
        <v>10</v>
      </c>
      <c r="P95" s="23">
        <v>49</v>
      </c>
      <c r="Q95" s="23">
        <v>93</v>
      </c>
      <c r="R95" s="23">
        <v>44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71</v>
      </c>
      <c r="D97" s="29"/>
      <c r="E97" s="22">
        <f>SUM(E98)</f>
        <v>6832</v>
      </c>
      <c r="F97" s="22">
        <f>SUM(F98)</f>
        <v>-3</v>
      </c>
      <c r="G97" s="22">
        <f>SUM(G98)</f>
        <v>24</v>
      </c>
      <c r="H97" s="22">
        <f>SUM(H98)</f>
        <v>27</v>
      </c>
      <c r="I97" s="22">
        <f>SUM(J97:K97)</f>
        <v>23579</v>
      </c>
      <c r="J97" s="22">
        <f>SUM(J98)</f>
        <v>11596</v>
      </c>
      <c r="K97" s="22">
        <f aca="true" t="shared" si="19" ref="K97:R97">SUM(K98)</f>
        <v>11983</v>
      </c>
      <c r="L97" s="22">
        <f t="shared" si="19"/>
        <v>18</v>
      </c>
      <c r="M97" s="22">
        <f t="shared" si="19"/>
        <v>4</v>
      </c>
      <c r="N97" s="22">
        <f t="shared" si="19"/>
        <v>16</v>
      </c>
      <c r="O97" s="22">
        <f t="shared" si="19"/>
        <v>12</v>
      </c>
      <c r="P97" s="22">
        <f t="shared" si="19"/>
        <v>14</v>
      </c>
      <c r="Q97" s="22">
        <f t="shared" si="19"/>
        <v>74</v>
      </c>
      <c r="R97" s="22">
        <f t="shared" si="19"/>
        <v>60</v>
      </c>
    </row>
    <row r="98" spans="2:18" s="2" customFormat="1" ht="12" customHeight="1">
      <c r="B98" s="6"/>
      <c r="C98" s="12"/>
      <c r="D98" s="5" t="s">
        <v>72</v>
      </c>
      <c r="E98" s="23">
        <v>6832</v>
      </c>
      <c r="F98" s="23">
        <v>-3</v>
      </c>
      <c r="G98" s="23">
        <v>24</v>
      </c>
      <c r="H98" s="23">
        <v>27</v>
      </c>
      <c r="I98" s="23">
        <f>SUM(J98:K98)</f>
        <v>23579</v>
      </c>
      <c r="J98" s="23">
        <v>11596</v>
      </c>
      <c r="K98" s="23">
        <v>11983</v>
      </c>
      <c r="L98" s="23">
        <v>18</v>
      </c>
      <c r="M98" s="23">
        <v>4</v>
      </c>
      <c r="N98" s="23">
        <v>16</v>
      </c>
      <c r="O98" s="23">
        <v>12</v>
      </c>
      <c r="P98" s="23">
        <v>14</v>
      </c>
      <c r="Q98" s="23">
        <v>74</v>
      </c>
      <c r="R98" s="23">
        <v>60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73</v>
      </c>
      <c r="D100" s="29"/>
      <c r="E100" s="22">
        <f>SUM(E101:E105)</f>
        <v>29349</v>
      </c>
      <c r="F100" s="22">
        <f>SUM(F101:F105)</f>
        <v>54</v>
      </c>
      <c r="G100" s="22">
        <f>SUM(G101:G105)</f>
        <v>127</v>
      </c>
      <c r="H100" s="22">
        <f>SUM(H101:H105)</f>
        <v>73</v>
      </c>
      <c r="I100" s="22">
        <f>SUM(J100:K100)</f>
        <v>100249</v>
      </c>
      <c r="J100" s="22">
        <f>SUM(J101:J105)</f>
        <v>50747</v>
      </c>
      <c r="K100" s="22">
        <f aca="true" t="shared" si="20" ref="K100:R100">SUM(K101:K105)</f>
        <v>49502</v>
      </c>
      <c r="L100" s="22">
        <f t="shared" si="20"/>
        <v>78</v>
      </c>
      <c r="M100" s="22">
        <f t="shared" si="20"/>
        <v>29</v>
      </c>
      <c r="N100" s="22">
        <f t="shared" si="20"/>
        <v>80</v>
      </c>
      <c r="O100" s="22">
        <f t="shared" si="20"/>
        <v>51</v>
      </c>
      <c r="P100" s="22">
        <f t="shared" si="20"/>
        <v>49</v>
      </c>
      <c r="Q100" s="22">
        <f t="shared" si="20"/>
        <v>313</v>
      </c>
      <c r="R100" s="22">
        <f t="shared" si="20"/>
        <v>264</v>
      </c>
    </row>
    <row r="101" spans="2:18" s="2" customFormat="1" ht="12" customHeight="1">
      <c r="B101" s="6"/>
      <c r="C101" s="12"/>
      <c r="D101" s="5" t="s">
        <v>74</v>
      </c>
      <c r="E101" s="23">
        <v>3635</v>
      </c>
      <c r="F101" s="23">
        <v>3</v>
      </c>
      <c r="G101" s="23">
        <v>7</v>
      </c>
      <c r="H101" s="23">
        <v>4</v>
      </c>
      <c r="I101" s="23">
        <f>SUM(J101:K101)</f>
        <v>15976</v>
      </c>
      <c r="J101" s="23">
        <v>7918</v>
      </c>
      <c r="K101" s="23">
        <v>8058</v>
      </c>
      <c r="L101" s="23">
        <v>16</v>
      </c>
      <c r="M101" s="23">
        <v>-6</v>
      </c>
      <c r="N101" s="23">
        <v>8</v>
      </c>
      <c r="O101" s="23">
        <v>14</v>
      </c>
      <c r="P101" s="23">
        <v>22</v>
      </c>
      <c r="Q101" s="23">
        <v>40</v>
      </c>
      <c r="R101" s="23">
        <v>18</v>
      </c>
    </row>
    <row r="102" spans="2:18" s="2" customFormat="1" ht="12" customHeight="1">
      <c r="B102" s="6"/>
      <c r="C102" s="12"/>
      <c r="D102" s="5" t="s">
        <v>80</v>
      </c>
      <c r="E102" s="23">
        <v>2603</v>
      </c>
      <c r="F102" s="23">
        <v>1</v>
      </c>
      <c r="G102" s="23">
        <v>5</v>
      </c>
      <c r="H102" s="23">
        <v>4</v>
      </c>
      <c r="I102" s="23">
        <f>SUM(J102:K102)</f>
        <v>10324</v>
      </c>
      <c r="J102" s="23">
        <v>5159</v>
      </c>
      <c r="K102" s="23">
        <v>5165</v>
      </c>
      <c r="L102" s="23">
        <v>-12</v>
      </c>
      <c r="M102" s="23">
        <v>-11</v>
      </c>
      <c r="N102" s="23">
        <v>5</v>
      </c>
      <c r="O102" s="23">
        <v>16</v>
      </c>
      <c r="P102" s="23">
        <v>-1</v>
      </c>
      <c r="Q102" s="23">
        <v>22</v>
      </c>
      <c r="R102" s="23">
        <v>23</v>
      </c>
    </row>
    <row r="103" spans="2:18" s="2" customFormat="1" ht="12" customHeight="1">
      <c r="B103" s="6"/>
      <c r="C103" s="12"/>
      <c r="D103" s="5" t="s">
        <v>75</v>
      </c>
      <c r="E103" s="23">
        <v>2794</v>
      </c>
      <c r="F103" s="23">
        <v>1</v>
      </c>
      <c r="G103" s="23">
        <v>4</v>
      </c>
      <c r="H103" s="23">
        <v>3</v>
      </c>
      <c r="I103" s="23">
        <f>SUM(J103:K103)</f>
        <v>11483</v>
      </c>
      <c r="J103" s="23">
        <v>5688</v>
      </c>
      <c r="K103" s="23">
        <v>5795</v>
      </c>
      <c r="L103" s="23">
        <v>-4</v>
      </c>
      <c r="M103" s="23">
        <v>6</v>
      </c>
      <c r="N103" s="23">
        <v>8</v>
      </c>
      <c r="O103" s="23">
        <v>2</v>
      </c>
      <c r="P103" s="23">
        <v>-10</v>
      </c>
      <c r="Q103" s="23">
        <v>11</v>
      </c>
      <c r="R103" s="23">
        <v>21</v>
      </c>
    </row>
    <row r="104" spans="2:18" s="2" customFormat="1" ht="12" customHeight="1">
      <c r="B104" s="6"/>
      <c r="C104" s="12"/>
      <c r="D104" s="5" t="s">
        <v>76</v>
      </c>
      <c r="E104" s="23">
        <v>13803</v>
      </c>
      <c r="F104" s="23">
        <v>37</v>
      </c>
      <c r="G104" s="23">
        <v>85</v>
      </c>
      <c r="H104" s="23">
        <v>48</v>
      </c>
      <c r="I104" s="23">
        <f>SUM(J104:K104)</f>
        <v>37671</v>
      </c>
      <c r="J104" s="23">
        <v>19546</v>
      </c>
      <c r="K104" s="23">
        <v>18125</v>
      </c>
      <c r="L104" s="23">
        <v>23</v>
      </c>
      <c r="M104" s="23">
        <v>34</v>
      </c>
      <c r="N104" s="23">
        <v>43</v>
      </c>
      <c r="O104" s="23">
        <v>9</v>
      </c>
      <c r="P104" s="23">
        <v>-11</v>
      </c>
      <c r="Q104" s="23">
        <v>147</v>
      </c>
      <c r="R104" s="23">
        <v>158</v>
      </c>
    </row>
    <row r="105" spans="2:18" s="2" customFormat="1" ht="12" customHeight="1">
      <c r="B105" s="6"/>
      <c r="C105" s="12"/>
      <c r="D105" s="5" t="s">
        <v>77</v>
      </c>
      <c r="E105" s="23">
        <v>6514</v>
      </c>
      <c r="F105" s="23">
        <v>12</v>
      </c>
      <c r="G105" s="23">
        <v>26</v>
      </c>
      <c r="H105" s="23">
        <v>14</v>
      </c>
      <c r="I105" s="23">
        <v>24795</v>
      </c>
      <c r="J105" s="23">
        <v>12436</v>
      </c>
      <c r="K105" s="23">
        <v>12359</v>
      </c>
      <c r="L105" s="23">
        <v>55</v>
      </c>
      <c r="M105" s="23">
        <v>6</v>
      </c>
      <c r="N105" s="23">
        <v>16</v>
      </c>
      <c r="O105" s="23">
        <v>10</v>
      </c>
      <c r="P105" s="23">
        <v>49</v>
      </c>
      <c r="Q105" s="23">
        <v>93</v>
      </c>
      <c r="R105" s="23">
        <v>44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181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572532</v>
      </c>
      <c r="F8" s="22">
        <f>SUM(F9:F10)</f>
        <v>-660</v>
      </c>
      <c r="G8" s="22">
        <f>SUM(G9:G10)</f>
        <v>4713</v>
      </c>
      <c r="H8" s="22">
        <f>SUM(H9:H10)</f>
        <v>5373</v>
      </c>
      <c r="I8" s="22">
        <f>SUM(J8:K8)</f>
        <v>1941146</v>
      </c>
      <c r="J8" s="22">
        <f>SUM(J9:J10)</f>
        <v>956725</v>
      </c>
      <c r="K8" s="22">
        <f aca="true" t="shared" si="0" ref="K8:R8">SUM(K9:K10)</f>
        <v>984421</v>
      </c>
      <c r="L8" s="22">
        <f t="shared" si="0"/>
        <v>-2328</v>
      </c>
      <c r="M8" s="22">
        <f t="shared" si="0"/>
        <v>260</v>
      </c>
      <c r="N8" s="22">
        <f t="shared" si="0"/>
        <v>1593</v>
      </c>
      <c r="O8" s="22">
        <f t="shared" si="0"/>
        <v>1333</v>
      </c>
      <c r="P8" s="22">
        <f t="shared" si="0"/>
        <v>-2588</v>
      </c>
      <c r="Q8" s="22">
        <f t="shared" si="0"/>
        <v>13226</v>
      </c>
      <c r="R8" s="22">
        <f t="shared" si="0"/>
        <v>15814</v>
      </c>
    </row>
    <row r="9" spans="2:18" s="2" customFormat="1" ht="12" customHeight="1">
      <c r="B9" s="32" t="s">
        <v>191</v>
      </c>
      <c r="C9" s="43"/>
      <c r="D9" s="31"/>
      <c r="E9" s="22">
        <f>SUM(E12:E22)</f>
        <v>375074</v>
      </c>
      <c r="F9" s="22">
        <f>SUM(F12:F22)</f>
        <v>-808</v>
      </c>
      <c r="G9" s="22">
        <f>SUM(G12:G22)</f>
        <v>3422</v>
      </c>
      <c r="H9" s="22">
        <f>SUM(H12:H22)</f>
        <v>4230</v>
      </c>
      <c r="I9" s="22">
        <f>SUM(J9:K9)</f>
        <v>1217191</v>
      </c>
      <c r="J9" s="22">
        <f>SUM(J12:J22)</f>
        <v>598418</v>
      </c>
      <c r="K9" s="22">
        <f aca="true" t="shared" si="1" ref="K9:R9">SUM(K12:K22)</f>
        <v>618773</v>
      </c>
      <c r="L9" s="22">
        <f t="shared" si="1"/>
        <v>-2512</v>
      </c>
      <c r="M9" s="22">
        <f t="shared" si="1"/>
        <v>203</v>
      </c>
      <c r="N9" s="22">
        <f t="shared" si="1"/>
        <v>1006</v>
      </c>
      <c r="O9" s="22">
        <f t="shared" si="1"/>
        <v>803</v>
      </c>
      <c r="P9" s="22">
        <f t="shared" si="1"/>
        <v>-2715</v>
      </c>
      <c r="Q9" s="22">
        <f t="shared" si="1"/>
        <v>8208</v>
      </c>
      <c r="R9" s="22">
        <f t="shared" si="1"/>
        <v>10923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197458</v>
      </c>
      <c r="F10" s="22">
        <f>SUM(F24,F35,F41,F48,F56,F62,F65,F75,F85,F91,F97,F100)</f>
        <v>148</v>
      </c>
      <c r="G10" s="22">
        <f>SUM(G24,G35,G41,G48,G56,G62,G65,G75,G85,G91,G97,G100)</f>
        <v>1291</v>
      </c>
      <c r="H10" s="22">
        <f>SUM(H24,H35,H41,H48,H56,H62,H65,H75,H85,H91,H97,H100)</f>
        <v>1143</v>
      </c>
      <c r="I10" s="22">
        <f>SUM(J10:K10)</f>
        <v>723955</v>
      </c>
      <c r="J10" s="22">
        <f>SUM(J24,J35,J41,J48,J56,J62,J65,J75,J85,J91,J97,J100)</f>
        <v>358307</v>
      </c>
      <c r="K10" s="22">
        <f aca="true" t="shared" si="2" ref="K10:R10">SUM(K24,K35,K41,K48,K56,K62,K65,K75,K85,K91,K97,K100)</f>
        <v>365648</v>
      </c>
      <c r="L10" s="22">
        <f t="shared" si="2"/>
        <v>184</v>
      </c>
      <c r="M10" s="22">
        <f t="shared" si="2"/>
        <v>57</v>
      </c>
      <c r="N10" s="22">
        <f t="shared" si="2"/>
        <v>587</v>
      </c>
      <c r="O10" s="22">
        <f t="shared" si="2"/>
        <v>530</v>
      </c>
      <c r="P10" s="22">
        <f t="shared" si="2"/>
        <v>127</v>
      </c>
      <c r="Q10" s="22">
        <f t="shared" si="2"/>
        <v>5018</v>
      </c>
      <c r="R10" s="22">
        <f t="shared" si="2"/>
        <v>4891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89331</v>
      </c>
      <c r="F12" s="23">
        <v>-213</v>
      </c>
      <c r="G12" s="23">
        <v>894</v>
      </c>
      <c r="H12" s="23">
        <v>1107</v>
      </c>
      <c r="I12" s="23">
        <f>SUM(J12:K12)</f>
        <v>281811</v>
      </c>
      <c r="J12" s="23">
        <v>137718</v>
      </c>
      <c r="K12" s="23">
        <v>144093</v>
      </c>
      <c r="L12" s="23">
        <v>-654</v>
      </c>
      <c r="M12" s="23">
        <v>96</v>
      </c>
      <c r="N12" s="23">
        <v>272</v>
      </c>
      <c r="O12" s="23">
        <v>176</v>
      </c>
      <c r="P12" s="23">
        <v>-750</v>
      </c>
      <c r="Q12" s="23">
        <v>2180</v>
      </c>
      <c r="R12" s="23">
        <v>2930</v>
      </c>
    </row>
    <row r="13" spans="2:18" s="2" customFormat="1" ht="12" customHeight="1">
      <c r="B13" s="3"/>
      <c r="C13" s="30" t="s">
        <v>99</v>
      </c>
      <c r="D13" s="31"/>
      <c r="E13" s="23">
        <v>76027</v>
      </c>
      <c r="F13" s="23">
        <v>-368</v>
      </c>
      <c r="G13" s="23">
        <v>756</v>
      </c>
      <c r="H13" s="23">
        <v>1124</v>
      </c>
      <c r="I13" s="23">
        <f aca="true" t="shared" si="3" ref="I13:I22">SUM(J13:K13)</f>
        <v>233622</v>
      </c>
      <c r="J13" s="23">
        <v>114992</v>
      </c>
      <c r="K13" s="23">
        <v>118630</v>
      </c>
      <c r="L13" s="23">
        <v>-885</v>
      </c>
      <c r="M13" s="23">
        <v>77</v>
      </c>
      <c r="N13" s="23">
        <v>206</v>
      </c>
      <c r="O13" s="23">
        <v>129</v>
      </c>
      <c r="P13" s="23">
        <v>-962</v>
      </c>
      <c r="Q13" s="23">
        <v>1752</v>
      </c>
      <c r="R13" s="23">
        <v>2714</v>
      </c>
    </row>
    <row r="14" spans="2:18" s="2" customFormat="1" ht="12" customHeight="1">
      <c r="B14" s="6"/>
      <c r="C14" s="30" t="s">
        <v>100</v>
      </c>
      <c r="D14" s="31"/>
      <c r="E14" s="23">
        <v>40078</v>
      </c>
      <c r="F14" s="23">
        <v>-155</v>
      </c>
      <c r="G14" s="23">
        <v>353</v>
      </c>
      <c r="H14" s="23">
        <v>508</v>
      </c>
      <c r="I14" s="23">
        <f t="shared" si="3"/>
        <v>128604</v>
      </c>
      <c r="J14" s="23">
        <v>61825</v>
      </c>
      <c r="K14" s="23">
        <v>66779</v>
      </c>
      <c r="L14" s="23">
        <v>-531</v>
      </c>
      <c r="M14" s="23">
        <v>-6</v>
      </c>
      <c r="N14" s="23">
        <v>100</v>
      </c>
      <c r="O14" s="23">
        <v>106</v>
      </c>
      <c r="P14" s="23">
        <v>-525</v>
      </c>
      <c r="Q14" s="23">
        <v>516</v>
      </c>
      <c r="R14" s="23">
        <v>1041</v>
      </c>
    </row>
    <row r="15" spans="2:18" s="2" customFormat="1" ht="12" customHeight="1">
      <c r="B15" s="6"/>
      <c r="C15" s="30" t="s">
        <v>101</v>
      </c>
      <c r="D15" s="31"/>
      <c r="E15" s="23">
        <v>33644</v>
      </c>
      <c r="F15" s="23">
        <v>1</v>
      </c>
      <c r="G15" s="23">
        <v>260</v>
      </c>
      <c r="H15" s="23">
        <v>259</v>
      </c>
      <c r="I15" s="23">
        <f t="shared" si="3"/>
        <v>113342</v>
      </c>
      <c r="J15" s="23">
        <v>56191</v>
      </c>
      <c r="K15" s="23">
        <v>57151</v>
      </c>
      <c r="L15" s="23">
        <v>-101</v>
      </c>
      <c r="M15" s="23">
        <v>15</v>
      </c>
      <c r="N15" s="23">
        <v>94</v>
      </c>
      <c r="O15" s="23">
        <v>79</v>
      </c>
      <c r="P15" s="23">
        <v>-116</v>
      </c>
      <c r="Q15" s="23">
        <v>630</v>
      </c>
      <c r="R15" s="23">
        <v>746</v>
      </c>
    </row>
    <row r="16" spans="2:18" s="2" customFormat="1" ht="12" customHeight="1">
      <c r="B16" s="6"/>
      <c r="C16" s="30" t="s">
        <v>102</v>
      </c>
      <c r="D16" s="31"/>
      <c r="E16" s="23">
        <v>42030</v>
      </c>
      <c r="F16" s="23">
        <v>-91</v>
      </c>
      <c r="G16" s="23">
        <v>426</v>
      </c>
      <c r="H16" s="23">
        <v>517</v>
      </c>
      <c r="I16" s="23">
        <f t="shared" si="3"/>
        <v>136257</v>
      </c>
      <c r="J16" s="23">
        <v>69049</v>
      </c>
      <c r="K16" s="23">
        <v>67208</v>
      </c>
      <c r="L16" s="23">
        <v>-194</v>
      </c>
      <c r="M16" s="23">
        <v>30</v>
      </c>
      <c r="N16" s="23">
        <v>112</v>
      </c>
      <c r="O16" s="23">
        <v>82</v>
      </c>
      <c r="P16" s="23">
        <v>-224</v>
      </c>
      <c r="Q16" s="23">
        <v>983</v>
      </c>
      <c r="R16" s="23">
        <v>1207</v>
      </c>
    </row>
    <row r="17" spans="2:18" s="2" customFormat="1" ht="12" customHeight="1">
      <c r="B17" s="6"/>
      <c r="C17" s="30" t="s">
        <v>103</v>
      </c>
      <c r="D17" s="31"/>
      <c r="E17" s="23">
        <v>13906</v>
      </c>
      <c r="F17" s="23">
        <v>-33</v>
      </c>
      <c r="G17" s="23">
        <v>120</v>
      </c>
      <c r="H17" s="23">
        <v>153</v>
      </c>
      <c r="I17" s="23">
        <f t="shared" si="3"/>
        <v>47037</v>
      </c>
      <c r="J17" s="23">
        <v>22845</v>
      </c>
      <c r="K17" s="23">
        <v>24192</v>
      </c>
      <c r="L17" s="23">
        <v>-110</v>
      </c>
      <c r="M17" s="23">
        <v>-14</v>
      </c>
      <c r="N17" s="23">
        <v>23</v>
      </c>
      <c r="O17" s="23">
        <v>37</v>
      </c>
      <c r="P17" s="23">
        <v>-96</v>
      </c>
      <c r="Q17" s="23">
        <v>327</v>
      </c>
      <c r="R17" s="23">
        <v>423</v>
      </c>
    </row>
    <row r="18" spans="2:18" s="2" customFormat="1" ht="12" customHeight="1">
      <c r="B18" s="6"/>
      <c r="C18" s="30" t="s">
        <v>104</v>
      </c>
      <c r="D18" s="31"/>
      <c r="E18" s="23">
        <v>22898</v>
      </c>
      <c r="F18" s="23">
        <v>-3</v>
      </c>
      <c r="G18" s="23">
        <v>208</v>
      </c>
      <c r="H18" s="23">
        <v>211</v>
      </c>
      <c r="I18" s="23">
        <f t="shared" si="3"/>
        <v>76038</v>
      </c>
      <c r="J18" s="23">
        <v>37714</v>
      </c>
      <c r="K18" s="23">
        <v>38324</v>
      </c>
      <c r="L18" s="23">
        <v>-85</v>
      </c>
      <c r="M18" s="23">
        <v>3</v>
      </c>
      <c r="N18" s="23">
        <v>47</v>
      </c>
      <c r="O18" s="23">
        <v>44</v>
      </c>
      <c r="P18" s="23">
        <v>-88</v>
      </c>
      <c r="Q18" s="23">
        <v>515</v>
      </c>
      <c r="R18" s="23">
        <v>603</v>
      </c>
    </row>
    <row r="19" spans="2:18" s="2" customFormat="1" ht="12" customHeight="1">
      <c r="B19" s="6"/>
      <c r="C19" s="30" t="s">
        <v>105</v>
      </c>
      <c r="D19" s="31"/>
      <c r="E19" s="23">
        <v>14291</v>
      </c>
      <c r="F19" s="23">
        <v>-21</v>
      </c>
      <c r="G19" s="23">
        <v>153</v>
      </c>
      <c r="H19" s="23">
        <v>174</v>
      </c>
      <c r="I19" s="23">
        <f t="shared" si="3"/>
        <v>48038</v>
      </c>
      <c r="J19" s="23">
        <v>23499</v>
      </c>
      <c r="K19" s="23">
        <v>24539</v>
      </c>
      <c r="L19" s="23">
        <v>-23</v>
      </c>
      <c r="M19" s="23">
        <v>0</v>
      </c>
      <c r="N19" s="23">
        <v>39</v>
      </c>
      <c r="O19" s="23">
        <v>39</v>
      </c>
      <c r="P19" s="23">
        <v>-23</v>
      </c>
      <c r="Q19" s="23">
        <v>400</v>
      </c>
      <c r="R19" s="23">
        <v>423</v>
      </c>
    </row>
    <row r="20" spans="2:18" s="2" customFormat="1" ht="12" customHeight="1">
      <c r="B20" s="6"/>
      <c r="C20" s="30" t="s">
        <v>106</v>
      </c>
      <c r="D20" s="31"/>
      <c r="E20" s="23">
        <v>16635</v>
      </c>
      <c r="F20" s="23">
        <v>56</v>
      </c>
      <c r="G20" s="23">
        <v>140</v>
      </c>
      <c r="H20" s="23">
        <v>84</v>
      </c>
      <c r="I20" s="23">
        <f t="shared" si="3"/>
        <v>58643</v>
      </c>
      <c r="J20" s="23">
        <v>28761</v>
      </c>
      <c r="K20" s="23">
        <v>29882</v>
      </c>
      <c r="L20" s="23">
        <v>104</v>
      </c>
      <c r="M20" s="23">
        <v>-2</v>
      </c>
      <c r="N20" s="23">
        <v>43</v>
      </c>
      <c r="O20" s="23">
        <v>45</v>
      </c>
      <c r="P20" s="23">
        <v>106</v>
      </c>
      <c r="Q20" s="23">
        <v>420</v>
      </c>
      <c r="R20" s="23">
        <v>314</v>
      </c>
    </row>
    <row r="21" spans="2:18" s="2" customFormat="1" ht="12" customHeight="1">
      <c r="B21" s="6"/>
      <c r="C21" s="30" t="s">
        <v>107</v>
      </c>
      <c r="D21" s="31"/>
      <c r="E21" s="23">
        <v>13287</v>
      </c>
      <c r="F21" s="23">
        <v>5</v>
      </c>
      <c r="G21" s="23">
        <v>72</v>
      </c>
      <c r="H21" s="23">
        <v>67</v>
      </c>
      <c r="I21" s="23">
        <f t="shared" si="3"/>
        <v>48717</v>
      </c>
      <c r="J21" s="23">
        <v>23766</v>
      </c>
      <c r="K21" s="23">
        <v>24951</v>
      </c>
      <c r="L21" s="23">
        <v>-51</v>
      </c>
      <c r="M21" s="23">
        <v>4</v>
      </c>
      <c r="N21" s="23">
        <v>39</v>
      </c>
      <c r="O21" s="23">
        <v>35</v>
      </c>
      <c r="P21" s="23">
        <v>-55</v>
      </c>
      <c r="Q21" s="23">
        <v>233</v>
      </c>
      <c r="R21" s="23">
        <v>288</v>
      </c>
    </row>
    <row r="22" spans="2:18" s="2" customFormat="1" ht="12" customHeight="1">
      <c r="B22" s="6"/>
      <c r="C22" s="30" t="s">
        <v>108</v>
      </c>
      <c r="D22" s="31"/>
      <c r="E22" s="23">
        <v>12947</v>
      </c>
      <c r="F22" s="23">
        <v>14</v>
      </c>
      <c r="G22" s="23">
        <v>40</v>
      </c>
      <c r="H22" s="23">
        <v>26</v>
      </c>
      <c r="I22" s="23">
        <f t="shared" si="3"/>
        <v>45082</v>
      </c>
      <c r="J22" s="23">
        <v>22058</v>
      </c>
      <c r="K22" s="23">
        <v>23024</v>
      </c>
      <c r="L22" s="23">
        <v>18</v>
      </c>
      <c r="M22" s="23">
        <v>0</v>
      </c>
      <c r="N22" s="23">
        <v>31</v>
      </c>
      <c r="O22" s="23">
        <v>31</v>
      </c>
      <c r="P22" s="23">
        <v>18</v>
      </c>
      <c r="Q22" s="23">
        <v>252</v>
      </c>
      <c r="R22" s="23">
        <v>234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22370</v>
      </c>
      <c r="F24" s="22">
        <f>SUM(F25:F33)</f>
        <v>14</v>
      </c>
      <c r="G24" s="22">
        <f>SUM(G25:G33)</f>
        <v>118</v>
      </c>
      <c r="H24" s="22">
        <f>SUM(H25:H33)</f>
        <v>104</v>
      </c>
      <c r="I24" s="22">
        <f>SUM(J24:K24)</f>
        <v>91626</v>
      </c>
      <c r="J24" s="22">
        <f>SUM(J25:J33)</f>
        <v>45233</v>
      </c>
      <c r="K24" s="22">
        <f aca="true" t="shared" si="4" ref="K24:R24">SUM(K25:K33)</f>
        <v>46393</v>
      </c>
      <c r="L24" s="22">
        <f t="shared" si="4"/>
        <v>108</v>
      </c>
      <c r="M24" s="22">
        <f t="shared" si="4"/>
        <v>-7</v>
      </c>
      <c r="N24" s="22">
        <f t="shared" si="4"/>
        <v>66</v>
      </c>
      <c r="O24" s="22">
        <f t="shared" si="4"/>
        <v>73</v>
      </c>
      <c r="P24" s="22">
        <f t="shared" si="4"/>
        <v>115</v>
      </c>
      <c r="Q24" s="22">
        <f t="shared" si="4"/>
        <v>592</v>
      </c>
      <c r="R24" s="22">
        <f t="shared" si="4"/>
        <v>477</v>
      </c>
    </row>
    <row r="25" spans="2:18" s="2" customFormat="1" ht="12" customHeight="1">
      <c r="B25" s="6"/>
      <c r="C25" s="11"/>
      <c r="D25" s="9" t="s">
        <v>110</v>
      </c>
      <c r="E25" s="23">
        <v>2204</v>
      </c>
      <c r="F25" s="23">
        <v>8</v>
      </c>
      <c r="G25" s="23">
        <v>21</v>
      </c>
      <c r="H25" s="23">
        <v>13</v>
      </c>
      <c r="I25" s="23">
        <f>SUM(J25:K25)</f>
        <v>9407</v>
      </c>
      <c r="J25" s="23">
        <v>4664</v>
      </c>
      <c r="K25" s="23">
        <v>4743</v>
      </c>
      <c r="L25" s="23">
        <v>38</v>
      </c>
      <c r="M25" s="23">
        <v>4</v>
      </c>
      <c r="N25" s="23">
        <v>10</v>
      </c>
      <c r="O25" s="23">
        <v>6</v>
      </c>
      <c r="P25" s="23">
        <v>34</v>
      </c>
      <c r="Q25" s="23">
        <v>77</v>
      </c>
      <c r="R25" s="23">
        <v>43</v>
      </c>
    </row>
    <row r="26" spans="2:18" s="2" customFormat="1" ht="12" customHeight="1">
      <c r="B26" s="6"/>
      <c r="C26" s="11"/>
      <c r="D26" s="9" t="s">
        <v>111</v>
      </c>
      <c r="E26" s="23">
        <v>3210</v>
      </c>
      <c r="F26" s="23">
        <v>0</v>
      </c>
      <c r="G26" s="23">
        <v>9</v>
      </c>
      <c r="H26" s="23">
        <v>9</v>
      </c>
      <c r="I26" s="23">
        <f aca="true" t="shared" si="5" ref="I26:I33">SUM(J26:K26)</f>
        <v>13590</v>
      </c>
      <c r="J26" s="23">
        <v>6738</v>
      </c>
      <c r="K26" s="23">
        <v>6852</v>
      </c>
      <c r="L26" s="23">
        <v>-4</v>
      </c>
      <c r="M26" s="23">
        <v>4</v>
      </c>
      <c r="N26" s="23">
        <v>14</v>
      </c>
      <c r="O26" s="23">
        <v>10</v>
      </c>
      <c r="P26" s="23">
        <v>-8</v>
      </c>
      <c r="Q26" s="23">
        <v>47</v>
      </c>
      <c r="R26" s="23">
        <v>55</v>
      </c>
    </row>
    <row r="27" spans="2:18" s="2" customFormat="1" ht="12" customHeight="1">
      <c r="B27" s="6"/>
      <c r="C27" s="11"/>
      <c r="D27" s="9" t="s">
        <v>112</v>
      </c>
      <c r="E27" s="23">
        <v>4142</v>
      </c>
      <c r="F27" s="23">
        <v>8</v>
      </c>
      <c r="G27" s="23">
        <v>19</v>
      </c>
      <c r="H27" s="23">
        <v>11</v>
      </c>
      <c r="I27" s="23">
        <f t="shared" si="5"/>
        <v>16749</v>
      </c>
      <c r="J27" s="23">
        <v>8234</v>
      </c>
      <c r="K27" s="23">
        <v>8515</v>
      </c>
      <c r="L27" s="23">
        <v>38</v>
      </c>
      <c r="M27" s="23">
        <v>-3</v>
      </c>
      <c r="N27" s="23">
        <v>11</v>
      </c>
      <c r="O27" s="23">
        <v>14</v>
      </c>
      <c r="P27" s="23">
        <v>41</v>
      </c>
      <c r="Q27" s="23">
        <v>119</v>
      </c>
      <c r="R27" s="23">
        <v>78</v>
      </c>
    </row>
    <row r="28" spans="2:18" s="2" customFormat="1" ht="12" customHeight="1">
      <c r="B28" s="6"/>
      <c r="C28" s="11"/>
      <c r="D28" s="9" t="s">
        <v>113</v>
      </c>
      <c r="E28" s="23">
        <v>3398</v>
      </c>
      <c r="F28" s="23">
        <v>-5</v>
      </c>
      <c r="G28" s="23">
        <v>28</v>
      </c>
      <c r="H28" s="23">
        <v>33</v>
      </c>
      <c r="I28" s="23">
        <f t="shared" si="5"/>
        <v>13349</v>
      </c>
      <c r="J28" s="23">
        <v>6584</v>
      </c>
      <c r="K28" s="23">
        <v>6765</v>
      </c>
      <c r="L28" s="23">
        <v>-8</v>
      </c>
      <c r="M28" s="23">
        <v>-5</v>
      </c>
      <c r="N28" s="23">
        <v>9</v>
      </c>
      <c r="O28" s="23">
        <v>14</v>
      </c>
      <c r="P28" s="23">
        <v>-3</v>
      </c>
      <c r="Q28" s="23">
        <v>118</v>
      </c>
      <c r="R28" s="23">
        <v>121</v>
      </c>
    </row>
    <row r="29" spans="2:18" s="2" customFormat="1" ht="12" customHeight="1">
      <c r="B29" s="6"/>
      <c r="C29" s="12"/>
      <c r="D29" s="5" t="s">
        <v>114</v>
      </c>
      <c r="E29" s="23">
        <v>1799</v>
      </c>
      <c r="F29" s="23">
        <v>4</v>
      </c>
      <c r="G29" s="23">
        <v>10</v>
      </c>
      <c r="H29" s="23">
        <v>6</v>
      </c>
      <c r="I29" s="23">
        <f t="shared" si="5"/>
        <v>8045</v>
      </c>
      <c r="J29" s="23">
        <v>3977</v>
      </c>
      <c r="K29" s="23">
        <v>4068</v>
      </c>
      <c r="L29" s="23">
        <v>16</v>
      </c>
      <c r="M29" s="23">
        <v>-4</v>
      </c>
      <c r="N29" s="23">
        <v>2</v>
      </c>
      <c r="O29" s="23">
        <v>6</v>
      </c>
      <c r="P29" s="23">
        <v>20</v>
      </c>
      <c r="Q29" s="23">
        <v>53</v>
      </c>
      <c r="R29" s="23">
        <v>33</v>
      </c>
    </row>
    <row r="30" spans="2:18" s="2" customFormat="1" ht="12" customHeight="1">
      <c r="B30" s="6"/>
      <c r="C30" s="12"/>
      <c r="D30" s="5" t="s">
        <v>115</v>
      </c>
      <c r="E30" s="23">
        <v>2501</v>
      </c>
      <c r="F30" s="23">
        <v>4</v>
      </c>
      <c r="G30" s="23">
        <v>13</v>
      </c>
      <c r="H30" s="23">
        <v>9</v>
      </c>
      <c r="I30" s="23">
        <f t="shared" si="5"/>
        <v>10620</v>
      </c>
      <c r="J30" s="23">
        <v>5259</v>
      </c>
      <c r="K30" s="23">
        <v>5361</v>
      </c>
      <c r="L30" s="23">
        <v>17</v>
      </c>
      <c r="M30" s="23">
        <v>-7</v>
      </c>
      <c r="N30" s="23">
        <v>5</v>
      </c>
      <c r="O30" s="23">
        <v>12</v>
      </c>
      <c r="P30" s="23">
        <v>24</v>
      </c>
      <c r="Q30" s="23">
        <v>72</v>
      </c>
      <c r="R30" s="23">
        <v>48</v>
      </c>
    </row>
    <row r="31" spans="2:18" s="2" customFormat="1" ht="12" customHeight="1">
      <c r="B31" s="6"/>
      <c r="C31" s="12"/>
      <c r="D31" s="5" t="s">
        <v>116</v>
      </c>
      <c r="E31" s="23">
        <v>3205</v>
      </c>
      <c r="F31" s="23">
        <v>-3</v>
      </c>
      <c r="G31" s="23">
        <v>15</v>
      </c>
      <c r="H31" s="23">
        <v>18</v>
      </c>
      <c r="I31" s="23">
        <f t="shared" si="5"/>
        <v>12771</v>
      </c>
      <c r="J31" s="23">
        <v>6334</v>
      </c>
      <c r="K31" s="23">
        <v>6437</v>
      </c>
      <c r="L31" s="23">
        <v>22</v>
      </c>
      <c r="M31" s="23">
        <v>6</v>
      </c>
      <c r="N31" s="23">
        <v>11</v>
      </c>
      <c r="O31" s="23">
        <v>5</v>
      </c>
      <c r="P31" s="23">
        <v>16</v>
      </c>
      <c r="Q31" s="23">
        <v>77</v>
      </c>
      <c r="R31" s="23">
        <v>61</v>
      </c>
    </row>
    <row r="32" spans="2:18" s="2" customFormat="1" ht="12" customHeight="1">
      <c r="B32" s="6"/>
      <c r="C32" s="12"/>
      <c r="D32" s="5" t="s">
        <v>117</v>
      </c>
      <c r="E32" s="23">
        <v>809</v>
      </c>
      <c r="F32" s="23">
        <v>1</v>
      </c>
      <c r="G32" s="23">
        <v>3</v>
      </c>
      <c r="H32" s="23">
        <v>2</v>
      </c>
      <c r="I32" s="23">
        <f t="shared" si="5"/>
        <v>3104</v>
      </c>
      <c r="J32" s="23">
        <v>1527</v>
      </c>
      <c r="K32" s="23">
        <v>1577</v>
      </c>
      <c r="L32" s="23">
        <v>6</v>
      </c>
      <c r="M32" s="23">
        <v>-1</v>
      </c>
      <c r="N32" s="23">
        <v>1</v>
      </c>
      <c r="O32" s="23">
        <v>2</v>
      </c>
      <c r="P32" s="23">
        <v>7</v>
      </c>
      <c r="Q32" s="23">
        <v>19</v>
      </c>
      <c r="R32" s="23">
        <v>12</v>
      </c>
    </row>
    <row r="33" spans="2:18" s="2" customFormat="1" ht="12" customHeight="1">
      <c r="B33" s="6"/>
      <c r="C33" s="12"/>
      <c r="D33" s="5" t="s">
        <v>118</v>
      </c>
      <c r="E33" s="23">
        <v>1102</v>
      </c>
      <c r="F33" s="23">
        <v>-3</v>
      </c>
      <c r="G33" s="23">
        <v>0</v>
      </c>
      <c r="H33" s="23">
        <v>3</v>
      </c>
      <c r="I33" s="23">
        <f t="shared" si="5"/>
        <v>3991</v>
      </c>
      <c r="J33" s="23">
        <v>1916</v>
      </c>
      <c r="K33" s="23">
        <v>2075</v>
      </c>
      <c r="L33" s="23">
        <v>-17</v>
      </c>
      <c r="M33" s="23">
        <v>-1</v>
      </c>
      <c r="N33" s="23">
        <v>3</v>
      </c>
      <c r="O33" s="23">
        <v>4</v>
      </c>
      <c r="P33" s="23">
        <v>-16</v>
      </c>
      <c r="Q33" s="23">
        <v>10</v>
      </c>
      <c r="R33" s="23">
        <v>26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19159</v>
      </c>
      <c r="F35" s="22">
        <f>SUM(F36:F39)</f>
        <v>44</v>
      </c>
      <c r="G35" s="22">
        <f>SUM(G36:G39)</f>
        <v>145</v>
      </c>
      <c r="H35" s="22">
        <f>SUM(H36:H39)</f>
        <v>101</v>
      </c>
      <c r="I35" s="22">
        <f>SUM(J35:K35)</f>
        <v>72354</v>
      </c>
      <c r="J35" s="22">
        <f>SUM(J36:J39)</f>
        <v>35601</v>
      </c>
      <c r="K35" s="22">
        <f aca="true" t="shared" si="6" ref="K35:R35">SUM(K36:K39)</f>
        <v>36753</v>
      </c>
      <c r="L35" s="22">
        <f t="shared" si="6"/>
        <v>54</v>
      </c>
      <c r="M35" s="22">
        <f t="shared" si="6"/>
        <v>15</v>
      </c>
      <c r="N35" s="22">
        <f t="shared" si="6"/>
        <v>57</v>
      </c>
      <c r="O35" s="22">
        <f t="shared" si="6"/>
        <v>42</v>
      </c>
      <c r="P35" s="22">
        <f t="shared" si="6"/>
        <v>39</v>
      </c>
      <c r="Q35" s="22">
        <f t="shared" si="6"/>
        <v>586</v>
      </c>
      <c r="R35" s="22">
        <f t="shared" si="6"/>
        <v>547</v>
      </c>
    </row>
    <row r="36" spans="2:18" s="2" customFormat="1" ht="12" customHeight="1">
      <c r="B36" s="6"/>
      <c r="C36" s="11"/>
      <c r="D36" s="5" t="s">
        <v>120</v>
      </c>
      <c r="E36" s="23">
        <v>5560</v>
      </c>
      <c r="F36" s="23">
        <v>15</v>
      </c>
      <c r="G36" s="23">
        <v>24</v>
      </c>
      <c r="H36" s="23">
        <v>9</v>
      </c>
      <c r="I36" s="23">
        <f>SUM(J36:K36)</f>
        <v>21467</v>
      </c>
      <c r="J36" s="23">
        <v>10348</v>
      </c>
      <c r="K36" s="23">
        <v>11119</v>
      </c>
      <c r="L36" s="23">
        <v>55</v>
      </c>
      <c r="M36" s="23">
        <v>-9</v>
      </c>
      <c r="N36" s="23">
        <v>10</v>
      </c>
      <c r="O36" s="23">
        <v>19</v>
      </c>
      <c r="P36" s="23">
        <v>64</v>
      </c>
      <c r="Q36" s="23">
        <v>158</v>
      </c>
      <c r="R36" s="23">
        <v>94</v>
      </c>
    </row>
    <row r="37" spans="2:18" s="2" customFormat="1" ht="12" customHeight="1">
      <c r="B37" s="6"/>
      <c r="C37" s="11"/>
      <c r="D37" s="5" t="s">
        <v>121</v>
      </c>
      <c r="E37" s="23">
        <v>1482</v>
      </c>
      <c r="F37" s="23">
        <v>-5</v>
      </c>
      <c r="G37" s="23">
        <v>2</v>
      </c>
      <c r="H37" s="23">
        <v>7</v>
      </c>
      <c r="I37" s="23">
        <f>SUM(J37:K37)</f>
        <v>5643</v>
      </c>
      <c r="J37" s="23">
        <v>2780</v>
      </c>
      <c r="K37" s="23">
        <v>2863</v>
      </c>
      <c r="L37" s="23">
        <v>-3</v>
      </c>
      <c r="M37" s="23">
        <v>6</v>
      </c>
      <c r="N37" s="23">
        <v>8</v>
      </c>
      <c r="O37" s="23">
        <v>2</v>
      </c>
      <c r="P37" s="23">
        <v>-9</v>
      </c>
      <c r="Q37" s="23">
        <v>18</v>
      </c>
      <c r="R37" s="23">
        <v>27</v>
      </c>
    </row>
    <row r="38" spans="2:18" s="2" customFormat="1" ht="12" customHeight="1">
      <c r="B38" s="6"/>
      <c r="C38" s="11"/>
      <c r="D38" s="5" t="s">
        <v>122</v>
      </c>
      <c r="E38" s="24">
        <v>3946</v>
      </c>
      <c r="F38" s="24">
        <v>17</v>
      </c>
      <c r="G38" s="24">
        <v>27</v>
      </c>
      <c r="H38" s="24">
        <v>10</v>
      </c>
      <c r="I38" s="23">
        <f>SUM(J38:K38)</f>
        <v>15697</v>
      </c>
      <c r="J38" s="23">
        <v>7767</v>
      </c>
      <c r="K38" s="23">
        <v>7930</v>
      </c>
      <c r="L38" s="23">
        <v>-15</v>
      </c>
      <c r="M38" s="23">
        <v>2</v>
      </c>
      <c r="N38" s="23">
        <v>11</v>
      </c>
      <c r="O38" s="24">
        <v>9</v>
      </c>
      <c r="P38" s="23">
        <v>-17</v>
      </c>
      <c r="Q38" s="23">
        <v>149</v>
      </c>
      <c r="R38" s="24">
        <v>166</v>
      </c>
    </row>
    <row r="39" spans="2:18" s="2" customFormat="1" ht="12" customHeight="1">
      <c r="B39" s="6"/>
      <c r="C39" s="11"/>
      <c r="D39" s="5" t="s">
        <v>123</v>
      </c>
      <c r="E39" s="23">
        <v>8171</v>
      </c>
      <c r="F39" s="23">
        <v>17</v>
      </c>
      <c r="G39" s="23">
        <v>92</v>
      </c>
      <c r="H39" s="23">
        <v>75</v>
      </c>
      <c r="I39" s="23">
        <f>SUM(J39:K39)</f>
        <v>29547</v>
      </c>
      <c r="J39" s="23">
        <v>14706</v>
      </c>
      <c r="K39" s="23">
        <v>14841</v>
      </c>
      <c r="L39" s="23">
        <v>17</v>
      </c>
      <c r="M39" s="23">
        <v>16</v>
      </c>
      <c r="N39" s="23">
        <v>28</v>
      </c>
      <c r="O39" s="23">
        <v>12</v>
      </c>
      <c r="P39" s="23">
        <v>1</v>
      </c>
      <c r="Q39" s="23">
        <v>261</v>
      </c>
      <c r="R39" s="23">
        <v>260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11457</v>
      </c>
      <c r="F41" s="22">
        <f>SUM(F42:F46)</f>
        <v>13</v>
      </c>
      <c r="G41" s="22">
        <f>SUM(G42:G46)</f>
        <v>118</v>
      </c>
      <c r="H41" s="22">
        <f>SUM(H42:H46)</f>
        <v>105</v>
      </c>
      <c r="I41" s="22">
        <f aca="true" t="shared" si="7" ref="I41:I46">SUM(J41:K41)</f>
        <v>43338</v>
      </c>
      <c r="J41" s="22">
        <f>SUM(J42:J46)</f>
        <v>21503</v>
      </c>
      <c r="K41" s="22">
        <f aca="true" t="shared" si="8" ref="K41:R41">SUM(K42:K46)</f>
        <v>21835</v>
      </c>
      <c r="L41" s="22">
        <f t="shared" si="8"/>
        <v>19</v>
      </c>
      <c r="M41" s="22">
        <f t="shared" si="8"/>
        <v>1</v>
      </c>
      <c r="N41" s="22">
        <f t="shared" si="8"/>
        <v>41</v>
      </c>
      <c r="O41" s="22">
        <f t="shared" si="8"/>
        <v>40</v>
      </c>
      <c r="P41" s="22">
        <f t="shared" si="8"/>
        <v>18</v>
      </c>
      <c r="Q41" s="22">
        <f t="shared" si="8"/>
        <v>455</v>
      </c>
      <c r="R41" s="22">
        <f t="shared" si="8"/>
        <v>437</v>
      </c>
    </row>
    <row r="42" spans="2:18" s="2" customFormat="1" ht="12" customHeight="1">
      <c r="B42" s="6"/>
      <c r="C42" s="11"/>
      <c r="D42" s="5" t="s">
        <v>125</v>
      </c>
      <c r="E42" s="23">
        <v>3060</v>
      </c>
      <c r="F42" s="23">
        <v>3</v>
      </c>
      <c r="G42" s="23">
        <v>16</v>
      </c>
      <c r="H42" s="23">
        <v>13</v>
      </c>
      <c r="I42" s="23">
        <f t="shared" si="7"/>
        <v>12253</v>
      </c>
      <c r="J42" s="23">
        <v>6130</v>
      </c>
      <c r="K42" s="23">
        <v>6123</v>
      </c>
      <c r="L42" s="23">
        <v>-11</v>
      </c>
      <c r="M42" s="23">
        <v>-8</v>
      </c>
      <c r="N42" s="23">
        <v>8</v>
      </c>
      <c r="O42" s="23">
        <v>16</v>
      </c>
      <c r="P42" s="23">
        <v>-3</v>
      </c>
      <c r="Q42" s="23">
        <v>85</v>
      </c>
      <c r="R42" s="23">
        <v>88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7"/>
        <v>2330</v>
      </c>
      <c r="J43" s="23">
        <v>1149</v>
      </c>
      <c r="K43" s="23">
        <v>1181</v>
      </c>
      <c r="L43" s="23">
        <v>-6</v>
      </c>
      <c r="M43" s="23">
        <v>-6</v>
      </c>
      <c r="N43" s="23">
        <v>1</v>
      </c>
      <c r="O43" s="23">
        <v>7</v>
      </c>
      <c r="P43" s="23">
        <v>0</v>
      </c>
      <c r="Q43" s="23">
        <v>9</v>
      </c>
      <c r="R43" s="23">
        <v>9</v>
      </c>
    </row>
    <row r="44" spans="2:18" s="2" customFormat="1" ht="12" customHeight="1">
      <c r="B44" s="6"/>
      <c r="C44" s="11"/>
      <c r="D44" s="5" t="s">
        <v>127</v>
      </c>
      <c r="E44" s="23">
        <v>1902</v>
      </c>
      <c r="F44" s="23">
        <v>-1</v>
      </c>
      <c r="G44" s="23">
        <v>42</v>
      </c>
      <c r="H44" s="23">
        <v>43</v>
      </c>
      <c r="I44" s="23">
        <f t="shared" si="7"/>
        <v>4733</v>
      </c>
      <c r="J44" s="23">
        <v>2167</v>
      </c>
      <c r="K44" s="23">
        <v>2566</v>
      </c>
      <c r="L44" s="23">
        <v>-12</v>
      </c>
      <c r="M44" s="23">
        <v>-4</v>
      </c>
      <c r="N44" s="23">
        <v>2</v>
      </c>
      <c r="O44" s="23">
        <v>6</v>
      </c>
      <c r="P44" s="23">
        <v>-8</v>
      </c>
      <c r="Q44" s="23">
        <v>70</v>
      </c>
      <c r="R44" s="23">
        <v>78</v>
      </c>
    </row>
    <row r="45" spans="2:18" s="2" customFormat="1" ht="12" customHeight="1">
      <c r="B45" s="6"/>
      <c r="C45" s="12"/>
      <c r="D45" s="5" t="s">
        <v>128</v>
      </c>
      <c r="E45" s="23">
        <v>2660</v>
      </c>
      <c r="F45" s="23">
        <v>-4</v>
      </c>
      <c r="G45" s="23">
        <v>26</v>
      </c>
      <c r="H45" s="23">
        <v>30</v>
      </c>
      <c r="I45" s="23">
        <f t="shared" si="7"/>
        <v>11088</v>
      </c>
      <c r="J45" s="23">
        <v>5704</v>
      </c>
      <c r="K45" s="23">
        <v>5384</v>
      </c>
      <c r="L45" s="23">
        <v>-8</v>
      </c>
      <c r="M45" s="23">
        <v>12</v>
      </c>
      <c r="N45" s="23">
        <v>16</v>
      </c>
      <c r="O45" s="23">
        <v>4</v>
      </c>
      <c r="P45" s="23">
        <v>-20</v>
      </c>
      <c r="Q45" s="23">
        <v>167</v>
      </c>
      <c r="R45" s="23">
        <v>187</v>
      </c>
    </row>
    <row r="46" spans="2:18" s="2" customFormat="1" ht="12" customHeight="1">
      <c r="B46" s="6"/>
      <c r="C46" s="12"/>
      <c r="D46" s="5" t="s">
        <v>175</v>
      </c>
      <c r="E46" s="23">
        <v>3261</v>
      </c>
      <c r="F46" s="23">
        <v>15</v>
      </c>
      <c r="G46" s="23">
        <v>34</v>
      </c>
      <c r="H46" s="23">
        <v>19</v>
      </c>
      <c r="I46" s="23">
        <f t="shared" si="7"/>
        <v>12934</v>
      </c>
      <c r="J46" s="23">
        <v>6353</v>
      </c>
      <c r="K46" s="23">
        <v>6581</v>
      </c>
      <c r="L46" s="23">
        <v>56</v>
      </c>
      <c r="M46" s="23">
        <v>7</v>
      </c>
      <c r="N46" s="23">
        <v>14</v>
      </c>
      <c r="O46" s="23">
        <v>7</v>
      </c>
      <c r="P46" s="23">
        <v>49</v>
      </c>
      <c r="Q46" s="23">
        <v>124</v>
      </c>
      <c r="R46" s="23">
        <v>75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14571</v>
      </c>
      <c r="F48" s="22">
        <f>SUM(F49:F54)</f>
        <v>-8</v>
      </c>
      <c r="G48" s="22">
        <f>SUM(G49:G54)</f>
        <v>84</v>
      </c>
      <c r="H48" s="22">
        <f>SUM(H49:H54)</f>
        <v>92</v>
      </c>
      <c r="I48" s="22">
        <f aca="true" t="shared" si="9" ref="I48:I54">SUM(J48:K48)</f>
        <v>51215</v>
      </c>
      <c r="J48" s="22">
        <f>SUM(J49:J54)</f>
        <v>25103</v>
      </c>
      <c r="K48" s="22">
        <f aca="true" t="shared" si="10" ref="K48:R48">SUM(K49:K54)</f>
        <v>26112</v>
      </c>
      <c r="L48" s="22">
        <f t="shared" si="10"/>
        <v>-39</v>
      </c>
      <c r="M48" s="22">
        <f t="shared" si="10"/>
        <v>-17</v>
      </c>
      <c r="N48" s="22">
        <f t="shared" si="10"/>
        <v>26</v>
      </c>
      <c r="O48" s="22">
        <f t="shared" si="10"/>
        <v>43</v>
      </c>
      <c r="P48" s="22">
        <f t="shared" si="10"/>
        <v>-22</v>
      </c>
      <c r="Q48" s="22">
        <f t="shared" si="10"/>
        <v>350</v>
      </c>
      <c r="R48" s="22">
        <f t="shared" si="10"/>
        <v>372</v>
      </c>
    </row>
    <row r="49" spans="2:18" s="2" customFormat="1" ht="12" customHeight="1">
      <c r="B49" s="6"/>
      <c r="C49" s="12"/>
      <c r="D49" s="5" t="s">
        <v>130</v>
      </c>
      <c r="E49" s="23">
        <v>4323</v>
      </c>
      <c r="F49" s="23">
        <v>0</v>
      </c>
      <c r="G49" s="23">
        <v>46</v>
      </c>
      <c r="H49" s="23">
        <v>46</v>
      </c>
      <c r="I49" s="23">
        <f t="shared" si="9"/>
        <v>13452</v>
      </c>
      <c r="J49" s="23">
        <v>6666</v>
      </c>
      <c r="K49" s="23">
        <v>6786</v>
      </c>
      <c r="L49" s="23">
        <v>-31</v>
      </c>
      <c r="M49" s="23">
        <v>-9</v>
      </c>
      <c r="N49" s="23">
        <v>2</v>
      </c>
      <c r="O49" s="23">
        <v>11</v>
      </c>
      <c r="P49" s="23">
        <v>-22</v>
      </c>
      <c r="Q49" s="23">
        <v>163</v>
      </c>
      <c r="R49" s="23">
        <v>185</v>
      </c>
    </row>
    <row r="50" spans="2:18" s="2" customFormat="1" ht="12" customHeight="1">
      <c r="B50" s="6"/>
      <c r="C50" s="12"/>
      <c r="D50" s="5" t="s">
        <v>131</v>
      </c>
      <c r="E50" s="23">
        <v>2366</v>
      </c>
      <c r="F50" s="23">
        <v>-6</v>
      </c>
      <c r="G50" s="23">
        <v>8</v>
      </c>
      <c r="H50" s="23">
        <v>14</v>
      </c>
      <c r="I50" s="23">
        <f t="shared" si="9"/>
        <v>8798</v>
      </c>
      <c r="J50" s="23">
        <v>4272</v>
      </c>
      <c r="K50" s="23">
        <v>4526</v>
      </c>
      <c r="L50" s="23">
        <v>-22</v>
      </c>
      <c r="M50" s="23">
        <v>-3</v>
      </c>
      <c r="N50" s="23">
        <v>3</v>
      </c>
      <c r="O50" s="23">
        <v>6</v>
      </c>
      <c r="P50" s="23">
        <v>-19</v>
      </c>
      <c r="Q50" s="23">
        <v>49</v>
      </c>
      <c r="R50" s="23">
        <v>68</v>
      </c>
    </row>
    <row r="51" spans="2:18" s="2" customFormat="1" ht="12" customHeight="1">
      <c r="B51" s="6"/>
      <c r="C51" s="12"/>
      <c r="D51" s="5" t="s">
        <v>132</v>
      </c>
      <c r="E51" s="23">
        <v>5942</v>
      </c>
      <c r="F51" s="23">
        <v>6</v>
      </c>
      <c r="G51" s="23">
        <v>27</v>
      </c>
      <c r="H51" s="23">
        <v>21</v>
      </c>
      <c r="I51" s="23">
        <f t="shared" si="9"/>
        <v>22634</v>
      </c>
      <c r="J51" s="23">
        <v>11108</v>
      </c>
      <c r="K51" s="23">
        <v>11526</v>
      </c>
      <c r="L51" s="23">
        <v>39</v>
      </c>
      <c r="M51" s="23">
        <v>1</v>
      </c>
      <c r="N51" s="23">
        <v>17</v>
      </c>
      <c r="O51" s="23">
        <v>16</v>
      </c>
      <c r="P51" s="23">
        <v>38</v>
      </c>
      <c r="Q51" s="23">
        <v>121</v>
      </c>
      <c r="R51" s="23">
        <v>83</v>
      </c>
    </row>
    <row r="52" spans="2:18" s="2" customFormat="1" ht="12" customHeight="1">
      <c r="B52" s="6"/>
      <c r="C52" s="12"/>
      <c r="D52" s="5" t="s">
        <v>133</v>
      </c>
      <c r="E52" s="23">
        <v>931</v>
      </c>
      <c r="F52" s="23">
        <v>-2</v>
      </c>
      <c r="G52" s="23">
        <v>3</v>
      </c>
      <c r="H52" s="23">
        <v>5</v>
      </c>
      <c r="I52" s="23">
        <f t="shared" si="9"/>
        <v>3182</v>
      </c>
      <c r="J52" s="23">
        <v>1524</v>
      </c>
      <c r="K52" s="23">
        <v>1658</v>
      </c>
      <c r="L52" s="23">
        <v>-13</v>
      </c>
      <c r="M52" s="23">
        <v>-2</v>
      </c>
      <c r="N52" s="23">
        <v>2</v>
      </c>
      <c r="O52" s="23">
        <v>4</v>
      </c>
      <c r="P52" s="23">
        <v>-11</v>
      </c>
      <c r="Q52" s="23">
        <v>10</v>
      </c>
      <c r="R52" s="23">
        <v>21</v>
      </c>
    </row>
    <row r="53" spans="2:18" s="2" customFormat="1" ht="12" customHeight="1">
      <c r="B53" s="6"/>
      <c r="C53" s="12"/>
      <c r="D53" s="5" t="s">
        <v>134</v>
      </c>
      <c r="E53" s="23">
        <v>409</v>
      </c>
      <c r="F53" s="23">
        <v>-3</v>
      </c>
      <c r="G53" s="23">
        <v>0</v>
      </c>
      <c r="H53" s="23">
        <v>3</v>
      </c>
      <c r="I53" s="23">
        <f t="shared" si="9"/>
        <v>1291</v>
      </c>
      <c r="J53" s="23">
        <v>613</v>
      </c>
      <c r="K53" s="23">
        <v>678</v>
      </c>
      <c r="L53" s="23">
        <v>-2</v>
      </c>
      <c r="M53" s="23">
        <v>-3</v>
      </c>
      <c r="N53" s="23">
        <v>0</v>
      </c>
      <c r="O53" s="23">
        <v>3</v>
      </c>
      <c r="P53" s="23">
        <v>1</v>
      </c>
      <c r="Q53" s="23">
        <v>4</v>
      </c>
      <c r="R53" s="23">
        <v>3</v>
      </c>
    </row>
    <row r="54" spans="2:18" s="2" customFormat="1" ht="12" customHeight="1">
      <c r="B54" s="6"/>
      <c r="C54" s="12"/>
      <c r="D54" s="5" t="s">
        <v>135</v>
      </c>
      <c r="E54" s="23">
        <v>600</v>
      </c>
      <c r="F54" s="23">
        <v>-3</v>
      </c>
      <c r="G54" s="23">
        <v>0</v>
      </c>
      <c r="H54" s="23">
        <v>3</v>
      </c>
      <c r="I54" s="23">
        <f t="shared" si="9"/>
        <v>1858</v>
      </c>
      <c r="J54" s="23">
        <v>920</v>
      </c>
      <c r="K54" s="23">
        <v>938</v>
      </c>
      <c r="L54" s="23">
        <v>-10</v>
      </c>
      <c r="M54" s="23">
        <v>-1</v>
      </c>
      <c r="N54" s="23">
        <v>2</v>
      </c>
      <c r="O54" s="23">
        <v>3</v>
      </c>
      <c r="P54" s="23">
        <v>-9</v>
      </c>
      <c r="Q54" s="23">
        <v>3</v>
      </c>
      <c r="R54" s="23">
        <v>12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9956</v>
      </c>
      <c r="F56" s="22">
        <f>SUM(F57:F60)</f>
        <v>1</v>
      </c>
      <c r="G56" s="22">
        <f>SUM(G57:G60)</f>
        <v>51</v>
      </c>
      <c r="H56" s="22">
        <f>SUM(H57:H60)</f>
        <v>50</v>
      </c>
      <c r="I56" s="22">
        <f>SUM(J56:K56)</f>
        <v>37973</v>
      </c>
      <c r="J56" s="22">
        <f>SUM(J57:J60)</f>
        <v>18582</v>
      </c>
      <c r="K56" s="22">
        <f aca="true" t="shared" si="11" ref="K56:R56">SUM(K57:K60)</f>
        <v>19391</v>
      </c>
      <c r="L56" s="22">
        <f t="shared" si="11"/>
        <v>-55</v>
      </c>
      <c r="M56" s="22">
        <f t="shared" si="11"/>
        <v>-17</v>
      </c>
      <c r="N56" s="22">
        <f t="shared" si="11"/>
        <v>23</v>
      </c>
      <c r="O56" s="22">
        <f t="shared" si="11"/>
        <v>40</v>
      </c>
      <c r="P56" s="22">
        <f t="shared" si="11"/>
        <v>-38</v>
      </c>
      <c r="Q56" s="22">
        <f t="shared" si="11"/>
        <v>229</v>
      </c>
      <c r="R56" s="22">
        <f t="shared" si="11"/>
        <v>267</v>
      </c>
    </row>
    <row r="57" spans="2:18" s="2" customFormat="1" ht="12" customHeight="1">
      <c r="B57" s="6"/>
      <c r="C57" s="12"/>
      <c r="D57" s="5" t="s">
        <v>137</v>
      </c>
      <c r="E57" s="23">
        <v>1284</v>
      </c>
      <c r="F57" s="23">
        <v>3</v>
      </c>
      <c r="G57" s="23">
        <v>8</v>
      </c>
      <c r="H57" s="23">
        <v>5</v>
      </c>
      <c r="I57" s="23">
        <f>SUM(J57:K57)</f>
        <v>5256</v>
      </c>
      <c r="J57" s="23">
        <v>2632</v>
      </c>
      <c r="K57" s="23">
        <v>2624</v>
      </c>
      <c r="L57" s="23">
        <v>-17</v>
      </c>
      <c r="M57" s="23">
        <v>-4</v>
      </c>
      <c r="N57" s="23">
        <v>3</v>
      </c>
      <c r="O57" s="23">
        <v>7</v>
      </c>
      <c r="P57" s="23">
        <v>-13</v>
      </c>
      <c r="Q57" s="23">
        <v>32</v>
      </c>
      <c r="R57" s="23">
        <v>45</v>
      </c>
    </row>
    <row r="58" spans="2:18" s="2" customFormat="1" ht="12" customHeight="1">
      <c r="B58" s="6"/>
      <c r="C58" s="12"/>
      <c r="D58" s="5" t="s">
        <v>138</v>
      </c>
      <c r="E58" s="23">
        <v>3766</v>
      </c>
      <c r="F58" s="23">
        <v>-4</v>
      </c>
      <c r="G58" s="23">
        <v>20</v>
      </c>
      <c r="H58" s="23">
        <v>24</v>
      </c>
      <c r="I58" s="23">
        <f>SUM(J58:K58)</f>
        <v>13787</v>
      </c>
      <c r="J58" s="23">
        <v>6761</v>
      </c>
      <c r="K58" s="23">
        <v>7026</v>
      </c>
      <c r="L58" s="23">
        <v>-35</v>
      </c>
      <c r="M58" s="23">
        <v>-5</v>
      </c>
      <c r="N58" s="23">
        <v>11</v>
      </c>
      <c r="O58" s="23">
        <v>16</v>
      </c>
      <c r="P58" s="23">
        <v>-30</v>
      </c>
      <c r="Q58" s="23">
        <v>76</v>
      </c>
      <c r="R58" s="23">
        <v>106</v>
      </c>
    </row>
    <row r="59" spans="2:18" s="2" customFormat="1" ht="12" customHeight="1">
      <c r="B59" s="6"/>
      <c r="C59" s="12"/>
      <c r="D59" s="5" t="s">
        <v>139</v>
      </c>
      <c r="E59" s="23">
        <v>1451</v>
      </c>
      <c r="F59" s="23">
        <v>-8</v>
      </c>
      <c r="G59" s="23">
        <v>1</v>
      </c>
      <c r="H59" s="23">
        <v>9</v>
      </c>
      <c r="I59" s="23">
        <f>SUM(J59:K59)</f>
        <v>4751</v>
      </c>
      <c r="J59" s="23">
        <v>2259</v>
      </c>
      <c r="K59" s="23">
        <v>2492</v>
      </c>
      <c r="L59" s="23">
        <v>-41</v>
      </c>
      <c r="M59" s="23">
        <v>-8</v>
      </c>
      <c r="N59" s="23">
        <v>2</v>
      </c>
      <c r="O59" s="23">
        <v>10</v>
      </c>
      <c r="P59" s="23">
        <v>-33</v>
      </c>
      <c r="Q59" s="23">
        <v>19</v>
      </c>
      <c r="R59" s="23">
        <v>52</v>
      </c>
    </row>
    <row r="60" spans="2:18" s="2" customFormat="1" ht="12" customHeight="1">
      <c r="B60" s="6"/>
      <c r="C60" s="12"/>
      <c r="D60" s="5" t="s">
        <v>140</v>
      </c>
      <c r="E60" s="23">
        <v>3455</v>
      </c>
      <c r="F60" s="23">
        <v>10</v>
      </c>
      <c r="G60" s="23">
        <v>22</v>
      </c>
      <c r="H60" s="23">
        <v>12</v>
      </c>
      <c r="I60" s="23">
        <f>SUM(J60:K60)</f>
        <v>14179</v>
      </c>
      <c r="J60" s="23">
        <v>6930</v>
      </c>
      <c r="K60" s="23">
        <v>7249</v>
      </c>
      <c r="L60" s="23">
        <v>38</v>
      </c>
      <c r="M60" s="23">
        <v>0</v>
      </c>
      <c r="N60" s="23">
        <v>7</v>
      </c>
      <c r="O60" s="23">
        <v>7</v>
      </c>
      <c r="P60" s="23">
        <v>38</v>
      </c>
      <c r="Q60" s="23">
        <v>102</v>
      </c>
      <c r="R60" s="23">
        <v>64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5344</v>
      </c>
      <c r="F62" s="22">
        <f>SUM(F63)</f>
        <v>9</v>
      </c>
      <c r="G62" s="22">
        <f>SUM(G63)</f>
        <v>34</v>
      </c>
      <c r="H62" s="22">
        <f>SUM(H63)</f>
        <v>25</v>
      </c>
      <c r="I62" s="22">
        <f>SUM(J62:K62)</f>
        <v>18688</v>
      </c>
      <c r="J62" s="22">
        <f>SUM(J63)</f>
        <v>9006</v>
      </c>
      <c r="K62" s="22">
        <f aca="true" t="shared" si="12" ref="K62:R62">SUM(K63)</f>
        <v>9682</v>
      </c>
      <c r="L62" s="22">
        <f t="shared" si="12"/>
        <v>17</v>
      </c>
      <c r="M62" s="22">
        <f t="shared" si="12"/>
        <v>-4</v>
      </c>
      <c r="N62" s="22">
        <f t="shared" si="12"/>
        <v>12</v>
      </c>
      <c r="O62" s="22">
        <f t="shared" si="12"/>
        <v>16</v>
      </c>
      <c r="P62" s="22">
        <f t="shared" si="12"/>
        <v>21</v>
      </c>
      <c r="Q62" s="22">
        <f t="shared" si="12"/>
        <v>119</v>
      </c>
      <c r="R62" s="22">
        <f t="shared" si="12"/>
        <v>98</v>
      </c>
    </row>
    <row r="63" spans="2:18" s="2" customFormat="1" ht="12" customHeight="1">
      <c r="B63" s="6"/>
      <c r="C63" s="12"/>
      <c r="D63" s="5" t="s">
        <v>142</v>
      </c>
      <c r="E63" s="23">
        <v>5344</v>
      </c>
      <c r="F63" s="23">
        <v>9</v>
      </c>
      <c r="G63" s="23">
        <v>34</v>
      </c>
      <c r="H63" s="23">
        <v>25</v>
      </c>
      <c r="I63" s="23">
        <f>SUM(J63:K63)</f>
        <v>18688</v>
      </c>
      <c r="J63" s="23">
        <v>9006</v>
      </c>
      <c r="K63" s="23">
        <v>9682</v>
      </c>
      <c r="L63" s="23">
        <v>17</v>
      </c>
      <c r="M63" s="23">
        <v>-4</v>
      </c>
      <c r="N63" s="23">
        <v>12</v>
      </c>
      <c r="O63" s="23">
        <v>16</v>
      </c>
      <c r="P63" s="23">
        <v>21</v>
      </c>
      <c r="Q63" s="23">
        <v>119</v>
      </c>
      <c r="R63" s="23">
        <v>98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21139</v>
      </c>
      <c r="F65" s="22">
        <f>SUM(F66:F73)</f>
        <v>-35</v>
      </c>
      <c r="G65" s="22">
        <f>SUM(G66:G73)</f>
        <v>132</v>
      </c>
      <c r="H65" s="22">
        <f>SUM(H66:H73)</f>
        <v>167</v>
      </c>
      <c r="I65" s="22">
        <f>SUM(J65:K65)</f>
        <v>72296</v>
      </c>
      <c r="J65" s="22">
        <f>SUM(J66:J73)</f>
        <v>35455</v>
      </c>
      <c r="K65" s="22">
        <f aca="true" t="shared" si="13" ref="K65:R65">SUM(K66:K73)</f>
        <v>36841</v>
      </c>
      <c r="L65" s="22">
        <f t="shared" si="13"/>
        <v>-186</v>
      </c>
      <c r="M65" s="22">
        <f t="shared" si="13"/>
        <v>20</v>
      </c>
      <c r="N65" s="22">
        <f t="shared" si="13"/>
        <v>70</v>
      </c>
      <c r="O65" s="22">
        <f t="shared" si="13"/>
        <v>50</v>
      </c>
      <c r="P65" s="22">
        <f t="shared" si="13"/>
        <v>-206</v>
      </c>
      <c r="Q65" s="22">
        <f t="shared" si="13"/>
        <v>452</v>
      </c>
      <c r="R65" s="22">
        <f t="shared" si="13"/>
        <v>658</v>
      </c>
    </row>
    <row r="66" spans="2:18" s="2" customFormat="1" ht="12" customHeight="1">
      <c r="B66" s="6"/>
      <c r="C66" s="12"/>
      <c r="D66" s="5" t="s">
        <v>144</v>
      </c>
      <c r="E66" s="23">
        <v>5650</v>
      </c>
      <c r="F66" s="23">
        <v>-5</v>
      </c>
      <c r="G66" s="23">
        <v>25</v>
      </c>
      <c r="H66" s="23">
        <v>30</v>
      </c>
      <c r="I66" s="23">
        <f>SUM(J66:K66)</f>
        <v>19969</v>
      </c>
      <c r="J66" s="23">
        <v>9664</v>
      </c>
      <c r="K66" s="23">
        <v>10305</v>
      </c>
      <c r="L66" s="23">
        <v>-61</v>
      </c>
      <c r="M66" s="23">
        <v>-1</v>
      </c>
      <c r="N66" s="23">
        <v>11</v>
      </c>
      <c r="O66" s="23">
        <v>12</v>
      </c>
      <c r="P66" s="23">
        <v>-60</v>
      </c>
      <c r="Q66" s="23">
        <v>77</v>
      </c>
      <c r="R66" s="23">
        <v>137</v>
      </c>
    </row>
    <row r="67" spans="2:18" s="2" customFormat="1" ht="12" customHeight="1">
      <c r="B67" s="6"/>
      <c r="C67" s="12"/>
      <c r="D67" s="5" t="s">
        <v>118</v>
      </c>
      <c r="E67" s="23">
        <v>648</v>
      </c>
      <c r="F67" s="23">
        <v>1</v>
      </c>
      <c r="G67" s="23">
        <v>2</v>
      </c>
      <c r="H67" s="23">
        <v>1</v>
      </c>
      <c r="I67" s="23">
        <f aca="true" t="shared" si="14" ref="I67:I73">SUM(J67:K67)</f>
        <v>2665</v>
      </c>
      <c r="J67" s="23">
        <v>1314</v>
      </c>
      <c r="K67" s="23">
        <v>1351</v>
      </c>
      <c r="L67" s="23">
        <v>7</v>
      </c>
      <c r="M67" s="23">
        <v>1</v>
      </c>
      <c r="N67" s="23">
        <v>1</v>
      </c>
      <c r="O67" s="23">
        <v>0</v>
      </c>
      <c r="P67" s="23">
        <v>6</v>
      </c>
      <c r="Q67" s="23">
        <v>16</v>
      </c>
      <c r="R67" s="23">
        <v>10</v>
      </c>
    </row>
    <row r="68" spans="2:18" s="2" customFormat="1" ht="12" customHeight="1">
      <c r="B68" s="6"/>
      <c r="C68" s="12"/>
      <c r="D68" s="5" t="s">
        <v>145</v>
      </c>
      <c r="E68" s="23">
        <v>4612</v>
      </c>
      <c r="F68" s="23">
        <v>6</v>
      </c>
      <c r="G68" s="23">
        <v>22</v>
      </c>
      <c r="H68" s="23">
        <v>16</v>
      </c>
      <c r="I68" s="23">
        <f t="shared" si="14"/>
        <v>16741</v>
      </c>
      <c r="J68" s="23">
        <v>8095</v>
      </c>
      <c r="K68" s="23">
        <v>8646</v>
      </c>
      <c r="L68" s="23">
        <v>-2</v>
      </c>
      <c r="M68" s="23">
        <v>2</v>
      </c>
      <c r="N68" s="23">
        <v>13</v>
      </c>
      <c r="O68" s="23">
        <v>11</v>
      </c>
      <c r="P68" s="23">
        <v>-4</v>
      </c>
      <c r="Q68" s="23">
        <v>102</v>
      </c>
      <c r="R68" s="23">
        <v>106</v>
      </c>
    </row>
    <row r="69" spans="2:18" s="2" customFormat="1" ht="12" customHeight="1">
      <c r="B69" s="6"/>
      <c r="C69" s="12"/>
      <c r="D69" s="5" t="s">
        <v>146</v>
      </c>
      <c r="E69" s="23">
        <v>2058</v>
      </c>
      <c r="F69" s="23">
        <v>2</v>
      </c>
      <c r="G69" s="23">
        <v>26</v>
      </c>
      <c r="H69" s="23">
        <v>24</v>
      </c>
      <c r="I69" s="23">
        <f t="shared" si="14"/>
        <v>7001</v>
      </c>
      <c r="J69" s="23">
        <v>3468</v>
      </c>
      <c r="K69" s="23">
        <v>3533</v>
      </c>
      <c r="L69" s="23">
        <v>-10</v>
      </c>
      <c r="M69" s="23">
        <v>8</v>
      </c>
      <c r="N69" s="23">
        <v>10</v>
      </c>
      <c r="O69" s="23">
        <v>2</v>
      </c>
      <c r="P69" s="23">
        <v>-18</v>
      </c>
      <c r="Q69" s="23">
        <v>89</v>
      </c>
      <c r="R69" s="23">
        <v>107</v>
      </c>
    </row>
    <row r="70" spans="2:18" s="2" customFormat="1" ht="12" customHeight="1">
      <c r="B70" s="6"/>
      <c r="C70" s="12"/>
      <c r="D70" s="5" t="s">
        <v>147</v>
      </c>
      <c r="E70" s="23">
        <v>3001</v>
      </c>
      <c r="F70" s="23">
        <v>-17</v>
      </c>
      <c r="G70" s="23">
        <v>5</v>
      </c>
      <c r="H70" s="23">
        <v>22</v>
      </c>
      <c r="I70" s="23">
        <f t="shared" si="14"/>
        <v>10911</v>
      </c>
      <c r="J70" s="23">
        <v>5481</v>
      </c>
      <c r="K70" s="23">
        <v>5430</v>
      </c>
      <c r="L70" s="23">
        <v>-50</v>
      </c>
      <c r="M70" s="23">
        <v>9</v>
      </c>
      <c r="N70" s="23">
        <v>16</v>
      </c>
      <c r="O70" s="23">
        <v>7</v>
      </c>
      <c r="P70" s="23">
        <v>-59</v>
      </c>
      <c r="Q70" s="23">
        <v>44</v>
      </c>
      <c r="R70" s="23">
        <v>103</v>
      </c>
    </row>
    <row r="71" spans="2:18" s="2" customFormat="1" ht="12" customHeight="1">
      <c r="B71" s="6"/>
      <c r="C71" s="12"/>
      <c r="D71" s="5" t="s">
        <v>148</v>
      </c>
      <c r="E71" s="23">
        <v>3504</v>
      </c>
      <c r="F71" s="23">
        <v>-24</v>
      </c>
      <c r="G71" s="23">
        <v>44</v>
      </c>
      <c r="H71" s="23">
        <v>68</v>
      </c>
      <c r="I71" s="23">
        <f t="shared" si="14"/>
        <v>8738</v>
      </c>
      <c r="J71" s="23">
        <v>4276</v>
      </c>
      <c r="K71" s="23">
        <v>4462</v>
      </c>
      <c r="L71" s="23">
        <v>-60</v>
      </c>
      <c r="M71" s="23">
        <v>0</v>
      </c>
      <c r="N71" s="23">
        <v>13</v>
      </c>
      <c r="O71" s="23">
        <v>13</v>
      </c>
      <c r="P71" s="23">
        <v>-60</v>
      </c>
      <c r="Q71" s="23">
        <v>82</v>
      </c>
      <c r="R71" s="23">
        <v>142</v>
      </c>
    </row>
    <row r="72" spans="2:18" s="2" customFormat="1" ht="12" customHeight="1">
      <c r="B72" s="6"/>
      <c r="C72" s="12"/>
      <c r="D72" s="5" t="s">
        <v>149</v>
      </c>
      <c r="E72" s="23">
        <v>683</v>
      </c>
      <c r="F72" s="23">
        <v>0</v>
      </c>
      <c r="G72" s="23">
        <v>1</v>
      </c>
      <c r="H72" s="23">
        <v>1</v>
      </c>
      <c r="I72" s="23">
        <f t="shared" si="14"/>
        <v>2155</v>
      </c>
      <c r="J72" s="23">
        <v>1113</v>
      </c>
      <c r="K72" s="23">
        <v>1042</v>
      </c>
      <c r="L72" s="23">
        <v>-7</v>
      </c>
      <c r="M72" s="23">
        <v>1</v>
      </c>
      <c r="N72" s="23">
        <v>2</v>
      </c>
      <c r="O72" s="23">
        <v>1</v>
      </c>
      <c r="P72" s="23">
        <v>-8</v>
      </c>
      <c r="Q72" s="23">
        <v>11</v>
      </c>
      <c r="R72" s="23">
        <v>19</v>
      </c>
    </row>
    <row r="73" spans="2:18" s="2" customFormat="1" ht="12" customHeight="1">
      <c r="B73" s="6"/>
      <c r="C73" s="12"/>
      <c r="D73" s="5" t="s">
        <v>150</v>
      </c>
      <c r="E73" s="23">
        <v>983</v>
      </c>
      <c r="F73" s="23">
        <v>2</v>
      </c>
      <c r="G73" s="23">
        <v>7</v>
      </c>
      <c r="H73" s="23">
        <v>5</v>
      </c>
      <c r="I73" s="23">
        <f t="shared" si="14"/>
        <v>4116</v>
      </c>
      <c r="J73" s="23">
        <v>2044</v>
      </c>
      <c r="K73" s="23">
        <v>2072</v>
      </c>
      <c r="L73" s="23">
        <v>-3</v>
      </c>
      <c r="M73" s="23">
        <v>0</v>
      </c>
      <c r="N73" s="23">
        <v>4</v>
      </c>
      <c r="O73" s="23">
        <v>4</v>
      </c>
      <c r="P73" s="23">
        <v>-3</v>
      </c>
      <c r="Q73" s="23">
        <v>31</v>
      </c>
      <c r="R73" s="23">
        <v>34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15646</v>
      </c>
      <c r="F75" s="22">
        <f>SUM(F76:F83)</f>
        <v>4</v>
      </c>
      <c r="G75" s="22">
        <f>SUM(G76:G83)</f>
        <v>68</v>
      </c>
      <c r="H75" s="22">
        <f>SUM(H76:H83)</f>
        <v>64</v>
      </c>
      <c r="I75" s="22">
        <f>SUM(J75:K75)</f>
        <v>55180</v>
      </c>
      <c r="J75" s="22">
        <f>SUM(J76:J83)</f>
        <v>27136</v>
      </c>
      <c r="K75" s="22">
        <f aca="true" t="shared" si="15" ref="K75:R75">SUM(K76:K83)</f>
        <v>28044</v>
      </c>
      <c r="L75" s="22">
        <f t="shared" si="15"/>
        <v>-90</v>
      </c>
      <c r="M75" s="22">
        <f t="shared" si="15"/>
        <v>10</v>
      </c>
      <c r="N75" s="22">
        <f t="shared" si="15"/>
        <v>56</v>
      </c>
      <c r="O75" s="22">
        <f t="shared" si="15"/>
        <v>46</v>
      </c>
      <c r="P75" s="22">
        <f t="shared" si="15"/>
        <v>-100</v>
      </c>
      <c r="Q75" s="22">
        <f t="shared" si="15"/>
        <v>268</v>
      </c>
      <c r="R75" s="22">
        <f t="shared" si="15"/>
        <v>368</v>
      </c>
    </row>
    <row r="76" spans="2:18" s="2" customFormat="1" ht="12" customHeight="1">
      <c r="B76" s="6"/>
      <c r="C76" s="12"/>
      <c r="D76" s="5" t="s">
        <v>152</v>
      </c>
      <c r="E76" s="23">
        <v>837</v>
      </c>
      <c r="F76" s="23">
        <v>4</v>
      </c>
      <c r="G76" s="23">
        <v>4</v>
      </c>
      <c r="H76" s="23">
        <v>0</v>
      </c>
      <c r="I76" s="23">
        <f>SUM(J76:K76)</f>
        <v>3273</v>
      </c>
      <c r="J76" s="23">
        <v>1629</v>
      </c>
      <c r="K76" s="23">
        <v>1644</v>
      </c>
      <c r="L76" s="23">
        <v>2</v>
      </c>
      <c r="M76" s="23">
        <v>-2</v>
      </c>
      <c r="N76" s="23">
        <v>3</v>
      </c>
      <c r="O76" s="23">
        <v>5</v>
      </c>
      <c r="P76" s="23">
        <v>4</v>
      </c>
      <c r="Q76" s="23">
        <v>25</v>
      </c>
      <c r="R76" s="23">
        <v>21</v>
      </c>
    </row>
    <row r="77" spans="2:18" s="2" customFormat="1" ht="12" customHeight="1">
      <c r="B77" s="6"/>
      <c r="C77" s="12"/>
      <c r="D77" s="5" t="s">
        <v>153</v>
      </c>
      <c r="E77" s="23">
        <v>1793</v>
      </c>
      <c r="F77" s="23">
        <v>-8</v>
      </c>
      <c r="G77" s="23">
        <v>6</v>
      </c>
      <c r="H77" s="23">
        <v>14</v>
      </c>
      <c r="I77" s="23">
        <f aca="true" t="shared" si="16" ref="I77:I83">SUM(J77:K77)</f>
        <v>6038</v>
      </c>
      <c r="J77" s="23">
        <v>2952</v>
      </c>
      <c r="K77" s="23">
        <v>3086</v>
      </c>
      <c r="L77" s="23">
        <v>-42</v>
      </c>
      <c r="M77" s="23">
        <v>0</v>
      </c>
      <c r="N77" s="23">
        <v>4</v>
      </c>
      <c r="O77" s="23">
        <v>4</v>
      </c>
      <c r="P77" s="23">
        <v>-42</v>
      </c>
      <c r="Q77" s="23">
        <v>29</v>
      </c>
      <c r="R77" s="23">
        <v>71</v>
      </c>
    </row>
    <row r="78" spans="2:18" s="2" customFormat="1" ht="12" customHeight="1">
      <c r="B78" s="6"/>
      <c r="C78" s="12"/>
      <c r="D78" s="5" t="s">
        <v>154</v>
      </c>
      <c r="E78" s="23">
        <v>1681</v>
      </c>
      <c r="F78" s="23">
        <v>-8</v>
      </c>
      <c r="G78" s="23">
        <v>2</v>
      </c>
      <c r="H78" s="23">
        <v>10</v>
      </c>
      <c r="I78" s="23">
        <f t="shared" si="16"/>
        <v>6158</v>
      </c>
      <c r="J78" s="23">
        <v>3005</v>
      </c>
      <c r="K78" s="23">
        <v>3153</v>
      </c>
      <c r="L78" s="23">
        <v>-18</v>
      </c>
      <c r="M78" s="23">
        <v>-1</v>
      </c>
      <c r="N78" s="23">
        <v>7</v>
      </c>
      <c r="O78" s="23">
        <v>8</v>
      </c>
      <c r="P78" s="23">
        <v>-17</v>
      </c>
      <c r="Q78" s="23">
        <v>18</v>
      </c>
      <c r="R78" s="23">
        <v>35</v>
      </c>
    </row>
    <row r="79" spans="2:18" s="2" customFormat="1" ht="12" customHeight="1">
      <c r="B79" s="6"/>
      <c r="C79" s="12"/>
      <c r="D79" s="5" t="s">
        <v>155</v>
      </c>
      <c r="E79" s="23">
        <v>883</v>
      </c>
      <c r="F79" s="23">
        <v>0</v>
      </c>
      <c r="G79" s="23">
        <v>6</v>
      </c>
      <c r="H79" s="23">
        <v>6</v>
      </c>
      <c r="I79" s="23">
        <f t="shared" si="16"/>
        <v>4095</v>
      </c>
      <c r="J79" s="23">
        <v>1985</v>
      </c>
      <c r="K79" s="23">
        <v>2110</v>
      </c>
      <c r="L79" s="23">
        <v>1</v>
      </c>
      <c r="M79" s="23">
        <v>-4</v>
      </c>
      <c r="N79" s="23">
        <v>5</v>
      </c>
      <c r="O79" s="23">
        <v>9</v>
      </c>
      <c r="P79" s="23">
        <v>5</v>
      </c>
      <c r="Q79" s="23">
        <v>22</v>
      </c>
      <c r="R79" s="23">
        <v>17</v>
      </c>
    </row>
    <row r="80" spans="2:18" s="2" customFormat="1" ht="12" customHeight="1">
      <c r="B80" s="6"/>
      <c r="C80" s="12"/>
      <c r="D80" s="5" t="s">
        <v>156</v>
      </c>
      <c r="E80" s="23">
        <v>2946</v>
      </c>
      <c r="F80" s="23">
        <v>10</v>
      </c>
      <c r="G80" s="23">
        <v>18</v>
      </c>
      <c r="H80" s="23">
        <v>8</v>
      </c>
      <c r="I80" s="23">
        <f t="shared" si="16"/>
        <v>10922</v>
      </c>
      <c r="J80" s="23">
        <v>5359</v>
      </c>
      <c r="K80" s="23">
        <v>5563</v>
      </c>
      <c r="L80" s="23">
        <v>3</v>
      </c>
      <c r="M80" s="23">
        <v>11</v>
      </c>
      <c r="N80" s="23">
        <v>15</v>
      </c>
      <c r="O80" s="23">
        <v>4</v>
      </c>
      <c r="P80" s="23">
        <v>-8</v>
      </c>
      <c r="Q80" s="23">
        <v>52</v>
      </c>
      <c r="R80" s="23">
        <v>60</v>
      </c>
    </row>
    <row r="81" spans="2:18" s="2" customFormat="1" ht="12" customHeight="1">
      <c r="B81" s="6"/>
      <c r="C81" s="12"/>
      <c r="D81" s="5" t="s">
        <v>157</v>
      </c>
      <c r="E81" s="23">
        <v>3378</v>
      </c>
      <c r="F81" s="23">
        <v>-3</v>
      </c>
      <c r="G81" s="23">
        <v>10</v>
      </c>
      <c r="H81" s="23">
        <v>13</v>
      </c>
      <c r="I81" s="23">
        <f t="shared" si="16"/>
        <v>8284</v>
      </c>
      <c r="J81" s="23">
        <v>4148</v>
      </c>
      <c r="K81" s="23">
        <v>4136</v>
      </c>
      <c r="L81" s="23">
        <v>-17</v>
      </c>
      <c r="M81" s="23">
        <v>-2</v>
      </c>
      <c r="N81" s="23">
        <v>2</v>
      </c>
      <c r="O81" s="23">
        <v>4</v>
      </c>
      <c r="P81" s="23">
        <v>-15</v>
      </c>
      <c r="Q81" s="23">
        <v>32</v>
      </c>
      <c r="R81" s="23">
        <v>47</v>
      </c>
    </row>
    <row r="82" spans="2:18" s="2" customFormat="1" ht="12" customHeight="1">
      <c r="B82" s="6"/>
      <c r="C82" s="12"/>
      <c r="D82" s="5" t="s">
        <v>158</v>
      </c>
      <c r="E82" s="23">
        <v>2205</v>
      </c>
      <c r="F82" s="23">
        <v>6</v>
      </c>
      <c r="G82" s="23">
        <v>14</v>
      </c>
      <c r="H82" s="23">
        <v>8</v>
      </c>
      <c r="I82" s="23">
        <f t="shared" si="16"/>
        <v>8103</v>
      </c>
      <c r="J82" s="23">
        <v>3948</v>
      </c>
      <c r="K82" s="23">
        <v>4155</v>
      </c>
      <c r="L82" s="23">
        <v>-20</v>
      </c>
      <c r="M82" s="23">
        <v>8</v>
      </c>
      <c r="N82" s="23">
        <v>13</v>
      </c>
      <c r="O82" s="23">
        <v>5</v>
      </c>
      <c r="P82" s="23">
        <v>-28</v>
      </c>
      <c r="Q82" s="23">
        <v>45</v>
      </c>
      <c r="R82" s="23">
        <v>73</v>
      </c>
    </row>
    <row r="83" spans="2:18" s="2" customFormat="1" ht="12" customHeight="1">
      <c r="B83" s="6"/>
      <c r="C83" s="12"/>
      <c r="D83" s="5" t="s">
        <v>159</v>
      </c>
      <c r="E83" s="23">
        <v>1923</v>
      </c>
      <c r="F83" s="23">
        <v>3</v>
      </c>
      <c r="G83" s="23">
        <v>8</v>
      </c>
      <c r="H83" s="23">
        <v>5</v>
      </c>
      <c r="I83" s="23">
        <f t="shared" si="16"/>
        <v>8307</v>
      </c>
      <c r="J83" s="23">
        <v>4110</v>
      </c>
      <c r="K83" s="23">
        <v>4197</v>
      </c>
      <c r="L83" s="23">
        <v>1</v>
      </c>
      <c r="M83" s="23">
        <v>0</v>
      </c>
      <c r="N83" s="23">
        <v>7</v>
      </c>
      <c r="O83" s="23">
        <v>7</v>
      </c>
      <c r="P83" s="23">
        <v>1</v>
      </c>
      <c r="Q83" s="23">
        <v>45</v>
      </c>
      <c r="R83" s="23">
        <v>44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21133</v>
      </c>
      <c r="F85" s="22">
        <f>SUM(F86:F89)</f>
        <v>4</v>
      </c>
      <c r="G85" s="22">
        <f>SUM(G86:G89)</f>
        <v>137</v>
      </c>
      <c r="H85" s="22">
        <f>SUM(H86:H89)</f>
        <v>133</v>
      </c>
      <c r="I85" s="22">
        <f>SUM(J85:K85)</f>
        <v>79596</v>
      </c>
      <c r="J85" s="22">
        <f>SUM(J86:J89)</f>
        <v>39457</v>
      </c>
      <c r="K85" s="22">
        <f aca="true" t="shared" si="17" ref="K85:R85">SUM(K86:K89)</f>
        <v>40139</v>
      </c>
      <c r="L85" s="22">
        <f t="shared" si="17"/>
        <v>83</v>
      </c>
      <c r="M85" s="22">
        <f t="shared" si="17"/>
        <v>5</v>
      </c>
      <c r="N85" s="22">
        <f t="shared" si="17"/>
        <v>58</v>
      </c>
      <c r="O85" s="22">
        <f t="shared" si="17"/>
        <v>53</v>
      </c>
      <c r="P85" s="22">
        <f t="shared" si="17"/>
        <v>78</v>
      </c>
      <c r="Q85" s="22">
        <f t="shared" si="17"/>
        <v>501</v>
      </c>
      <c r="R85" s="22">
        <f t="shared" si="17"/>
        <v>423</v>
      </c>
    </row>
    <row r="86" spans="2:18" s="2" customFormat="1" ht="12" customHeight="1">
      <c r="B86" s="6"/>
      <c r="C86" s="12"/>
      <c r="D86" s="5" t="s">
        <v>161</v>
      </c>
      <c r="E86" s="23">
        <v>3053</v>
      </c>
      <c r="F86" s="23">
        <v>-19</v>
      </c>
      <c r="G86" s="23">
        <v>13</v>
      </c>
      <c r="H86" s="23">
        <v>32</v>
      </c>
      <c r="I86" s="23">
        <f>SUM(J86:K86)</f>
        <v>12049</v>
      </c>
      <c r="J86" s="23">
        <v>6056</v>
      </c>
      <c r="K86" s="23">
        <v>5993</v>
      </c>
      <c r="L86" s="23">
        <v>-25</v>
      </c>
      <c r="M86" s="23">
        <v>1</v>
      </c>
      <c r="N86" s="23">
        <v>10</v>
      </c>
      <c r="O86" s="23">
        <v>9</v>
      </c>
      <c r="P86" s="23">
        <v>-26</v>
      </c>
      <c r="Q86" s="23">
        <v>53</v>
      </c>
      <c r="R86" s="23">
        <v>79</v>
      </c>
    </row>
    <row r="87" spans="2:18" s="2" customFormat="1" ht="12" customHeight="1">
      <c r="B87" s="6"/>
      <c r="C87" s="12"/>
      <c r="D87" s="5" t="s">
        <v>118</v>
      </c>
      <c r="E87" s="23">
        <v>3948</v>
      </c>
      <c r="F87" s="23">
        <v>14</v>
      </c>
      <c r="G87" s="23">
        <v>31</v>
      </c>
      <c r="H87" s="23">
        <v>17</v>
      </c>
      <c r="I87" s="23">
        <f>SUM(J87:K87)</f>
        <v>15583</v>
      </c>
      <c r="J87" s="23">
        <v>7743</v>
      </c>
      <c r="K87" s="23">
        <v>7840</v>
      </c>
      <c r="L87" s="23">
        <v>33</v>
      </c>
      <c r="M87" s="23">
        <v>-8</v>
      </c>
      <c r="N87" s="23">
        <v>7</v>
      </c>
      <c r="O87" s="23">
        <v>15</v>
      </c>
      <c r="P87" s="23">
        <v>41</v>
      </c>
      <c r="Q87" s="23">
        <v>108</v>
      </c>
      <c r="R87" s="23">
        <v>67</v>
      </c>
    </row>
    <row r="88" spans="2:18" s="2" customFormat="1" ht="12" customHeight="1">
      <c r="B88" s="6"/>
      <c r="C88" s="12"/>
      <c r="D88" s="5" t="s">
        <v>162</v>
      </c>
      <c r="E88" s="23">
        <v>7992</v>
      </c>
      <c r="F88" s="23">
        <v>11</v>
      </c>
      <c r="G88" s="23">
        <v>30</v>
      </c>
      <c r="H88" s="23">
        <v>19</v>
      </c>
      <c r="I88" s="23">
        <f>SUM(J88:K88)</f>
        <v>29884</v>
      </c>
      <c r="J88" s="23">
        <v>14812</v>
      </c>
      <c r="K88" s="23">
        <v>15072</v>
      </c>
      <c r="L88" s="23">
        <v>3</v>
      </c>
      <c r="M88" s="23">
        <v>6</v>
      </c>
      <c r="N88" s="23">
        <v>24</v>
      </c>
      <c r="O88" s="23">
        <v>18</v>
      </c>
      <c r="P88" s="23">
        <v>-3</v>
      </c>
      <c r="Q88" s="23">
        <v>140</v>
      </c>
      <c r="R88" s="23">
        <v>143</v>
      </c>
    </row>
    <row r="89" spans="2:18" s="2" customFormat="1" ht="12" customHeight="1">
      <c r="B89" s="6"/>
      <c r="C89" s="12"/>
      <c r="D89" s="5" t="s">
        <v>163</v>
      </c>
      <c r="E89" s="23">
        <v>6140</v>
      </c>
      <c r="F89" s="23">
        <v>-2</v>
      </c>
      <c r="G89" s="23">
        <v>63</v>
      </c>
      <c r="H89" s="23">
        <v>65</v>
      </c>
      <c r="I89" s="23">
        <f>SUM(J89:K89)</f>
        <v>22080</v>
      </c>
      <c r="J89" s="23">
        <v>10846</v>
      </c>
      <c r="K89" s="23">
        <v>11234</v>
      </c>
      <c r="L89" s="23">
        <v>72</v>
      </c>
      <c r="M89" s="23">
        <v>6</v>
      </c>
      <c r="N89" s="23">
        <v>17</v>
      </c>
      <c r="O89" s="23">
        <v>11</v>
      </c>
      <c r="P89" s="23">
        <v>66</v>
      </c>
      <c r="Q89" s="23">
        <v>200</v>
      </c>
      <c r="R89" s="23">
        <v>134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20455</v>
      </c>
      <c r="F91" s="22">
        <f>SUM(F92:F95)</f>
        <v>55</v>
      </c>
      <c r="G91" s="22">
        <f>SUM(G92:G95)</f>
        <v>141</v>
      </c>
      <c r="H91" s="22">
        <f>SUM(H92:H95)</f>
        <v>86</v>
      </c>
      <c r="I91" s="22">
        <f>SUM(J91:K91)</f>
        <v>77715</v>
      </c>
      <c r="J91" s="22">
        <f>SUM(J92:J95)</f>
        <v>38796</v>
      </c>
      <c r="K91" s="22">
        <f aca="true" t="shared" si="18" ref="K91:R91">SUM(K92:K95)</f>
        <v>38919</v>
      </c>
      <c r="L91" s="22">
        <f t="shared" si="18"/>
        <v>127</v>
      </c>
      <c r="M91" s="22">
        <f t="shared" si="18"/>
        <v>7</v>
      </c>
      <c r="N91" s="22">
        <f t="shared" si="18"/>
        <v>58</v>
      </c>
      <c r="O91" s="22">
        <f t="shared" si="18"/>
        <v>51</v>
      </c>
      <c r="P91" s="22">
        <f t="shared" si="18"/>
        <v>120</v>
      </c>
      <c r="Q91" s="22">
        <f t="shared" si="18"/>
        <v>507</v>
      </c>
      <c r="R91" s="22">
        <f t="shared" si="18"/>
        <v>387</v>
      </c>
    </row>
    <row r="92" spans="2:18" s="2" customFormat="1" ht="12" customHeight="1">
      <c r="B92" s="6"/>
      <c r="C92" s="12"/>
      <c r="D92" s="5" t="s">
        <v>165</v>
      </c>
      <c r="E92" s="23">
        <v>3894</v>
      </c>
      <c r="F92" s="23">
        <v>6</v>
      </c>
      <c r="G92" s="23">
        <v>13</v>
      </c>
      <c r="H92" s="23">
        <v>7</v>
      </c>
      <c r="I92" s="23">
        <f>SUM(J92:K92)</f>
        <v>14317</v>
      </c>
      <c r="J92" s="23">
        <v>7100</v>
      </c>
      <c r="K92" s="23">
        <v>7217</v>
      </c>
      <c r="L92" s="23">
        <v>-11</v>
      </c>
      <c r="M92" s="23">
        <v>-3</v>
      </c>
      <c r="N92" s="23">
        <v>8</v>
      </c>
      <c r="O92" s="23">
        <v>11</v>
      </c>
      <c r="P92" s="23">
        <v>-8</v>
      </c>
      <c r="Q92" s="23">
        <v>66</v>
      </c>
      <c r="R92" s="23">
        <v>74</v>
      </c>
    </row>
    <row r="93" spans="2:18" s="2" customFormat="1" ht="12" customHeight="1">
      <c r="B93" s="6"/>
      <c r="C93" s="12"/>
      <c r="D93" s="5" t="s">
        <v>166</v>
      </c>
      <c r="E93" s="23">
        <v>7324</v>
      </c>
      <c r="F93" s="23">
        <v>12</v>
      </c>
      <c r="G93" s="23">
        <v>42</v>
      </c>
      <c r="H93" s="23">
        <v>30</v>
      </c>
      <c r="I93" s="23">
        <f>SUM(J93:K93)</f>
        <v>27302</v>
      </c>
      <c r="J93" s="23">
        <v>13788</v>
      </c>
      <c r="K93" s="23">
        <v>13514</v>
      </c>
      <c r="L93" s="23">
        <v>31</v>
      </c>
      <c r="M93" s="23">
        <v>1</v>
      </c>
      <c r="N93" s="23">
        <v>18</v>
      </c>
      <c r="O93" s="23">
        <v>17</v>
      </c>
      <c r="P93" s="23">
        <v>30</v>
      </c>
      <c r="Q93" s="23">
        <v>156</v>
      </c>
      <c r="R93" s="23">
        <v>126</v>
      </c>
    </row>
    <row r="94" spans="2:18" s="2" customFormat="1" ht="12" customHeight="1">
      <c r="B94" s="6"/>
      <c r="C94" s="12"/>
      <c r="D94" s="5" t="s">
        <v>167</v>
      </c>
      <c r="E94" s="23">
        <v>3893</v>
      </c>
      <c r="F94" s="23">
        <v>13</v>
      </c>
      <c r="G94" s="23">
        <v>23</v>
      </c>
      <c r="H94" s="23">
        <v>10</v>
      </c>
      <c r="I94" s="23">
        <f>SUM(J94:K94)</f>
        <v>15472</v>
      </c>
      <c r="J94" s="23">
        <v>7675</v>
      </c>
      <c r="K94" s="23">
        <v>7797</v>
      </c>
      <c r="L94" s="23">
        <v>25</v>
      </c>
      <c r="M94" s="23">
        <v>5</v>
      </c>
      <c r="N94" s="23">
        <v>14</v>
      </c>
      <c r="O94" s="23">
        <v>9</v>
      </c>
      <c r="P94" s="23">
        <v>20</v>
      </c>
      <c r="Q94" s="23">
        <v>80</v>
      </c>
      <c r="R94" s="23">
        <v>60</v>
      </c>
    </row>
    <row r="95" spans="2:18" s="2" customFormat="1" ht="12" customHeight="1">
      <c r="B95" s="6"/>
      <c r="C95" s="12"/>
      <c r="D95" s="5" t="s">
        <v>176</v>
      </c>
      <c r="E95" s="23">
        <v>5344</v>
      </c>
      <c r="F95" s="23">
        <v>24</v>
      </c>
      <c r="G95" s="23">
        <v>63</v>
      </c>
      <c r="H95" s="23">
        <v>39</v>
      </c>
      <c r="I95" s="23">
        <f>SUM(J95:K95)</f>
        <v>20624</v>
      </c>
      <c r="J95" s="23">
        <v>10233</v>
      </c>
      <c r="K95" s="23">
        <v>10391</v>
      </c>
      <c r="L95" s="23">
        <v>82</v>
      </c>
      <c r="M95" s="23">
        <v>4</v>
      </c>
      <c r="N95" s="23">
        <v>18</v>
      </c>
      <c r="O95" s="23">
        <v>14</v>
      </c>
      <c r="P95" s="23">
        <v>78</v>
      </c>
      <c r="Q95" s="23">
        <v>205</v>
      </c>
      <c r="R95" s="23">
        <v>127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6836</v>
      </c>
      <c r="F97" s="22">
        <f>SUM(F98)</f>
        <v>4</v>
      </c>
      <c r="G97" s="22">
        <f>SUM(G98)</f>
        <v>47</v>
      </c>
      <c r="H97" s="22">
        <f>SUM(H98)</f>
        <v>43</v>
      </c>
      <c r="I97" s="22">
        <f>SUM(J97:K97)</f>
        <v>23581</v>
      </c>
      <c r="J97" s="22">
        <f>SUM(J98)</f>
        <v>11595</v>
      </c>
      <c r="K97" s="22">
        <f aca="true" t="shared" si="19" ref="K97:R97">SUM(K98)</f>
        <v>11986</v>
      </c>
      <c r="L97" s="22">
        <f t="shared" si="19"/>
        <v>2</v>
      </c>
      <c r="M97" s="22">
        <f t="shared" si="19"/>
        <v>10</v>
      </c>
      <c r="N97" s="22">
        <f t="shared" si="19"/>
        <v>21</v>
      </c>
      <c r="O97" s="22">
        <f t="shared" si="19"/>
        <v>11</v>
      </c>
      <c r="P97" s="22">
        <f t="shared" si="19"/>
        <v>-8</v>
      </c>
      <c r="Q97" s="22">
        <f t="shared" si="19"/>
        <v>156</v>
      </c>
      <c r="R97" s="22">
        <f t="shared" si="19"/>
        <v>164</v>
      </c>
    </row>
    <row r="98" spans="2:18" s="2" customFormat="1" ht="12" customHeight="1">
      <c r="B98" s="6"/>
      <c r="C98" s="12"/>
      <c r="D98" s="5" t="s">
        <v>169</v>
      </c>
      <c r="E98" s="23">
        <v>6836</v>
      </c>
      <c r="F98" s="23">
        <v>4</v>
      </c>
      <c r="G98" s="23">
        <v>47</v>
      </c>
      <c r="H98" s="23">
        <v>43</v>
      </c>
      <c r="I98" s="23">
        <f>SUM(J98:K98)</f>
        <v>23581</v>
      </c>
      <c r="J98" s="23">
        <v>11595</v>
      </c>
      <c r="K98" s="23">
        <v>11986</v>
      </c>
      <c r="L98" s="23">
        <v>2</v>
      </c>
      <c r="M98" s="23">
        <v>10</v>
      </c>
      <c r="N98" s="23">
        <v>21</v>
      </c>
      <c r="O98" s="23">
        <v>11</v>
      </c>
      <c r="P98" s="23">
        <v>-8</v>
      </c>
      <c r="Q98" s="23">
        <v>156</v>
      </c>
      <c r="R98" s="23">
        <v>164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29392</v>
      </c>
      <c r="F100" s="22">
        <f>SUM(F101:F105)</f>
        <v>43</v>
      </c>
      <c r="G100" s="22">
        <f>SUM(G101:G105)</f>
        <v>216</v>
      </c>
      <c r="H100" s="22">
        <f>SUM(H101:H105)</f>
        <v>173</v>
      </c>
      <c r="I100" s="22">
        <f aca="true" t="shared" si="20" ref="I100:I105">SUM(J100:K100)</f>
        <v>100393</v>
      </c>
      <c r="J100" s="22">
        <f>SUM(J101:J105)</f>
        <v>50840</v>
      </c>
      <c r="K100" s="22">
        <f aca="true" t="shared" si="21" ref="K100:R100">SUM(K101:K105)</f>
        <v>49553</v>
      </c>
      <c r="L100" s="22">
        <f t="shared" si="21"/>
        <v>144</v>
      </c>
      <c r="M100" s="22">
        <f t="shared" si="21"/>
        <v>34</v>
      </c>
      <c r="N100" s="22">
        <f t="shared" si="21"/>
        <v>99</v>
      </c>
      <c r="O100" s="22">
        <f t="shared" si="21"/>
        <v>65</v>
      </c>
      <c r="P100" s="22">
        <f t="shared" si="21"/>
        <v>110</v>
      </c>
      <c r="Q100" s="22">
        <f t="shared" si="21"/>
        <v>803</v>
      </c>
      <c r="R100" s="22">
        <f t="shared" si="21"/>
        <v>693</v>
      </c>
    </row>
    <row r="101" spans="2:18" s="2" customFormat="1" ht="12" customHeight="1">
      <c r="B101" s="6"/>
      <c r="C101" s="12"/>
      <c r="D101" s="5" t="s">
        <v>171</v>
      </c>
      <c r="E101" s="23">
        <v>3642</v>
      </c>
      <c r="F101" s="23">
        <v>7</v>
      </c>
      <c r="G101" s="23">
        <v>16</v>
      </c>
      <c r="H101" s="23">
        <v>9</v>
      </c>
      <c r="I101" s="23">
        <f t="shared" si="20"/>
        <v>16007</v>
      </c>
      <c r="J101" s="23">
        <v>7934</v>
      </c>
      <c r="K101" s="23">
        <v>8073</v>
      </c>
      <c r="L101" s="23">
        <v>31</v>
      </c>
      <c r="M101" s="23">
        <v>4</v>
      </c>
      <c r="N101" s="23">
        <v>13</v>
      </c>
      <c r="O101" s="23">
        <v>9</v>
      </c>
      <c r="P101" s="23">
        <v>27</v>
      </c>
      <c r="Q101" s="23">
        <v>82</v>
      </c>
      <c r="R101" s="23">
        <v>55</v>
      </c>
    </row>
    <row r="102" spans="2:18" s="2" customFormat="1" ht="12" customHeight="1">
      <c r="B102" s="6"/>
      <c r="C102" s="12"/>
      <c r="D102" s="5" t="s">
        <v>80</v>
      </c>
      <c r="E102" s="23">
        <v>2604</v>
      </c>
      <c r="F102" s="23">
        <v>1</v>
      </c>
      <c r="G102" s="23">
        <v>11</v>
      </c>
      <c r="H102" s="23">
        <v>10</v>
      </c>
      <c r="I102" s="23">
        <f t="shared" si="20"/>
        <v>10313</v>
      </c>
      <c r="J102" s="23">
        <v>5152</v>
      </c>
      <c r="K102" s="23">
        <v>5161</v>
      </c>
      <c r="L102" s="23">
        <v>-11</v>
      </c>
      <c r="M102" s="23">
        <v>-3</v>
      </c>
      <c r="N102" s="23">
        <v>8</v>
      </c>
      <c r="O102" s="23">
        <v>11</v>
      </c>
      <c r="P102" s="23">
        <v>-8</v>
      </c>
      <c r="Q102" s="23">
        <v>42</v>
      </c>
      <c r="R102" s="23">
        <v>50</v>
      </c>
    </row>
    <row r="103" spans="2:18" s="2" customFormat="1" ht="12" customHeight="1">
      <c r="B103" s="6"/>
      <c r="C103" s="12"/>
      <c r="D103" s="5" t="s">
        <v>172</v>
      </c>
      <c r="E103" s="23">
        <v>2793</v>
      </c>
      <c r="F103" s="23">
        <v>-1</v>
      </c>
      <c r="G103" s="23">
        <v>12</v>
      </c>
      <c r="H103" s="23">
        <v>13</v>
      </c>
      <c r="I103" s="23">
        <f t="shared" si="20"/>
        <v>11454</v>
      </c>
      <c r="J103" s="23">
        <v>5667</v>
      </c>
      <c r="K103" s="23">
        <v>5787</v>
      </c>
      <c r="L103" s="23">
        <v>-29</v>
      </c>
      <c r="M103" s="23">
        <v>-5</v>
      </c>
      <c r="N103" s="23">
        <v>9</v>
      </c>
      <c r="O103" s="23">
        <v>14</v>
      </c>
      <c r="P103" s="23">
        <v>-24</v>
      </c>
      <c r="Q103" s="23">
        <v>34</v>
      </c>
      <c r="R103" s="23">
        <v>58</v>
      </c>
    </row>
    <row r="104" spans="2:18" s="2" customFormat="1" ht="12" customHeight="1">
      <c r="B104" s="6"/>
      <c r="C104" s="12"/>
      <c r="D104" s="5" t="s">
        <v>173</v>
      </c>
      <c r="E104" s="23">
        <v>13809</v>
      </c>
      <c r="F104" s="23">
        <v>6</v>
      </c>
      <c r="G104" s="23">
        <v>112</v>
      </c>
      <c r="H104" s="23">
        <v>106</v>
      </c>
      <c r="I104" s="23">
        <f t="shared" si="20"/>
        <v>37744</v>
      </c>
      <c r="J104" s="23">
        <v>19608</v>
      </c>
      <c r="K104" s="23">
        <v>18136</v>
      </c>
      <c r="L104" s="23">
        <v>73</v>
      </c>
      <c r="M104" s="23">
        <v>29</v>
      </c>
      <c r="N104" s="23">
        <v>46</v>
      </c>
      <c r="O104" s="23">
        <v>17</v>
      </c>
      <c r="P104" s="23">
        <v>44</v>
      </c>
      <c r="Q104" s="23">
        <v>445</v>
      </c>
      <c r="R104" s="23">
        <v>401</v>
      </c>
    </row>
    <row r="105" spans="2:18" s="2" customFormat="1" ht="12" customHeight="1">
      <c r="B105" s="6"/>
      <c r="C105" s="12"/>
      <c r="D105" s="5" t="s">
        <v>174</v>
      </c>
      <c r="E105" s="23">
        <v>6544</v>
      </c>
      <c r="F105" s="23">
        <v>30</v>
      </c>
      <c r="G105" s="23">
        <v>65</v>
      </c>
      <c r="H105" s="23">
        <v>35</v>
      </c>
      <c r="I105" s="23">
        <f t="shared" si="20"/>
        <v>24875</v>
      </c>
      <c r="J105" s="23">
        <v>12479</v>
      </c>
      <c r="K105" s="23">
        <v>12396</v>
      </c>
      <c r="L105" s="23">
        <v>80</v>
      </c>
      <c r="M105" s="23">
        <v>9</v>
      </c>
      <c r="N105" s="23">
        <v>23</v>
      </c>
      <c r="O105" s="23">
        <v>14</v>
      </c>
      <c r="P105" s="23">
        <v>71</v>
      </c>
      <c r="Q105" s="23">
        <v>200</v>
      </c>
      <c r="R105" s="23">
        <v>129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182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E9+E10</f>
        <v>576132</v>
      </c>
      <c r="F8" s="22">
        <f>F9+F10</f>
        <v>3600</v>
      </c>
      <c r="G8" s="22">
        <f>G9+G10</f>
        <v>6618</v>
      </c>
      <c r="H8" s="22">
        <f>H9+H10</f>
        <v>3018</v>
      </c>
      <c r="I8" s="22">
        <f>SUM(J8:K8)</f>
        <v>1943247</v>
      </c>
      <c r="J8" s="22">
        <f>J9+J10</f>
        <v>958340</v>
      </c>
      <c r="K8" s="22">
        <f>K9+K10</f>
        <v>984907</v>
      </c>
      <c r="L8" s="22">
        <f>L9+L10</f>
        <v>2101</v>
      </c>
      <c r="M8" s="22">
        <f aca="true" t="shared" si="0" ref="M8:R8">M9+M10</f>
        <v>493</v>
      </c>
      <c r="N8" s="22">
        <f t="shared" si="0"/>
        <v>1603</v>
      </c>
      <c r="O8" s="22">
        <f t="shared" si="0"/>
        <v>1110</v>
      </c>
      <c r="P8" s="22">
        <f t="shared" si="0"/>
        <v>1608</v>
      </c>
      <c r="Q8" s="22">
        <f t="shared" si="0"/>
        <v>12652</v>
      </c>
      <c r="R8" s="22">
        <f t="shared" si="0"/>
        <v>11044</v>
      </c>
    </row>
    <row r="9" spans="2:18" s="2" customFormat="1" ht="12" customHeight="1">
      <c r="B9" s="32" t="s">
        <v>191</v>
      </c>
      <c r="C9" s="43"/>
      <c r="D9" s="31"/>
      <c r="E9" s="22">
        <f>E12+E13+E14+E15+E16+E17+E18+E20+E19+E21+E22</f>
        <v>377893</v>
      </c>
      <c r="F9" s="22">
        <f>F12+F13+F14+F15+F16+F17+F18+F20+F19+F21+F22</f>
        <v>2819</v>
      </c>
      <c r="G9" s="22">
        <f>G12+G13+G14+G15+G16+G17+G18+G20+G19+G21+G22</f>
        <v>4993</v>
      </c>
      <c r="H9" s="22">
        <f>H12+H13+H14+H15+H16+H17+H18+H20+H19+H21+H22</f>
        <v>2174</v>
      </c>
      <c r="I9" s="22">
        <f>SUM(J9:K9)</f>
        <v>1219240</v>
      </c>
      <c r="J9" s="22">
        <f aca="true" t="shared" si="1" ref="J9:R9">J12+J13+J14+J15+J16+J17+J18+J20+J19+J21+J22</f>
        <v>599917</v>
      </c>
      <c r="K9" s="22">
        <f t="shared" si="1"/>
        <v>619323</v>
      </c>
      <c r="L9" s="22">
        <f t="shared" si="1"/>
        <v>2049</v>
      </c>
      <c r="M9" s="22">
        <f t="shared" si="1"/>
        <v>348</v>
      </c>
      <c r="N9" s="22">
        <f t="shared" si="1"/>
        <v>1018</v>
      </c>
      <c r="O9" s="22">
        <f t="shared" si="1"/>
        <v>670</v>
      </c>
      <c r="P9" s="22">
        <f t="shared" si="1"/>
        <v>1701</v>
      </c>
      <c r="Q9" s="22">
        <f t="shared" si="1"/>
        <v>8494</v>
      </c>
      <c r="R9" s="22">
        <f t="shared" si="1"/>
        <v>6793</v>
      </c>
    </row>
    <row r="10" spans="2:18" s="2" customFormat="1" ht="12" customHeight="1">
      <c r="B10" s="32" t="s">
        <v>192</v>
      </c>
      <c r="C10" s="43"/>
      <c r="D10" s="31"/>
      <c r="E10" s="22">
        <f>E24+E35+E41+E48+E56+E62+E65+E75+E85+E91+E97+E100</f>
        <v>198239</v>
      </c>
      <c r="F10" s="22">
        <f>F24+F35+F41+F48+F56+F62+F65+F75+F85+F91+F97+F100</f>
        <v>781</v>
      </c>
      <c r="G10" s="22">
        <f>G24+G35+G41+G48+G56+G62+G65+G75+G85+G91+G97+G100</f>
        <v>1625</v>
      </c>
      <c r="H10" s="22">
        <f>H24+H35+H41+H48+H56+H62+H65+H75+H85+H91+H97+H100</f>
        <v>844</v>
      </c>
      <c r="I10" s="22">
        <f>SUM(J10:K10)</f>
        <v>724007</v>
      </c>
      <c r="J10" s="22">
        <f aca="true" t="shared" si="2" ref="J10:R10">J24+J35+J41+J48+J56+J62+J65+J75+J85+J91+J97+J100</f>
        <v>358423</v>
      </c>
      <c r="K10" s="22">
        <f t="shared" si="2"/>
        <v>365584</v>
      </c>
      <c r="L10" s="22">
        <f t="shared" si="2"/>
        <v>52</v>
      </c>
      <c r="M10" s="22">
        <f t="shared" si="2"/>
        <v>145</v>
      </c>
      <c r="N10" s="22">
        <f t="shared" si="2"/>
        <v>585</v>
      </c>
      <c r="O10" s="22">
        <f t="shared" si="2"/>
        <v>440</v>
      </c>
      <c r="P10" s="22">
        <f t="shared" si="2"/>
        <v>-93</v>
      </c>
      <c r="Q10" s="22">
        <f t="shared" si="2"/>
        <v>4158</v>
      </c>
      <c r="R10" s="22">
        <f t="shared" si="2"/>
        <v>4251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90039</v>
      </c>
      <c r="F12" s="23">
        <v>708</v>
      </c>
      <c r="G12" s="23">
        <v>1232</v>
      </c>
      <c r="H12" s="23">
        <v>524</v>
      </c>
      <c r="I12" s="23">
        <f>SUM(J12:K12)</f>
        <v>282495</v>
      </c>
      <c r="J12" s="23">
        <v>138096</v>
      </c>
      <c r="K12" s="23">
        <v>144399</v>
      </c>
      <c r="L12" s="23">
        <v>684</v>
      </c>
      <c r="M12" s="23">
        <v>92</v>
      </c>
      <c r="N12" s="23">
        <v>234</v>
      </c>
      <c r="O12" s="23">
        <v>142</v>
      </c>
      <c r="P12" s="23">
        <v>592</v>
      </c>
      <c r="Q12" s="23">
        <v>2211</v>
      </c>
      <c r="R12" s="23">
        <v>1619</v>
      </c>
    </row>
    <row r="13" spans="2:18" s="2" customFormat="1" ht="12" customHeight="1">
      <c r="B13" s="3"/>
      <c r="C13" s="30" t="s">
        <v>99</v>
      </c>
      <c r="D13" s="31"/>
      <c r="E13" s="23">
        <v>76679</v>
      </c>
      <c r="F13" s="23">
        <v>652</v>
      </c>
      <c r="G13" s="23">
        <v>1159</v>
      </c>
      <c r="H13" s="23">
        <v>507</v>
      </c>
      <c r="I13" s="23">
        <f aca="true" t="shared" si="3" ref="I13:I22">SUM(J13:K13)</f>
        <v>234218</v>
      </c>
      <c r="J13" s="23">
        <v>115336</v>
      </c>
      <c r="K13" s="23">
        <v>118882</v>
      </c>
      <c r="L13" s="23">
        <v>596</v>
      </c>
      <c r="M13" s="23">
        <v>86</v>
      </c>
      <c r="N13" s="23">
        <v>201</v>
      </c>
      <c r="O13" s="23">
        <v>115</v>
      </c>
      <c r="P13" s="23">
        <v>510</v>
      </c>
      <c r="Q13" s="23">
        <v>2080</v>
      </c>
      <c r="R13" s="23">
        <v>1570</v>
      </c>
    </row>
    <row r="14" spans="2:18" s="2" customFormat="1" ht="12" customHeight="1">
      <c r="B14" s="6"/>
      <c r="C14" s="30" t="s">
        <v>100</v>
      </c>
      <c r="D14" s="31"/>
      <c r="E14" s="23">
        <v>40266</v>
      </c>
      <c r="F14" s="23">
        <v>188</v>
      </c>
      <c r="G14" s="23">
        <v>462</v>
      </c>
      <c r="H14" s="23">
        <v>274</v>
      </c>
      <c r="I14" s="23">
        <f t="shared" si="3"/>
        <v>128569</v>
      </c>
      <c r="J14" s="23">
        <v>61872</v>
      </c>
      <c r="K14" s="23">
        <v>66697</v>
      </c>
      <c r="L14" s="23">
        <v>-35</v>
      </c>
      <c r="M14" s="23">
        <v>8</v>
      </c>
      <c r="N14" s="23">
        <v>92</v>
      </c>
      <c r="O14" s="23">
        <v>84</v>
      </c>
      <c r="P14" s="23">
        <v>-43</v>
      </c>
      <c r="Q14" s="23">
        <v>556</v>
      </c>
      <c r="R14" s="23">
        <v>599</v>
      </c>
    </row>
    <row r="15" spans="2:18" s="2" customFormat="1" ht="12" customHeight="1">
      <c r="B15" s="6"/>
      <c r="C15" s="30" t="s">
        <v>101</v>
      </c>
      <c r="D15" s="31"/>
      <c r="E15" s="23">
        <v>33823</v>
      </c>
      <c r="F15" s="23">
        <v>179</v>
      </c>
      <c r="G15" s="23">
        <v>347</v>
      </c>
      <c r="H15" s="23">
        <v>168</v>
      </c>
      <c r="I15" s="23">
        <f t="shared" si="3"/>
        <v>113413</v>
      </c>
      <c r="J15" s="23">
        <v>56270</v>
      </c>
      <c r="K15" s="23">
        <v>57143</v>
      </c>
      <c r="L15" s="23">
        <v>71</v>
      </c>
      <c r="M15" s="23">
        <v>63</v>
      </c>
      <c r="N15" s="23">
        <v>115</v>
      </c>
      <c r="O15" s="23">
        <v>52</v>
      </c>
      <c r="P15" s="23">
        <v>8</v>
      </c>
      <c r="Q15" s="23">
        <v>566</v>
      </c>
      <c r="R15" s="23">
        <v>558</v>
      </c>
    </row>
    <row r="16" spans="2:18" s="2" customFormat="1" ht="12" customHeight="1">
      <c r="B16" s="6"/>
      <c r="C16" s="30" t="s">
        <v>102</v>
      </c>
      <c r="D16" s="31"/>
      <c r="E16" s="23">
        <v>42646</v>
      </c>
      <c r="F16" s="23">
        <v>616</v>
      </c>
      <c r="G16" s="23">
        <v>895</v>
      </c>
      <c r="H16" s="23">
        <v>279</v>
      </c>
      <c r="I16" s="23">
        <f t="shared" si="3"/>
        <v>136795</v>
      </c>
      <c r="J16" s="23">
        <v>69568</v>
      </c>
      <c r="K16" s="23">
        <v>67227</v>
      </c>
      <c r="L16" s="23">
        <v>538</v>
      </c>
      <c r="M16" s="23">
        <v>54</v>
      </c>
      <c r="N16" s="23">
        <v>117</v>
      </c>
      <c r="O16" s="23">
        <v>63</v>
      </c>
      <c r="P16" s="23">
        <v>484</v>
      </c>
      <c r="Q16" s="23">
        <v>1272</v>
      </c>
      <c r="R16" s="23">
        <v>788</v>
      </c>
    </row>
    <row r="17" spans="2:18" s="2" customFormat="1" ht="12" customHeight="1">
      <c r="B17" s="6"/>
      <c r="C17" s="30" t="s">
        <v>103</v>
      </c>
      <c r="D17" s="31"/>
      <c r="E17" s="23">
        <v>13941</v>
      </c>
      <c r="F17" s="23">
        <v>35</v>
      </c>
      <c r="G17" s="23">
        <v>138</v>
      </c>
      <c r="H17" s="23">
        <v>103</v>
      </c>
      <c r="I17" s="23">
        <f t="shared" si="3"/>
        <v>46997</v>
      </c>
      <c r="J17" s="23">
        <v>22837</v>
      </c>
      <c r="K17" s="23">
        <v>24160</v>
      </c>
      <c r="L17" s="23">
        <v>-40</v>
      </c>
      <c r="M17" s="23">
        <v>7</v>
      </c>
      <c r="N17" s="23">
        <v>41</v>
      </c>
      <c r="O17" s="23">
        <v>34</v>
      </c>
      <c r="P17" s="23">
        <v>-47</v>
      </c>
      <c r="Q17" s="23">
        <v>258</v>
      </c>
      <c r="R17" s="23">
        <v>305</v>
      </c>
    </row>
    <row r="18" spans="2:18" s="2" customFormat="1" ht="12" customHeight="1">
      <c r="B18" s="6"/>
      <c r="C18" s="30" t="s">
        <v>104</v>
      </c>
      <c r="D18" s="31"/>
      <c r="E18" s="23">
        <v>23003</v>
      </c>
      <c r="F18" s="23">
        <v>105</v>
      </c>
      <c r="G18" s="23">
        <v>210</v>
      </c>
      <c r="H18" s="23">
        <v>105</v>
      </c>
      <c r="I18" s="23">
        <f t="shared" si="3"/>
        <v>76039</v>
      </c>
      <c r="J18" s="23">
        <v>37727</v>
      </c>
      <c r="K18" s="23">
        <v>38312</v>
      </c>
      <c r="L18" s="23">
        <v>1</v>
      </c>
      <c r="M18" s="23">
        <v>9</v>
      </c>
      <c r="N18" s="23">
        <v>57</v>
      </c>
      <c r="O18" s="23">
        <v>48</v>
      </c>
      <c r="P18" s="23">
        <v>-8</v>
      </c>
      <c r="Q18" s="23">
        <v>376</v>
      </c>
      <c r="R18" s="23">
        <v>384</v>
      </c>
    </row>
    <row r="19" spans="2:18" s="2" customFormat="1" ht="12" customHeight="1">
      <c r="B19" s="6"/>
      <c r="C19" s="30" t="s">
        <v>105</v>
      </c>
      <c r="D19" s="31"/>
      <c r="E19" s="23">
        <v>14416</v>
      </c>
      <c r="F19" s="23">
        <v>125</v>
      </c>
      <c r="G19" s="23">
        <v>229</v>
      </c>
      <c r="H19" s="23">
        <v>104</v>
      </c>
      <c r="I19" s="23">
        <f t="shared" si="3"/>
        <v>48160</v>
      </c>
      <c r="J19" s="23">
        <v>23563</v>
      </c>
      <c r="K19" s="23">
        <v>24597</v>
      </c>
      <c r="L19" s="23">
        <v>122</v>
      </c>
      <c r="M19" s="23">
        <v>15</v>
      </c>
      <c r="N19" s="23">
        <v>43</v>
      </c>
      <c r="O19" s="23">
        <v>28</v>
      </c>
      <c r="P19" s="23">
        <v>107</v>
      </c>
      <c r="Q19" s="23">
        <v>378</v>
      </c>
      <c r="R19" s="23">
        <v>271</v>
      </c>
    </row>
    <row r="20" spans="2:18" s="2" customFormat="1" ht="12" customHeight="1">
      <c r="B20" s="6"/>
      <c r="C20" s="30" t="s">
        <v>106</v>
      </c>
      <c r="D20" s="31"/>
      <c r="E20" s="23">
        <v>16768</v>
      </c>
      <c r="F20" s="23">
        <v>133</v>
      </c>
      <c r="G20" s="23">
        <v>179</v>
      </c>
      <c r="H20" s="23">
        <v>46</v>
      </c>
      <c r="I20" s="23">
        <f t="shared" si="3"/>
        <v>58813</v>
      </c>
      <c r="J20" s="23">
        <v>28846</v>
      </c>
      <c r="K20" s="23">
        <v>29967</v>
      </c>
      <c r="L20" s="23">
        <v>170</v>
      </c>
      <c r="M20" s="23">
        <v>18</v>
      </c>
      <c r="N20" s="23">
        <v>53</v>
      </c>
      <c r="O20" s="23">
        <v>35</v>
      </c>
      <c r="P20" s="23">
        <v>152</v>
      </c>
      <c r="Q20" s="23">
        <v>393</v>
      </c>
      <c r="R20" s="23">
        <v>241</v>
      </c>
    </row>
    <row r="21" spans="2:18" s="2" customFormat="1" ht="12" customHeight="1">
      <c r="B21" s="6"/>
      <c r="C21" s="30" t="s">
        <v>107</v>
      </c>
      <c r="D21" s="31"/>
      <c r="E21" s="23">
        <v>13299</v>
      </c>
      <c r="F21" s="23">
        <v>12</v>
      </c>
      <c r="G21" s="23">
        <v>57</v>
      </c>
      <c r="H21" s="23">
        <v>45</v>
      </c>
      <c r="I21" s="23">
        <f t="shared" si="3"/>
        <v>48619</v>
      </c>
      <c r="J21" s="23">
        <v>23702</v>
      </c>
      <c r="K21" s="23">
        <v>24917</v>
      </c>
      <c r="L21" s="23">
        <v>-98</v>
      </c>
      <c r="M21" s="23">
        <v>3</v>
      </c>
      <c r="N21" s="23">
        <v>36</v>
      </c>
      <c r="O21" s="23">
        <v>33</v>
      </c>
      <c r="P21" s="23">
        <v>-101</v>
      </c>
      <c r="Q21" s="23">
        <v>163</v>
      </c>
      <c r="R21" s="23">
        <v>264</v>
      </c>
    </row>
    <row r="22" spans="2:18" s="2" customFormat="1" ht="12" customHeight="1">
      <c r="B22" s="6"/>
      <c r="C22" s="30" t="s">
        <v>108</v>
      </c>
      <c r="D22" s="31"/>
      <c r="E22" s="23">
        <v>13013</v>
      </c>
      <c r="F22" s="23">
        <v>66</v>
      </c>
      <c r="G22" s="23">
        <v>85</v>
      </c>
      <c r="H22" s="23">
        <v>19</v>
      </c>
      <c r="I22" s="23">
        <f t="shared" si="3"/>
        <v>45122</v>
      </c>
      <c r="J22" s="23">
        <v>22100</v>
      </c>
      <c r="K22" s="23">
        <v>23022</v>
      </c>
      <c r="L22" s="23">
        <v>40</v>
      </c>
      <c r="M22" s="23">
        <v>-7</v>
      </c>
      <c r="N22" s="23">
        <v>29</v>
      </c>
      <c r="O22" s="23">
        <v>36</v>
      </c>
      <c r="P22" s="23">
        <v>47</v>
      </c>
      <c r="Q22" s="23">
        <v>241</v>
      </c>
      <c r="R22" s="23">
        <v>194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E25+E26+E27+E28+E29+E30+E31+E32+E33</f>
        <v>22392</v>
      </c>
      <c r="F24" s="22">
        <f>F25+F26+F27+F28+F29+F30+F31+F32+F33</f>
        <v>22</v>
      </c>
      <c r="G24" s="22">
        <f>G25+G26+G27+G28+G29+G30+G31+G32+G33</f>
        <v>94</v>
      </c>
      <c r="H24" s="22">
        <f>H25+H26+H27+H28+H29+H30+H31+H32+H33</f>
        <v>72</v>
      </c>
      <c r="I24" s="22">
        <f>SUM(J24:K24)</f>
        <v>91497</v>
      </c>
      <c r="J24" s="22">
        <f>J25+J26+J27+J28+J29+J30+J31+J32+J33</f>
        <v>45144</v>
      </c>
      <c r="K24" s="22">
        <f>K25+K26+K27+K28+K29+K30+K31+K32+K33</f>
        <v>46353</v>
      </c>
      <c r="L24" s="22">
        <f>L25+L26+L27+L28+L29+L30+L31+L32+L33</f>
        <v>-129</v>
      </c>
      <c r="M24" s="22">
        <f aca="true" t="shared" si="4" ref="M24:R24">M25+M26+M27+M28+M29+M30+M31+M32+M33</f>
        <v>17</v>
      </c>
      <c r="N24" s="22">
        <f t="shared" si="4"/>
        <v>76</v>
      </c>
      <c r="O24" s="22">
        <f t="shared" si="4"/>
        <v>59</v>
      </c>
      <c r="P24" s="22">
        <f t="shared" si="4"/>
        <v>-146</v>
      </c>
      <c r="Q24" s="22">
        <f t="shared" si="4"/>
        <v>366</v>
      </c>
      <c r="R24" s="22">
        <f t="shared" si="4"/>
        <v>512</v>
      </c>
    </row>
    <row r="25" spans="2:18" s="2" customFormat="1" ht="12" customHeight="1">
      <c r="B25" s="6"/>
      <c r="C25" s="11"/>
      <c r="D25" s="9" t="s">
        <v>110</v>
      </c>
      <c r="E25" s="23">
        <v>2213</v>
      </c>
      <c r="F25" s="23">
        <v>9</v>
      </c>
      <c r="G25" s="23">
        <v>14</v>
      </c>
      <c r="H25" s="23">
        <v>5</v>
      </c>
      <c r="I25" s="23">
        <f>SUM(J25:K25)</f>
        <v>9395</v>
      </c>
      <c r="J25" s="23">
        <v>4657</v>
      </c>
      <c r="K25" s="23">
        <v>4738</v>
      </c>
      <c r="L25" s="23">
        <v>-12</v>
      </c>
      <c r="M25" s="23">
        <v>-5</v>
      </c>
      <c r="N25" s="23">
        <v>6</v>
      </c>
      <c r="O25" s="23">
        <v>11</v>
      </c>
      <c r="P25" s="23">
        <v>-7</v>
      </c>
      <c r="Q25" s="23">
        <v>48</v>
      </c>
      <c r="R25" s="23">
        <v>55</v>
      </c>
    </row>
    <row r="26" spans="2:18" s="2" customFormat="1" ht="12" customHeight="1">
      <c r="B26" s="6"/>
      <c r="C26" s="11"/>
      <c r="D26" s="9" t="s">
        <v>111</v>
      </c>
      <c r="E26" s="23">
        <v>3207</v>
      </c>
      <c r="F26" s="23">
        <v>-3</v>
      </c>
      <c r="G26" s="23">
        <v>7</v>
      </c>
      <c r="H26" s="23">
        <v>10</v>
      </c>
      <c r="I26" s="23">
        <f aca="true" t="shared" si="5" ref="I26:I33">SUM(J26:K26)</f>
        <v>13560</v>
      </c>
      <c r="J26" s="23">
        <v>6724</v>
      </c>
      <c r="K26" s="23">
        <v>6836</v>
      </c>
      <c r="L26" s="23">
        <v>-30</v>
      </c>
      <c r="M26" s="23">
        <v>1</v>
      </c>
      <c r="N26" s="23">
        <v>10</v>
      </c>
      <c r="O26" s="23">
        <v>9</v>
      </c>
      <c r="P26" s="23">
        <v>-31</v>
      </c>
      <c r="Q26" s="23">
        <v>34</v>
      </c>
      <c r="R26" s="23">
        <v>65</v>
      </c>
    </row>
    <row r="27" spans="2:18" s="2" customFormat="1" ht="12" customHeight="1">
      <c r="B27" s="6"/>
      <c r="C27" s="11"/>
      <c r="D27" s="9" t="s">
        <v>112</v>
      </c>
      <c r="E27" s="23">
        <v>4135</v>
      </c>
      <c r="F27" s="23">
        <v>-7</v>
      </c>
      <c r="G27" s="23">
        <v>6</v>
      </c>
      <c r="H27" s="23">
        <v>13</v>
      </c>
      <c r="I27" s="23">
        <f t="shared" si="5"/>
        <v>16711</v>
      </c>
      <c r="J27" s="23">
        <v>8216</v>
      </c>
      <c r="K27" s="23">
        <v>8495</v>
      </c>
      <c r="L27" s="23">
        <v>-38</v>
      </c>
      <c r="M27" s="23">
        <v>6</v>
      </c>
      <c r="N27" s="23">
        <v>14</v>
      </c>
      <c r="O27" s="23">
        <v>8</v>
      </c>
      <c r="P27" s="23">
        <v>-44</v>
      </c>
      <c r="Q27" s="23">
        <v>51</v>
      </c>
      <c r="R27" s="23">
        <v>95</v>
      </c>
    </row>
    <row r="28" spans="2:18" s="2" customFormat="1" ht="12" customHeight="1">
      <c r="B28" s="6"/>
      <c r="C28" s="11"/>
      <c r="D28" s="9" t="s">
        <v>113</v>
      </c>
      <c r="E28" s="23">
        <v>3411</v>
      </c>
      <c r="F28" s="23">
        <v>13</v>
      </c>
      <c r="G28" s="23">
        <v>25</v>
      </c>
      <c r="H28" s="23">
        <v>12</v>
      </c>
      <c r="I28" s="23">
        <f t="shared" si="5"/>
        <v>13356</v>
      </c>
      <c r="J28" s="23">
        <v>6575</v>
      </c>
      <c r="K28" s="23">
        <v>6781</v>
      </c>
      <c r="L28" s="23">
        <v>7</v>
      </c>
      <c r="M28" s="23">
        <v>4</v>
      </c>
      <c r="N28" s="23">
        <v>11</v>
      </c>
      <c r="O28" s="23">
        <v>7</v>
      </c>
      <c r="P28" s="23">
        <v>3</v>
      </c>
      <c r="Q28" s="23">
        <v>78</v>
      </c>
      <c r="R28" s="23">
        <v>75</v>
      </c>
    </row>
    <row r="29" spans="2:18" s="2" customFormat="1" ht="12" customHeight="1">
      <c r="B29" s="6"/>
      <c r="C29" s="12"/>
      <c r="D29" s="5" t="s">
        <v>114</v>
      </c>
      <c r="E29" s="23">
        <v>1802</v>
      </c>
      <c r="F29" s="23">
        <v>3</v>
      </c>
      <c r="G29" s="23">
        <v>6</v>
      </c>
      <c r="H29" s="23">
        <v>3</v>
      </c>
      <c r="I29" s="23">
        <f t="shared" si="5"/>
        <v>8027</v>
      </c>
      <c r="J29" s="23">
        <v>3967</v>
      </c>
      <c r="K29" s="23">
        <v>4060</v>
      </c>
      <c r="L29" s="23">
        <v>-18</v>
      </c>
      <c r="M29" s="23">
        <v>5</v>
      </c>
      <c r="N29" s="23">
        <v>5</v>
      </c>
      <c r="O29" s="23">
        <v>0</v>
      </c>
      <c r="P29" s="23">
        <v>-23</v>
      </c>
      <c r="Q29" s="23">
        <v>35</v>
      </c>
      <c r="R29" s="23">
        <v>58</v>
      </c>
    </row>
    <row r="30" spans="2:18" s="2" customFormat="1" ht="12" customHeight="1">
      <c r="B30" s="6"/>
      <c r="C30" s="12"/>
      <c r="D30" s="5" t="s">
        <v>115</v>
      </c>
      <c r="E30" s="23">
        <v>2502</v>
      </c>
      <c r="F30" s="23">
        <v>1</v>
      </c>
      <c r="G30" s="23">
        <v>11</v>
      </c>
      <c r="H30" s="23">
        <v>10</v>
      </c>
      <c r="I30" s="23">
        <f t="shared" si="5"/>
        <v>10607</v>
      </c>
      <c r="J30" s="23">
        <v>5245</v>
      </c>
      <c r="K30" s="23">
        <v>5362</v>
      </c>
      <c r="L30" s="23">
        <v>-13</v>
      </c>
      <c r="M30" s="23">
        <v>0</v>
      </c>
      <c r="N30" s="23">
        <v>10</v>
      </c>
      <c r="O30" s="23">
        <v>10</v>
      </c>
      <c r="P30" s="23">
        <v>-13</v>
      </c>
      <c r="Q30" s="23">
        <v>34</v>
      </c>
      <c r="R30" s="23">
        <v>47</v>
      </c>
    </row>
    <row r="31" spans="2:18" s="2" customFormat="1" ht="12" customHeight="1">
      <c r="B31" s="6"/>
      <c r="C31" s="12"/>
      <c r="D31" s="5" t="s">
        <v>116</v>
      </c>
      <c r="E31" s="23">
        <v>3211</v>
      </c>
      <c r="F31" s="23">
        <v>6</v>
      </c>
      <c r="G31" s="23">
        <v>16</v>
      </c>
      <c r="H31" s="23">
        <v>10</v>
      </c>
      <c r="I31" s="23">
        <f t="shared" si="5"/>
        <v>12778</v>
      </c>
      <c r="J31" s="23">
        <v>6339</v>
      </c>
      <c r="K31" s="23">
        <v>6439</v>
      </c>
      <c r="L31" s="23">
        <v>7</v>
      </c>
      <c r="M31" s="23">
        <v>8</v>
      </c>
      <c r="N31" s="23">
        <v>17</v>
      </c>
      <c r="O31" s="23">
        <v>9</v>
      </c>
      <c r="P31" s="23">
        <v>-1</v>
      </c>
      <c r="Q31" s="23">
        <v>67</v>
      </c>
      <c r="R31" s="23">
        <v>68</v>
      </c>
    </row>
    <row r="32" spans="2:18" s="2" customFormat="1" ht="12" customHeight="1">
      <c r="B32" s="6"/>
      <c r="C32" s="12"/>
      <c r="D32" s="5" t="s">
        <v>117</v>
      </c>
      <c r="E32" s="23">
        <v>811</v>
      </c>
      <c r="F32" s="23">
        <v>2</v>
      </c>
      <c r="G32" s="23">
        <v>6</v>
      </c>
      <c r="H32" s="23">
        <v>4</v>
      </c>
      <c r="I32" s="23">
        <f t="shared" si="5"/>
        <v>3091</v>
      </c>
      <c r="J32" s="23">
        <v>1520</v>
      </c>
      <c r="K32" s="23">
        <v>1571</v>
      </c>
      <c r="L32" s="23">
        <v>-13</v>
      </c>
      <c r="M32" s="23">
        <v>1</v>
      </c>
      <c r="N32" s="23">
        <v>3</v>
      </c>
      <c r="O32" s="23">
        <v>2</v>
      </c>
      <c r="P32" s="23">
        <v>-14</v>
      </c>
      <c r="Q32" s="23">
        <v>8</v>
      </c>
      <c r="R32" s="23">
        <v>22</v>
      </c>
    </row>
    <row r="33" spans="2:18" s="2" customFormat="1" ht="12" customHeight="1">
      <c r="B33" s="6"/>
      <c r="C33" s="12"/>
      <c r="D33" s="5" t="s">
        <v>118</v>
      </c>
      <c r="E33" s="23">
        <v>1100</v>
      </c>
      <c r="F33" s="23">
        <v>-2</v>
      </c>
      <c r="G33" s="23">
        <v>3</v>
      </c>
      <c r="H33" s="23">
        <v>5</v>
      </c>
      <c r="I33" s="23">
        <f t="shared" si="5"/>
        <v>3972</v>
      </c>
      <c r="J33" s="23">
        <v>1901</v>
      </c>
      <c r="K33" s="23">
        <v>2071</v>
      </c>
      <c r="L33" s="23">
        <v>-19</v>
      </c>
      <c r="M33" s="23">
        <v>-3</v>
      </c>
      <c r="N33" s="23">
        <v>0</v>
      </c>
      <c r="O33" s="23">
        <v>3</v>
      </c>
      <c r="P33" s="23">
        <v>-16</v>
      </c>
      <c r="Q33" s="23">
        <v>11</v>
      </c>
      <c r="R33" s="23">
        <v>27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E36+E37+E38+E39</f>
        <v>19216</v>
      </c>
      <c r="F35" s="22">
        <f>F36+F37+F38+F39</f>
        <v>57</v>
      </c>
      <c r="G35" s="22">
        <f>G36+G37+G38+G39</f>
        <v>127</v>
      </c>
      <c r="H35" s="22">
        <f>H36+H37+H38+H39</f>
        <v>70</v>
      </c>
      <c r="I35" s="22">
        <f>SUM(J35:K35)</f>
        <v>72453</v>
      </c>
      <c r="J35" s="22">
        <f>J36+J37+J38+J39</f>
        <v>35679</v>
      </c>
      <c r="K35" s="22">
        <f>K36+K37+K38+K39</f>
        <v>36774</v>
      </c>
      <c r="L35" s="22">
        <f aca="true" t="shared" si="6" ref="L35:R35">L36+L37+L38+L39</f>
        <v>99</v>
      </c>
      <c r="M35" s="22">
        <f t="shared" si="6"/>
        <v>23</v>
      </c>
      <c r="N35" s="22">
        <f t="shared" si="6"/>
        <v>58</v>
      </c>
      <c r="O35" s="22">
        <f t="shared" si="6"/>
        <v>35</v>
      </c>
      <c r="P35" s="22">
        <f t="shared" si="6"/>
        <v>76</v>
      </c>
      <c r="Q35" s="22">
        <f t="shared" si="6"/>
        <v>467</v>
      </c>
      <c r="R35" s="22">
        <f t="shared" si="6"/>
        <v>391</v>
      </c>
    </row>
    <row r="36" spans="2:18" s="2" customFormat="1" ht="12" customHeight="1">
      <c r="B36" s="6"/>
      <c r="C36" s="11"/>
      <c r="D36" s="5" t="s">
        <v>120</v>
      </c>
      <c r="E36" s="23">
        <v>5563</v>
      </c>
      <c r="F36" s="23">
        <v>3</v>
      </c>
      <c r="G36" s="23">
        <v>12</v>
      </c>
      <c r="H36" s="23">
        <v>9</v>
      </c>
      <c r="I36" s="23">
        <f>SUM(J36:K36)</f>
        <v>21415</v>
      </c>
      <c r="J36" s="23">
        <v>10315</v>
      </c>
      <c r="K36" s="23">
        <v>11100</v>
      </c>
      <c r="L36" s="23">
        <v>-52</v>
      </c>
      <c r="M36" s="23">
        <v>2</v>
      </c>
      <c r="N36" s="23">
        <v>16</v>
      </c>
      <c r="O36" s="23">
        <v>14</v>
      </c>
      <c r="P36" s="23">
        <v>-54</v>
      </c>
      <c r="Q36" s="23">
        <v>41</v>
      </c>
      <c r="R36" s="23">
        <v>95</v>
      </c>
    </row>
    <row r="37" spans="2:18" s="2" customFormat="1" ht="12" customHeight="1">
      <c r="B37" s="6"/>
      <c r="C37" s="11"/>
      <c r="D37" s="5" t="s">
        <v>121</v>
      </c>
      <c r="E37" s="23">
        <v>1482</v>
      </c>
      <c r="F37" s="23">
        <v>0</v>
      </c>
      <c r="G37" s="23">
        <v>2</v>
      </c>
      <c r="H37" s="23">
        <v>2</v>
      </c>
      <c r="I37" s="23">
        <f>SUM(J37:K37)</f>
        <v>5631</v>
      </c>
      <c r="J37" s="23">
        <v>2776</v>
      </c>
      <c r="K37" s="23">
        <v>2855</v>
      </c>
      <c r="L37" s="23">
        <v>-12</v>
      </c>
      <c r="M37" s="23">
        <v>0</v>
      </c>
      <c r="N37" s="23">
        <v>4</v>
      </c>
      <c r="O37" s="23">
        <v>4</v>
      </c>
      <c r="P37" s="23">
        <v>-12</v>
      </c>
      <c r="Q37" s="23">
        <v>20</v>
      </c>
      <c r="R37" s="23">
        <v>32</v>
      </c>
    </row>
    <row r="38" spans="2:18" s="2" customFormat="1" ht="12" customHeight="1">
      <c r="B38" s="6"/>
      <c r="C38" s="11"/>
      <c r="D38" s="5" t="s">
        <v>122</v>
      </c>
      <c r="E38" s="24">
        <v>3967</v>
      </c>
      <c r="F38" s="24">
        <v>21</v>
      </c>
      <c r="G38" s="24">
        <v>29</v>
      </c>
      <c r="H38" s="24">
        <v>8</v>
      </c>
      <c r="I38" s="23">
        <f>SUM(J38:K38)</f>
        <v>15834</v>
      </c>
      <c r="J38" s="23">
        <v>7878</v>
      </c>
      <c r="K38" s="23">
        <v>7956</v>
      </c>
      <c r="L38" s="23">
        <v>137</v>
      </c>
      <c r="M38" s="23">
        <v>6</v>
      </c>
      <c r="N38" s="23">
        <v>11</v>
      </c>
      <c r="O38" s="24">
        <v>5</v>
      </c>
      <c r="P38" s="23">
        <v>131</v>
      </c>
      <c r="Q38" s="23">
        <v>203</v>
      </c>
      <c r="R38" s="24">
        <v>72</v>
      </c>
    </row>
    <row r="39" spans="2:18" s="2" customFormat="1" ht="12" customHeight="1">
      <c r="B39" s="6"/>
      <c r="C39" s="11"/>
      <c r="D39" s="5" t="s">
        <v>123</v>
      </c>
      <c r="E39" s="23">
        <v>8204</v>
      </c>
      <c r="F39" s="23">
        <v>33</v>
      </c>
      <c r="G39" s="23">
        <v>84</v>
      </c>
      <c r="H39" s="23">
        <v>51</v>
      </c>
      <c r="I39" s="23">
        <f>SUM(J39:K39)</f>
        <v>29573</v>
      </c>
      <c r="J39" s="23">
        <v>14710</v>
      </c>
      <c r="K39" s="23">
        <v>14863</v>
      </c>
      <c r="L39" s="23">
        <v>26</v>
      </c>
      <c r="M39" s="23">
        <v>15</v>
      </c>
      <c r="N39" s="23">
        <v>27</v>
      </c>
      <c r="O39" s="23">
        <v>12</v>
      </c>
      <c r="P39" s="23">
        <v>11</v>
      </c>
      <c r="Q39" s="23">
        <v>203</v>
      </c>
      <c r="R39" s="23">
        <v>192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E42+E43+E44+E45+E46</f>
        <v>11488</v>
      </c>
      <c r="F41" s="22">
        <f>F42+F43+F44+F45+F46</f>
        <v>31</v>
      </c>
      <c r="G41" s="22">
        <f>G42+G43+G44+G45+G46</f>
        <v>79</v>
      </c>
      <c r="H41" s="22">
        <f>H42+H43+H44+H45+H46</f>
        <v>48</v>
      </c>
      <c r="I41" s="22">
        <f aca="true" t="shared" si="7" ref="I41:I46">SUM(J41:K41)</f>
        <v>43373</v>
      </c>
      <c r="J41" s="22">
        <f>J42+J43+J44+J45+J46</f>
        <v>21552</v>
      </c>
      <c r="K41" s="22">
        <f>K42+K43+K44+K45+K46</f>
        <v>21821</v>
      </c>
      <c r="L41" s="22">
        <f aca="true" t="shared" si="8" ref="L41:R41">L42+L43+L44+L45+L46</f>
        <v>35</v>
      </c>
      <c r="M41" s="22">
        <f t="shared" si="8"/>
        <v>-4</v>
      </c>
      <c r="N41" s="22">
        <f t="shared" si="8"/>
        <v>35</v>
      </c>
      <c r="O41" s="22">
        <f t="shared" si="8"/>
        <v>39</v>
      </c>
      <c r="P41" s="22">
        <f t="shared" si="8"/>
        <v>39</v>
      </c>
      <c r="Q41" s="22">
        <f t="shared" si="8"/>
        <v>325</v>
      </c>
      <c r="R41" s="22">
        <f t="shared" si="8"/>
        <v>286</v>
      </c>
    </row>
    <row r="42" spans="2:18" s="2" customFormat="1" ht="12" customHeight="1">
      <c r="B42" s="6"/>
      <c r="C42" s="11"/>
      <c r="D42" s="5" t="s">
        <v>125</v>
      </c>
      <c r="E42" s="23">
        <v>3061</v>
      </c>
      <c r="F42" s="23">
        <v>1</v>
      </c>
      <c r="G42" s="23">
        <v>5</v>
      </c>
      <c r="H42" s="23">
        <v>4</v>
      </c>
      <c r="I42" s="23">
        <f t="shared" si="7"/>
        <v>12218</v>
      </c>
      <c r="J42" s="23">
        <v>6115</v>
      </c>
      <c r="K42" s="23">
        <v>6103</v>
      </c>
      <c r="L42" s="23">
        <v>-35</v>
      </c>
      <c r="M42" s="23">
        <v>0</v>
      </c>
      <c r="N42" s="23">
        <v>11</v>
      </c>
      <c r="O42" s="23">
        <v>11</v>
      </c>
      <c r="P42" s="23">
        <v>-35</v>
      </c>
      <c r="Q42" s="23">
        <v>39</v>
      </c>
      <c r="R42" s="23">
        <v>74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1</v>
      </c>
      <c r="H43" s="23">
        <v>1</v>
      </c>
      <c r="I43" s="23">
        <f t="shared" si="7"/>
        <v>2326</v>
      </c>
      <c r="J43" s="23">
        <v>1146</v>
      </c>
      <c r="K43" s="23">
        <v>1180</v>
      </c>
      <c r="L43" s="23">
        <v>-4</v>
      </c>
      <c r="M43" s="23">
        <v>-2</v>
      </c>
      <c r="N43" s="23">
        <v>2</v>
      </c>
      <c r="O43" s="23">
        <v>4</v>
      </c>
      <c r="P43" s="23">
        <v>-2</v>
      </c>
      <c r="Q43" s="23">
        <v>5</v>
      </c>
      <c r="R43" s="23">
        <v>7</v>
      </c>
    </row>
    <row r="44" spans="2:18" s="2" customFormat="1" ht="12" customHeight="1">
      <c r="B44" s="6"/>
      <c r="C44" s="11"/>
      <c r="D44" s="5" t="s">
        <v>127</v>
      </c>
      <c r="E44" s="23">
        <v>1912</v>
      </c>
      <c r="F44" s="23">
        <v>10</v>
      </c>
      <c r="G44" s="23">
        <v>30</v>
      </c>
      <c r="H44" s="23">
        <v>20</v>
      </c>
      <c r="I44" s="23">
        <f t="shared" si="7"/>
        <v>4733</v>
      </c>
      <c r="J44" s="23">
        <v>2164</v>
      </c>
      <c r="K44" s="23">
        <v>2569</v>
      </c>
      <c r="L44" s="23">
        <v>0</v>
      </c>
      <c r="M44" s="23">
        <v>-3</v>
      </c>
      <c r="N44" s="23">
        <v>2</v>
      </c>
      <c r="O44" s="23">
        <v>5</v>
      </c>
      <c r="P44" s="23">
        <v>3</v>
      </c>
      <c r="Q44" s="23">
        <v>46</v>
      </c>
      <c r="R44" s="23">
        <v>43</v>
      </c>
    </row>
    <row r="45" spans="2:18" s="2" customFormat="1" ht="12" customHeight="1">
      <c r="B45" s="6"/>
      <c r="C45" s="12"/>
      <c r="D45" s="5" t="s">
        <v>128</v>
      </c>
      <c r="E45" s="23">
        <v>2679</v>
      </c>
      <c r="F45" s="23">
        <v>19</v>
      </c>
      <c r="G45" s="23">
        <v>29</v>
      </c>
      <c r="H45" s="23">
        <v>10</v>
      </c>
      <c r="I45" s="23">
        <f t="shared" si="7"/>
        <v>11179</v>
      </c>
      <c r="J45" s="23">
        <v>5789</v>
      </c>
      <c r="K45" s="23">
        <v>5390</v>
      </c>
      <c r="L45" s="23">
        <v>91</v>
      </c>
      <c r="M45" s="23">
        <v>3</v>
      </c>
      <c r="N45" s="23">
        <v>10</v>
      </c>
      <c r="O45" s="23">
        <v>7</v>
      </c>
      <c r="P45" s="23">
        <v>88</v>
      </c>
      <c r="Q45" s="23">
        <v>172</v>
      </c>
      <c r="R45" s="23">
        <v>84</v>
      </c>
    </row>
    <row r="46" spans="2:18" s="2" customFormat="1" ht="12" customHeight="1">
      <c r="B46" s="6"/>
      <c r="C46" s="12"/>
      <c r="D46" s="5" t="s">
        <v>175</v>
      </c>
      <c r="E46" s="23">
        <v>3262</v>
      </c>
      <c r="F46" s="23">
        <v>1</v>
      </c>
      <c r="G46" s="23">
        <v>14</v>
      </c>
      <c r="H46" s="23">
        <v>13</v>
      </c>
      <c r="I46" s="23">
        <f t="shared" si="7"/>
        <v>12917</v>
      </c>
      <c r="J46" s="23">
        <v>6338</v>
      </c>
      <c r="K46" s="23">
        <v>6579</v>
      </c>
      <c r="L46" s="23">
        <v>-17</v>
      </c>
      <c r="M46" s="23">
        <v>-2</v>
      </c>
      <c r="N46" s="23">
        <v>10</v>
      </c>
      <c r="O46" s="23">
        <v>12</v>
      </c>
      <c r="P46" s="23">
        <v>-15</v>
      </c>
      <c r="Q46" s="23">
        <v>63</v>
      </c>
      <c r="R46" s="23">
        <v>78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E49+E50+E51+E52+E53+E54</f>
        <v>14659</v>
      </c>
      <c r="F48" s="22">
        <f>F49+F50+F51+F52+F53+F54</f>
        <v>88</v>
      </c>
      <c r="G48" s="22">
        <f>G49+G50+G51+G52+G53+G54</f>
        <v>145</v>
      </c>
      <c r="H48" s="22">
        <f>H49+H50+H51+H52+H53+H54</f>
        <v>57</v>
      </c>
      <c r="I48" s="22">
        <f aca="true" t="shared" si="9" ref="I48:I54">SUM(J48:K48)</f>
        <v>51160</v>
      </c>
      <c r="J48" s="22">
        <f>J49+J50+J51+J52+J53+J54</f>
        <v>25057</v>
      </c>
      <c r="K48" s="22">
        <f>K49+K50+K51+K52+K53+K54</f>
        <v>26103</v>
      </c>
      <c r="L48" s="22">
        <f aca="true" t="shared" si="10" ref="L48:R48">L49+L50+L51+L52+L53+L54</f>
        <v>-55</v>
      </c>
      <c r="M48" s="22">
        <f t="shared" si="10"/>
        <v>-1</v>
      </c>
      <c r="N48" s="22">
        <f t="shared" si="10"/>
        <v>29</v>
      </c>
      <c r="O48" s="22">
        <f t="shared" si="10"/>
        <v>30</v>
      </c>
      <c r="P48" s="22">
        <f t="shared" si="10"/>
        <v>-54</v>
      </c>
      <c r="Q48" s="22">
        <f t="shared" si="10"/>
        <v>320</v>
      </c>
      <c r="R48" s="22">
        <f t="shared" si="10"/>
        <v>374</v>
      </c>
    </row>
    <row r="49" spans="2:18" s="2" customFormat="1" ht="12" customHeight="1">
      <c r="B49" s="6"/>
      <c r="C49" s="12"/>
      <c r="D49" s="5" t="s">
        <v>130</v>
      </c>
      <c r="E49" s="23">
        <v>4390</v>
      </c>
      <c r="F49" s="23">
        <v>67</v>
      </c>
      <c r="G49" s="23">
        <v>101</v>
      </c>
      <c r="H49" s="23">
        <v>34</v>
      </c>
      <c r="I49" s="23">
        <f t="shared" si="9"/>
        <v>13521</v>
      </c>
      <c r="J49" s="23">
        <v>6697</v>
      </c>
      <c r="K49" s="23">
        <v>6824</v>
      </c>
      <c r="L49" s="23">
        <v>69</v>
      </c>
      <c r="M49" s="23">
        <v>-4</v>
      </c>
      <c r="N49" s="23">
        <v>4</v>
      </c>
      <c r="O49" s="23">
        <v>8</v>
      </c>
      <c r="P49" s="23">
        <v>73</v>
      </c>
      <c r="Q49" s="23">
        <v>190</v>
      </c>
      <c r="R49" s="23">
        <v>117</v>
      </c>
    </row>
    <row r="50" spans="2:18" s="2" customFormat="1" ht="12" customHeight="1">
      <c r="B50" s="6"/>
      <c r="C50" s="12"/>
      <c r="D50" s="5" t="s">
        <v>131</v>
      </c>
      <c r="E50" s="23">
        <v>2367</v>
      </c>
      <c r="F50" s="23">
        <v>1</v>
      </c>
      <c r="G50" s="23">
        <v>5</v>
      </c>
      <c r="H50" s="23">
        <v>4</v>
      </c>
      <c r="I50" s="23">
        <f t="shared" si="9"/>
        <v>8750</v>
      </c>
      <c r="J50" s="23">
        <v>4242</v>
      </c>
      <c r="K50" s="23">
        <v>4508</v>
      </c>
      <c r="L50" s="23">
        <v>-48</v>
      </c>
      <c r="M50" s="23">
        <v>-1</v>
      </c>
      <c r="N50" s="23">
        <v>4</v>
      </c>
      <c r="O50" s="23">
        <v>5</v>
      </c>
      <c r="P50" s="23">
        <v>-47</v>
      </c>
      <c r="Q50" s="23">
        <v>14</v>
      </c>
      <c r="R50" s="23">
        <v>61</v>
      </c>
    </row>
    <row r="51" spans="2:18" s="2" customFormat="1" ht="12" customHeight="1">
      <c r="B51" s="6"/>
      <c r="C51" s="12"/>
      <c r="D51" s="5" t="s">
        <v>132</v>
      </c>
      <c r="E51" s="23">
        <v>5961</v>
      </c>
      <c r="F51" s="23">
        <v>19</v>
      </c>
      <c r="G51" s="23">
        <v>31</v>
      </c>
      <c r="H51" s="23">
        <v>12</v>
      </c>
      <c r="I51" s="23">
        <f t="shared" si="9"/>
        <v>22625</v>
      </c>
      <c r="J51" s="23">
        <v>11100</v>
      </c>
      <c r="K51" s="23">
        <v>11525</v>
      </c>
      <c r="L51" s="23">
        <v>-9</v>
      </c>
      <c r="M51" s="23">
        <v>8</v>
      </c>
      <c r="N51" s="23">
        <v>18</v>
      </c>
      <c r="O51" s="23">
        <v>10</v>
      </c>
      <c r="P51" s="23">
        <v>-17</v>
      </c>
      <c r="Q51" s="23">
        <v>91</v>
      </c>
      <c r="R51" s="23">
        <v>108</v>
      </c>
    </row>
    <row r="52" spans="2:18" s="2" customFormat="1" ht="12" customHeight="1">
      <c r="B52" s="6"/>
      <c r="C52" s="12"/>
      <c r="D52" s="5" t="s">
        <v>133</v>
      </c>
      <c r="E52" s="23">
        <v>929</v>
      </c>
      <c r="F52" s="23">
        <v>-2</v>
      </c>
      <c r="G52" s="23">
        <v>5</v>
      </c>
      <c r="H52" s="23">
        <v>7</v>
      </c>
      <c r="I52" s="23">
        <f t="shared" si="9"/>
        <v>3139</v>
      </c>
      <c r="J52" s="23">
        <v>1500</v>
      </c>
      <c r="K52" s="23">
        <v>1639</v>
      </c>
      <c r="L52" s="23">
        <v>-43</v>
      </c>
      <c r="M52" s="23">
        <v>-4</v>
      </c>
      <c r="N52" s="23">
        <v>1</v>
      </c>
      <c r="O52" s="23">
        <v>5</v>
      </c>
      <c r="P52" s="23">
        <v>-39</v>
      </c>
      <c r="Q52" s="23">
        <v>8</v>
      </c>
      <c r="R52" s="23">
        <v>47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2</v>
      </c>
      <c r="G53" s="23">
        <v>2</v>
      </c>
      <c r="H53" s="23">
        <v>0</v>
      </c>
      <c r="I53" s="23">
        <f t="shared" si="9"/>
        <v>1280</v>
      </c>
      <c r="J53" s="23">
        <v>607</v>
      </c>
      <c r="K53" s="23">
        <v>673</v>
      </c>
      <c r="L53" s="23">
        <v>-11</v>
      </c>
      <c r="M53" s="23">
        <v>2</v>
      </c>
      <c r="N53" s="23">
        <v>2</v>
      </c>
      <c r="O53" s="23">
        <v>0</v>
      </c>
      <c r="P53" s="23">
        <v>-13</v>
      </c>
      <c r="Q53" s="23">
        <v>10</v>
      </c>
      <c r="R53" s="23">
        <v>23</v>
      </c>
    </row>
    <row r="54" spans="2:18" s="2" customFormat="1" ht="12" customHeight="1">
      <c r="B54" s="6"/>
      <c r="C54" s="12"/>
      <c r="D54" s="5" t="s">
        <v>135</v>
      </c>
      <c r="E54" s="23">
        <v>601</v>
      </c>
      <c r="F54" s="23">
        <v>1</v>
      </c>
      <c r="G54" s="23">
        <v>1</v>
      </c>
      <c r="H54" s="23">
        <v>0</v>
      </c>
      <c r="I54" s="23">
        <f t="shared" si="9"/>
        <v>1845</v>
      </c>
      <c r="J54" s="23">
        <v>911</v>
      </c>
      <c r="K54" s="23">
        <v>934</v>
      </c>
      <c r="L54" s="23">
        <v>-13</v>
      </c>
      <c r="M54" s="23">
        <v>-2</v>
      </c>
      <c r="N54" s="23">
        <v>0</v>
      </c>
      <c r="O54" s="23">
        <v>2</v>
      </c>
      <c r="P54" s="23">
        <v>-11</v>
      </c>
      <c r="Q54" s="23">
        <v>7</v>
      </c>
      <c r="R54" s="23">
        <v>18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E57+E58+E59+E60</f>
        <v>9968</v>
      </c>
      <c r="F56" s="22">
        <f>F57+F58+F59+F60</f>
        <v>12</v>
      </c>
      <c r="G56" s="22">
        <f>G57+G58+G59+G60</f>
        <v>51</v>
      </c>
      <c r="H56" s="22">
        <f>H57+H58+H59+H60</f>
        <v>39</v>
      </c>
      <c r="I56" s="22">
        <f>SUM(J56:K56)</f>
        <v>37926</v>
      </c>
      <c r="J56" s="22">
        <f>J57+J58+J59+J60</f>
        <v>18555</v>
      </c>
      <c r="K56" s="22">
        <f>K57+K58+K59+K60</f>
        <v>19371</v>
      </c>
      <c r="L56" s="22">
        <f aca="true" t="shared" si="11" ref="L56:R56">L57+L58+L59+L60</f>
        <v>-47</v>
      </c>
      <c r="M56" s="22">
        <f t="shared" si="11"/>
        <v>1</v>
      </c>
      <c r="N56" s="22">
        <f t="shared" si="11"/>
        <v>29</v>
      </c>
      <c r="O56" s="22">
        <f t="shared" si="11"/>
        <v>28</v>
      </c>
      <c r="P56" s="22">
        <f t="shared" si="11"/>
        <v>-48</v>
      </c>
      <c r="Q56" s="22">
        <f t="shared" si="11"/>
        <v>150</v>
      </c>
      <c r="R56" s="22">
        <f t="shared" si="11"/>
        <v>198</v>
      </c>
    </row>
    <row r="57" spans="2:18" s="2" customFormat="1" ht="12" customHeight="1">
      <c r="B57" s="6"/>
      <c r="C57" s="12"/>
      <c r="D57" s="5" t="s">
        <v>137</v>
      </c>
      <c r="E57" s="23">
        <v>1287</v>
      </c>
      <c r="F57" s="23">
        <v>3</v>
      </c>
      <c r="G57" s="23">
        <v>6</v>
      </c>
      <c r="H57" s="23">
        <v>3</v>
      </c>
      <c r="I57" s="23">
        <f>SUM(J57:K57)</f>
        <v>5255</v>
      </c>
      <c r="J57" s="23">
        <v>2634</v>
      </c>
      <c r="K57" s="23">
        <v>2621</v>
      </c>
      <c r="L57" s="23">
        <v>-1</v>
      </c>
      <c r="M57" s="23">
        <v>-1</v>
      </c>
      <c r="N57" s="23">
        <v>5</v>
      </c>
      <c r="O57" s="23">
        <v>6</v>
      </c>
      <c r="P57" s="23">
        <v>0</v>
      </c>
      <c r="Q57" s="23">
        <v>17</v>
      </c>
      <c r="R57" s="23">
        <v>17</v>
      </c>
    </row>
    <row r="58" spans="2:18" s="2" customFormat="1" ht="12" customHeight="1">
      <c r="B58" s="6"/>
      <c r="C58" s="12"/>
      <c r="D58" s="5" t="s">
        <v>138</v>
      </c>
      <c r="E58" s="23">
        <v>3775</v>
      </c>
      <c r="F58" s="23">
        <v>9</v>
      </c>
      <c r="G58" s="23">
        <v>36</v>
      </c>
      <c r="H58" s="23">
        <v>27</v>
      </c>
      <c r="I58" s="23">
        <f>SUM(J58:K58)</f>
        <v>13764</v>
      </c>
      <c r="J58" s="23">
        <v>6743</v>
      </c>
      <c r="K58" s="23">
        <v>7021</v>
      </c>
      <c r="L58" s="23">
        <v>-23</v>
      </c>
      <c r="M58" s="23">
        <v>4</v>
      </c>
      <c r="N58" s="23">
        <v>12</v>
      </c>
      <c r="O58" s="23">
        <v>8</v>
      </c>
      <c r="P58" s="23">
        <v>-27</v>
      </c>
      <c r="Q58" s="23">
        <v>60</v>
      </c>
      <c r="R58" s="23">
        <v>87</v>
      </c>
    </row>
    <row r="59" spans="2:18" s="2" customFormat="1" ht="12" customHeight="1">
      <c r="B59" s="6"/>
      <c r="C59" s="12"/>
      <c r="D59" s="5" t="s">
        <v>139</v>
      </c>
      <c r="E59" s="23">
        <v>1448</v>
      </c>
      <c r="F59" s="23">
        <v>-3</v>
      </c>
      <c r="G59" s="23">
        <v>0</v>
      </c>
      <c r="H59" s="23">
        <v>3</v>
      </c>
      <c r="I59" s="23">
        <f>SUM(J59:K59)</f>
        <v>4718</v>
      </c>
      <c r="J59" s="23">
        <v>2245</v>
      </c>
      <c r="K59" s="23">
        <v>2473</v>
      </c>
      <c r="L59" s="23">
        <v>-33</v>
      </c>
      <c r="M59" s="23">
        <v>-1</v>
      </c>
      <c r="N59" s="23">
        <v>4</v>
      </c>
      <c r="O59" s="23">
        <v>5</v>
      </c>
      <c r="P59" s="23">
        <v>-32</v>
      </c>
      <c r="Q59" s="23">
        <v>9</v>
      </c>
      <c r="R59" s="23">
        <v>41</v>
      </c>
    </row>
    <row r="60" spans="2:18" s="2" customFormat="1" ht="12" customHeight="1">
      <c r="B60" s="6"/>
      <c r="C60" s="12"/>
      <c r="D60" s="5" t="s">
        <v>140</v>
      </c>
      <c r="E60" s="23">
        <v>3458</v>
      </c>
      <c r="F60" s="23">
        <v>3</v>
      </c>
      <c r="G60" s="23">
        <v>9</v>
      </c>
      <c r="H60" s="23">
        <v>6</v>
      </c>
      <c r="I60" s="23">
        <f>SUM(J60:K60)</f>
        <v>14189</v>
      </c>
      <c r="J60" s="23">
        <v>6933</v>
      </c>
      <c r="K60" s="23">
        <v>7256</v>
      </c>
      <c r="L60" s="23">
        <v>10</v>
      </c>
      <c r="M60" s="23">
        <v>-1</v>
      </c>
      <c r="N60" s="23">
        <v>8</v>
      </c>
      <c r="O60" s="23">
        <v>9</v>
      </c>
      <c r="P60" s="23">
        <v>11</v>
      </c>
      <c r="Q60" s="23">
        <v>64</v>
      </c>
      <c r="R60" s="23">
        <v>53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E63</f>
        <v>5342</v>
      </c>
      <c r="F62" s="22">
        <f>F63</f>
        <v>-2</v>
      </c>
      <c r="G62" s="22">
        <f>G63</f>
        <v>13</v>
      </c>
      <c r="H62" s="22">
        <f>H63</f>
        <v>15</v>
      </c>
      <c r="I62" s="22">
        <f>SUM(J62:K62)</f>
        <v>18658</v>
      </c>
      <c r="J62" s="22">
        <f>J63</f>
        <v>8991</v>
      </c>
      <c r="K62" s="22">
        <f>K63</f>
        <v>9667</v>
      </c>
      <c r="L62" s="22">
        <f aca="true" t="shared" si="12" ref="L62:R62">L63</f>
        <v>-30</v>
      </c>
      <c r="M62" s="22">
        <f t="shared" si="12"/>
        <v>-9</v>
      </c>
      <c r="N62" s="22">
        <f t="shared" si="12"/>
        <v>6</v>
      </c>
      <c r="O62" s="22">
        <f t="shared" si="12"/>
        <v>15</v>
      </c>
      <c r="P62" s="22">
        <f t="shared" si="12"/>
        <v>-21</v>
      </c>
      <c r="Q62" s="22">
        <f t="shared" si="12"/>
        <v>68</v>
      </c>
      <c r="R62" s="22">
        <f t="shared" si="12"/>
        <v>89</v>
      </c>
    </row>
    <row r="63" spans="2:18" s="2" customFormat="1" ht="12" customHeight="1">
      <c r="B63" s="6"/>
      <c r="C63" s="12"/>
      <c r="D63" s="5" t="s">
        <v>142</v>
      </c>
      <c r="E63" s="23">
        <v>5342</v>
      </c>
      <c r="F63" s="23">
        <v>-2</v>
      </c>
      <c r="G63" s="23">
        <v>13</v>
      </c>
      <c r="H63" s="23">
        <v>15</v>
      </c>
      <c r="I63" s="23">
        <f>SUM(J63:K63)</f>
        <v>18658</v>
      </c>
      <c r="J63" s="23">
        <v>8991</v>
      </c>
      <c r="K63" s="23">
        <v>9667</v>
      </c>
      <c r="L63" s="23">
        <v>-30</v>
      </c>
      <c r="M63" s="23">
        <v>-9</v>
      </c>
      <c r="N63" s="23">
        <v>6</v>
      </c>
      <c r="O63" s="23">
        <v>15</v>
      </c>
      <c r="P63" s="23">
        <v>-21</v>
      </c>
      <c r="Q63" s="23">
        <v>68</v>
      </c>
      <c r="R63" s="23">
        <v>89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E66+E67+E68+E69+E70+E71+E72+E73</f>
        <v>21207</v>
      </c>
      <c r="F65" s="22">
        <f>F66+F67+F68+F69+F70+F71+F72+F73</f>
        <v>68</v>
      </c>
      <c r="G65" s="22">
        <f>G66+G67+G68+G69+G70+G71+G72+G73</f>
        <v>177</v>
      </c>
      <c r="H65" s="22">
        <f>H66+H67+H68+H69+H70+H71+H72+H73</f>
        <v>109</v>
      </c>
      <c r="I65" s="22">
        <f>SUM(J65:K65)</f>
        <v>72157</v>
      </c>
      <c r="J65" s="22">
        <f>J66+J67+J68+J69+J70+J71+J72+J73</f>
        <v>35400</v>
      </c>
      <c r="K65" s="22">
        <f>K66+K67+K68+K69+K70+K71+K72+K73</f>
        <v>36757</v>
      </c>
      <c r="L65" s="22">
        <f aca="true" t="shared" si="13" ref="L65:R65">L66+L67+L68+L69+L70+L71+L72+L73</f>
        <v>-139</v>
      </c>
      <c r="M65" s="22">
        <f t="shared" si="13"/>
        <v>2</v>
      </c>
      <c r="N65" s="22">
        <f t="shared" si="13"/>
        <v>50</v>
      </c>
      <c r="O65" s="22">
        <f t="shared" si="13"/>
        <v>48</v>
      </c>
      <c r="P65" s="22">
        <f t="shared" si="13"/>
        <v>-141</v>
      </c>
      <c r="Q65" s="22">
        <f t="shared" si="13"/>
        <v>437</v>
      </c>
      <c r="R65" s="22">
        <f t="shared" si="13"/>
        <v>578</v>
      </c>
    </row>
    <row r="66" spans="2:18" s="2" customFormat="1" ht="12" customHeight="1">
      <c r="B66" s="6"/>
      <c r="C66" s="12"/>
      <c r="D66" s="5" t="s">
        <v>144</v>
      </c>
      <c r="E66" s="23">
        <v>5660</v>
      </c>
      <c r="F66" s="23">
        <v>10</v>
      </c>
      <c r="G66" s="23">
        <v>37</v>
      </c>
      <c r="H66" s="23">
        <v>27</v>
      </c>
      <c r="I66" s="23">
        <f>SUM(J66:K66)</f>
        <v>19910</v>
      </c>
      <c r="J66" s="23">
        <v>9637</v>
      </c>
      <c r="K66" s="23">
        <v>10273</v>
      </c>
      <c r="L66" s="23">
        <v>-59</v>
      </c>
      <c r="M66" s="23">
        <v>0</v>
      </c>
      <c r="N66" s="23">
        <v>15</v>
      </c>
      <c r="O66" s="23">
        <v>15</v>
      </c>
      <c r="P66" s="23">
        <v>-59</v>
      </c>
      <c r="Q66" s="23">
        <v>101</v>
      </c>
      <c r="R66" s="23">
        <v>160</v>
      </c>
    </row>
    <row r="67" spans="2:18" s="2" customFormat="1" ht="12" customHeight="1">
      <c r="B67" s="6"/>
      <c r="C67" s="12"/>
      <c r="D67" s="5" t="s">
        <v>118</v>
      </c>
      <c r="E67" s="23">
        <v>648</v>
      </c>
      <c r="F67" s="23">
        <v>0</v>
      </c>
      <c r="G67" s="23">
        <v>1</v>
      </c>
      <c r="H67" s="23">
        <v>1</v>
      </c>
      <c r="I67" s="23">
        <f aca="true" t="shared" si="14" ref="I67:I73">SUM(J67:K67)</f>
        <v>2669</v>
      </c>
      <c r="J67" s="23">
        <v>1314</v>
      </c>
      <c r="K67" s="23">
        <v>1355</v>
      </c>
      <c r="L67" s="23">
        <v>4</v>
      </c>
      <c r="M67" s="23">
        <v>2</v>
      </c>
      <c r="N67" s="23">
        <v>3</v>
      </c>
      <c r="O67" s="23">
        <v>1</v>
      </c>
      <c r="P67" s="23">
        <v>2</v>
      </c>
      <c r="Q67" s="23">
        <v>9</v>
      </c>
      <c r="R67" s="23">
        <v>7</v>
      </c>
    </row>
    <row r="68" spans="2:18" s="2" customFormat="1" ht="12" customHeight="1">
      <c r="B68" s="6"/>
      <c r="C68" s="12"/>
      <c r="D68" s="5" t="s">
        <v>145</v>
      </c>
      <c r="E68" s="23">
        <v>4621</v>
      </c>
      <c r="F68" s="23">
        <v>9</v>
      </c>
      <c r="G68" s="23">
        <v>17</v>
      </c>
      <c r="H68" s="23">
        <v>8</v>
      </c>
      <c r="I68" s="23">
        <f t="shared" si="14"/>
        <v>16692</v>
      </c>
      <c r="J68" s="23">
        <v>8074</v>
      </c>
      <c r="K68" s="23">
        <v>8618</v>
      </c>
      <c r="L68" s="23">
        <v>-49</v>
      </c>
      <c r="M68" s="23">
        <v>-1</v>
      </c>
      <c r="N68" s="23">
        <v>11</v>
      </c>
      <c r="O68" s="23">
        <v>12</v>
      </c>
      <c r="P68" s="23">
        <v>-48</v>
      </c>
      <c r="Q68" s="23">
        <v>57</v>
      </c>
      <c r="R68" s="23">
        <v>105</v>
      </c>
    </row>
    <row r="69" spans="2:18" s="2" customFormat="1" ht="12" customHeight="1">
      <c r="B69" s="6"/>
      <c r="C69" s="12"/>
      <c r="D69" s="5" t="s">
        <v>146</v>
      </c>
      <c r="E69" s="23">
        <v>2058</v>
      </c>
      <c r="F69" s="23">
        <v>0</v>
      </c>
      <c r="G69" s="23">
        <v>15</v>
      </c>
      <c r="H69" s="23">
        <v>15</v>
      </c>
      <c r="I69" s="23">
        <f t="shared" si="14"/>
        <v>6964</v>
      </c>
      <c r="J69" s="23">
        <v>3454</v>
      </c>
      <c r="K69" s="23">
        <v>3510</v>
      </c>
      <c r="L69" s="23">
        <v>-37</v>
      </c>
      <c r="M69" s="23">
        <v>0</v>
      </c>
      <c r="N69" s="23">
        <v>4</v>
      </c>
      <c r="O69" s="23">
        <v>4</v>
      </c>
      <c r="P69" s="23">
        <v>-37</v>
      </c>
      <c r="Q69" s="23">
        <v>31</v>
      </c>
      <c r="R69" s="23">
        <v>68</v>
      </c>
    </row>
    <row r="70" spans="2:18" s="2" customFormat="1" ht="12" customHeight="1">
      <c r="B70" s="6"/>
      <c r="C70" s="12"/>
      <c r="D70" s="5" t="s">
        <v>147</v>
      </c>
      <c r="E70" s="23">
        <v>3039</v>
      </c>
      <c r="F70" s="23">
        <v>38</v>
      </c>
      <c r="G70" s="23">
        <v>50</v>
      </c>
      <c r="H70" s="23">
        <v>12</v>
      </c>
      <c r="I70" s="23">
        <f t="shared" si="14"/>
        <v>10918</v>
      </c>
      <c r="J70" s="23">
        <v>5479</v>
      </c>
      <c r="K70" s="23">
        <v>5439</v>
      </c>
      <c r="L70" s="23">
        <v>7</v>
      </c>
      <c r="M70" s="23">
        <v>1</v>
      </c>
      <c r="N70" s="23">
        <v>7</v>
      </c>
      <c r="O70" s="23">
        <v>6</v>
      </c>
      <c r="P70" s="23">
        <v>6</v>
      </c>
      <c r="Q70" s="23">
        <v>93</v>
      </c>
      <c r="R70" s="23">
        <v>87</v>
      </c>
    </row>
    <row r="71" spans="2:18" s="2" customFormat="1" ht="12" customHeight="1">
      <c r="B71" s="6"/>
      <c r="C71" s="12"/>
      <c r="D71" s="5" t="s">
        <v>148</v>
      </c>
      <c r="E71" s="23">
        <v>3510</v>
      </c>
      <c r="F71" s="23">
        <v>6</v>
      </c>
      <c r="G71" s="23">
        <v>47</v>
      </c>
      <c r="H71" s="23">
        <v>41</v>
      </c>
      <c r="I71" s="23">
        <f t="shared" si="14"/>
        <v>8712</v>
      </c>
      <c r="J71" s="23">
        <v>4257</v>
      </c>
      <c r="K71" s="23">
        <v>4455</v>
      </c>
      <c r="L71" s="23">
        <v>-26</v>
      </c>
      <c r="M71" s="23">
        <v>4</v>
      </c>
      <c r="N71" s="23">
        <v>8</v>
      </c>
      <c r="O71" s="23">
        <v>4</v>
      </c>
      <c r="P71" s="23">
        <v>-30</v>
      </c>
      <c r="Q71" s="23">
        <v>82</v>
      </c>
      <c r="R71" s="23">
        <v>112</v>
      </c>
    </row>
    <row r="72" spans="2:18" s="2" customFormat="1" ht="12" customHeight="1">
      <c r="B72" s="6"/>
      <c r="C72" s="12"/>
      <c r="D72" s="5" t="s">
        <v>149</v>
      </c>
      <c r="E72" s="23">
        <v>686</v>
      </c>
      <c r="F72" s="23">
        <v>3</v>
      </c>
      <c r="G72" s="23">
        <v>4</v>
      </c>
      <c r="H72" s="23">
        <v>1</v>
      </c>
      <c r="I72" s="23">
        <f t="shared" si="14"/>
        <v>2183</v>
      </c>
      <c r="J72" s="23">
        <v>1140</v>
      </c>
      <c r="K72" s="23">
        <v>1043</v>
      </c>
      <c r="L72" s="23">
        <v>28</v>
      </c>
      <c r="M72" s="23">
        <v>-2</v>
      </c>
      <c r="N72" s="23">
        <v>2</v>
      </c>
      <c r="O72" s="23">
        <v>4</v>
      </c>
      <c r="P72" s="23">
        <v>30</v>
      </c>
      <c r="Q72" s="23">
        <v>39</v>
      </c>
      <c r="R72" s="23">
        <v>9</v>
      </c>
    </row>
    <row r="73" spans="2:18" s="2" customFormat="1" ht="12" customHeight="1">
      <c r="B73" s="6"/>
      <c r="C73" s="12"/>
      <c r="D73" s="5" t="s">
        <v>150</v>
      </c>
      <c r="E73" s="23">
        <v>985</v>
      </c>
      <c r="F73" s="23">
        <v>2</v>
      </c>
      <c r="G73" s="23">
        <v>6</v>
      </c>
      <c r="H73" s="23">
        <v>4</v>
      </c>
      <c r="I73" s="23">
        <f t="shared" si="14"/>
        <v>4109</v>
      </c>
      <c r="J73" s="23">
        <v>2045</v>
      </c>
      <c r="K73" s="23">
        <v>2064</v>
      </c>
      <c r="L73" s="23">
        <v>-7</v>
      </c>
      <c r="M73" s="23">
        <v>-2</v>
      </c>
      <c r="N73" s="23">
        <v>0</v>
      </c>
      <c r="O73" s="23">
        <v>2</v>
      </c>
      <c r="P73" s="23">
        <v>-5</v>
      </c>
      <c r="Q73" s="23">
        <v>25</v>
      </c>
      <c r="R73" s="23">
        <v>30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 aca="true" t="shared" si="15" ref="E75:K75">E76+E77+E78+E79+E80+E81+E82+E83</f>
        <v>15673</v>
      </c>
      <c r="F75" s="22">
        <f t="shared" si="15"/>
        <v>27</v>
      </c>
      <c r="G75" s="22">
        <f t="shared" si="15"/>
        <v>86</v>
      </c>
      <c r="H75" s="22">
        <f t="shared" si="15"/>
        <v>59</v>
      </c>
      <c r="I75" s="22">
        <f t="shared" si="15"/>
        <v>55075</v>
      </c>
      <c r="J75" s="22">
        <f t="shared" si="15"/>
        <v>27101</v>
      </c>
      <c r="K75" s="22">
        <f t="shared" si="15"/>
        <v>27974</v>
      </c>
      <c r="L75" s="22">
        <f aca="true" t="shared" si="16" ref="L75:R75">L76+L77+L78+L79+L80+L81+L82+L83</f>
        <v>-105</v>
      </c>
      <c r="M75" s="22">
        <f t="shared" si="16"/>
        <v>12</v>
      </c>
      <c r="N75" s="22">
        <f t="shared" si="16"/>
        <v>49</v>
      </c>
      <c r="O75" s="22">
        <f t="shared" si="16"/>
        <v>37</v>
      </c>
      <c r="P75" s="22">
        <f t="shared" si="16"/>
        <v>-117</v>
      </c>
      <c r="Q75" s="22">
        <f t="shared" si="16"/>
        <v>284</v>
      </c>
      <c r="R75" s="22">
        <f t="shared" si="16"/>
        <v>401</v>
      </c>
    </row>
    <row r="76" spans="2:18" s="2" customFormat="1" ht="12" customHeight="1">
      <c r="B76" s="6"/>
      <c r="C76" s="12"/>
      <c r="D76" s="5" t="s">
        <v>152</v>
      </c>
      <c r="E76" s="23">
        <v>840</v>
      </c>
      <c r="F76" s="23">
        <v>3</v>
      </c>
      <c r="G76" s="23">
        <v>3</v>
      </c>
      <c r="H76" s="23">
        <v>0</v>
      </c>
      <c r="I76" s="23">
        <f>SUM(J76:K76)</f>
        <v>3273</v>
      </c>
      <c r="J76" s="23">
        <v>1630</v>
      </c>
      <c r="K76" s="23">
        <v>1643</v>
      </c>
      <c r="L76" s="23">
        <v>0</v>
      </c>
      <c r="M76" s="23">
        <v>1</v>
      </c>
      <c r="N76" s="23">
        <v>3</v>
      </c>
      <c r="O76" s="23">
        <v>2</v>
      </c>
      <c r="P76" s="23">
        <v>-1</v>
      </c>
      <c r="Q76" s="23">
        <v>14</v>
      </c>
      <c r="R76" s="23">
        <v>15</v>
      </c>
    </row>
    <row r="77" spans="2:18" s="2" customFormat="1" ht="12" customHeight="1">
      <c r="B77" s="6"/>
      <c r="C77" s="12"/>
      <c r="D77" s="5" t="s">
        <v>153</v>
      </c>
      <c r="E77" s="23">
        <v>1797</v>
      </c>
      <c r="F77" s="23">
        <v>4</v>
      </c>
      <c r="G77" s="23">
        <v>13</v>
      </c>
      <c r="H77" s="23">
        <v>9</v>
      </c>
      <c r="I77" s="23">
        <f aca="true" t="shared" si="17" ref="I77:I83">SUM(J77:K77)</f>
        <v>6005</v>
      </c>
      <c r="J77" s="23">
        <v>2929</v>
      </c>
      <c r="K77" s="23">
        <v>3076</v>
      </c>
      <c r="L77" s="23">
        <v>-33</v>
      </c>
      <c r="M77" s="23">
        <v>3</v>
      </c>
      <c r="N77" s="23">
        <v>5</v>
      </c>
      <c r="O77" s="23">
        <v>2</v>
      </c>
      <c r="P77" s="23">
        <v>-36</v>
      </c>
      <c r="Q77" s="23">
        <v>25</v>
      </c>
      <c r="R77" s="23">
        <v>61</v>
      </c>
    </row>
    <row r="78" spans="2:18" s="2" customFormat="1" ht="12" customHeight="1">
      <c r="B78" s="6"/>
      <c r="C78" s="12"/>
      <c r="D78" s="5" t="s">
        <v>154</v>
      </c>
      <c r="E78" s="23">
        <v>1693</v>
      </c>
      <c r="F78" s="23">
        <v>12</v>
      </c>
      <c r="G78" s="23">
        <v>16</v>
      </c>
      <c r="H78" s="23">
        <v>4</v>
      </c>
      <c r="I78" s="23">
        <f t="shared" si="17"/>
        <v>6163</v>
      </c>
      <c r="J78" s="23">
        <v>3014</v>
      </c>
      <c r="K78" s="23">
        <v>3149</v>
      </c>
      <c r="L78" s="23">
        <v>5</v>
      </c>
      <c r="M78" s="23">
        <v>4</v>
      </c>
      <c r="N78" s="23">
        <v>7</v>
      </c>
      <c r="O78" s="23">
        <v>3</v>
      </c>
      <c r="P78" s="23">
        <v>1</v>
      </c>
      <c r="Q78" s="23">
        <v>43</v>
      </c>
      <c r="R78" s="23">
        <v>42</v>
      </c>
    </row>
    <row r="79" spans="2:18" s="2" customFormat="1" ht="12" customHeight="1">
      <c r="B79" s="6"/>
      <c r="C79" s="12"/>
      <c r="D79" s="5" t="s">
        <v>155</v>
      </c>
      <c r="E79" s="23">
        <v>885</v>
      </c>
      <c r="F79" s="23">
        <v>2</v>
      </c>
      <c r="G79" s="23">
        <v>4</v>
      </c>
      <c r="H79" s="23">
        <v>2</v>
      </c>
      <c r="I79" s="23">
        <f t="shared" si="17"/>
        <v>4095</v>
      </c>
      <c r="J79" s="23">
        <v>1986</v>
      </c>
      <c r="K79" s="23">
        <v>2109</v>
      </c>
      <c r="L79" s="23">
        <v>0</v>
      </c>
      <c r="M79" s="23">
        <v>-1</v>
      </c>
      <c r="N79" s="23">
        <v>3</v>
      </c>
      <c r="O79" s="23">
        <v>4</v>
      </c>
      <c r="P79" s="23">
        <v>1</v>
      </c>
      <c r="Q79" s="23">
        <v>23</v>
      </c>
      <c r="R79" s="23">
        <v>22</v>
      </c>
    </row>
    <row r="80" spans="2:18" s="2" customFormat="1" ht="12" customHeight="1">
      <c r="B80" s="6"/>
      <c r="C80" s="12"/>
      <c r="D80" s="5" t="s">
        <v>156</v>
      </c>
      <c r="E80" s="23">
        <v>2949</v>
      </c>
      <c r="F80" s="23">
        <v>3</v>
      </c>
      <c r="G80" s="23">
        <v>13</v>
      </c>
      <c r="H80" s="23">
        <v>10</v>
      </c>
      <c r="I80" s="23">
        <f t="shared" si="17"/>
        <v>10909</v>
      </c>
      <c r="J80" s="23">
        <v>5355</v>
      </c>
      <c r="K80" s="23">
        <v>5554</v>
      </c>
      <c r="L80" s="23">
        <v>-13</v>
      </c>
      <c r="M80" s="23">
        <v>3</v>
      </c>
      <c r="N80" s="23">
        <v>9</v>
      </c>
      <c r="O80" s="23">
        <v>6</v>
      </c>
      <c r="P80" s="23">
        <v>-16</v>
      </c>
      <c r="Q80" s="23">
        <v>43</v>
      </c>
      <c r="R80" s="23">
        <v>59</v>
      </c>
    </row>
    <row r="81" spans="2:18" s="2" customFormat="1" ht="12" customHeight="1">
      <c r="B81" s="6"/>
      <c r="C81" s="12"/>
      <c r="D81" s="5" t="s">
        <v>157</v>
      </c>
      <c r="E81" s="23">
        <v>3379</v>
      </c>
      <c r="F81" s="23">
        <v>1</v>
      </c>
      <c r="G81" s="23">
        <v>20</v>
      </c>
      <c r="H81" s="23">
        <v>19</v>
      </c>
      <c r="I81" s="23">
        <f t="shared" si="17"/>
        <v>8244</v>
      </c>
      <c r="J81" s="23">
        <v>4132</v>
      </c>
      <c r="K81" s="23">
        <v>4112</v>
      </c>
      <c r="L81" s="23">
        <v>-40</v>
      </c>
      <c r="M81" s="23">
        <v>1</v>
      </c>
      <c r="N81" s="23">
        <v>8</v>
      </c>
      <c r="O81" s="23">
        <v>7</v>
      </c>
      <c r="P81" s="23">
        <v>-41</v>
      </c>
      <c r="Q81" s="23">
        <v>53</v>
      </c>
      <c r="R81" s="23">
        <v>94</v>
      </c>
    </row>
    <row r="82" spans="2:18" s="2" customFormat="1" ht="12" customHeight="1">
      <c r="B82" s="6"/>
      <c r="C82" s="12"/>
      <c r="D82" s="5" t="s">
        <v>158</v>
      </c>
      <c r="E82" s="23">
        <v>2207</v>
      </c>
      <c r="F82" s="23">
        <v>2</v>
      </c>
      <c r="G82" s="23">
        <v>11</v>
      </c>
      <c r="H82" s="23">
        <v>9</v>
      </c>
      <c r="I82" s="23">
        <f t="shared" si="17"/>
        <v>8100</v>
      </c>
      <c r="J82" s="23">
        <v>3949</v>
      </c>
      <c r="K82" s="23">
        <v>4151</v>
      </c>
      <c r="L82" s="23">
        <v>-3</v>
      </c>
      <c r="M82" s="23">
        <v>0</v>
      </c>
      <c r="N82" s="23">
        <v>6</v>
      </c>
      <c r="O82" s="23">
        <v>6</v>
      </c>
      <c r="P82" s="23">
        <v>-3</v>
      </c>
      <c r="Q82" s="23">
        <v>52</v>
      </c>
      <c r="R82" s="23">
        <v>55</v>
      </c>
    </row>
    <row r="83" spans="2:18" s="2" customFormat="1" ht="12" customHeight="1">
      <c r="B83" s="6"/>
      <c r="C83" s="12"/>
      <c r="D83" s="5" t="s">
        <v>159</v>
      </c>
      <c r="E83" s="23">
        <v>1923</v>
      </c>
      <c r="F83" s="23">
        <v>0</v>
      </c>
      <c r="G83" s="23">
        <v>6</v>
      </c>
      <c r="H83" s="23">
        <v>6</v>
      </c>
      <c r="I83" s="23">
        <f t="shared" si="17"/>
        <v>8286</v>
      </c>
      <c r="J83" s="23">
        <v>4106</v>
      </c>
      <c r="K83" s="23">
        <v>4180</v>
      </c>
      <c r="L83" s="23">
        <v>-21</v>
      </c>
      <c r="M83" s="23">
        <v>1</v>
      </c>
      <c r="N83" s="23">
        <v>8</v>
      </c>
      <c r="O83" s="23">
        <v>7</v>
      </c>
      <c r="P83" s="23">
        <v>-22</v>
      </c>
      <c r="Q83" s="23">
        <v>31</v>
      </c>
      <c r="R83" s="23">
        <v>53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E86+E87+E88+E89</f>
        <v>21364</v>
      </c>
      <c r="F85" s="22">
        <f>F86+F87+F88+F89</f>
        <v>231</v>
      </c>
      <c r="G85" s="22">
        <f>G86+G87+G88+G89</f>
        <v>351</v>
      </c>
      <c r="H85" s="22">
        <f>H86+H87+H88+H89</f>
        <v>120</v>
      </c>
      <c r="I85" s="22">
        <f>SUM(J85:K85)</f>
        <v>79800</v>
      </c>
      <c r="J85" s="22">
        <f>J86+J87+J88+J89</f>
        <v>39560</v>
      </c>
      <c r="K85" s="22">
        <f>K86+K87+K88+K89</f>
        <v>40240</v>
      </c>
      <c r="L85" s="22">
        <f aca="true" t="shared" si="18" ref="L85:R85">L86+L87+L88+L89</f>
        <v>204</v>
      </c>
      <c r="M85" s="22">
        <f t="shared" si="18"/>
        <v>25</v>
      </c>
      <c r="N85" s="22">
        <f t="shared" si="18"/>
        <v>68</v>
      </c>
      <c r="O85" s="22">
        <f t="shared" si="18"/>
        <v>43</v>
      </c>
      <c r="P85" s="22">
        <f t="shared" si="18"/>
        <v>179</v>
      </c>
      <c r="Q85" s="22">
        <f t="shared" si="18"/>
        <v>500</v>
      </c>
      <c r="R85" s="22">
        <f t="shared" si="18"/>
        <v>321</v>
      </c>
    </row>
    <row r="86" spans="2:18" s="2" customFormat="1" ht="12" customHeight="1">
      <c r="B86" s="6"/>
      <c r="C86" s="12"/>
      <c r="D86" s="5" t="s">
        <v>161</v>
      </c>
      <c r="E86" s="23">
        <v>3090</v>
      </c>
      <c r="F86" s="23">
        <v>37</v>
      </c>
      <c r="G86" s="23">
        <v>40</v>
      </c>
      <c r="H86" s="23">
        <v>3</v>
      </c>
      <c r="I86" s="23">
        <f>SUM(J86:K86)</f>
        <v>12092</v>
      </c>
      <c r="J86" s="23">
        <v>6093</v>
      </c>
      <c r="K86" s="23">
        <v>5999</v>
      </c>
      <c r="L86" s="23">
        <v>43</v>
      </c>
      <c r="M86" s="23">
        <v>4</v>
      </c>
      <c r="N86" s="23">
        <v>12</v>
      </c>
      <c r="O86" s="23">
        <v>8</v>
      </c>
      <c r="P86" s="23">
        <v>39</v>
      </c>
      <c r="Q86" s="23">
        <v>76</v>
      </c>
      <c r="R86" s="23">
        <v>37</v>
      </c>
    </row>
    <row r="87" spans="2:18" s="2" customFormat="1" ht="12" customHeight="1">
      <c r="B87" s="6"/>
      <c r="C87" s="12"/>
      <c r="D87" s="5" t="s">
        <v>118</v>
      </c>
      <c r="E87" s="23">
        <v>3968</v>
      </c>
      <c r="F87" s="23">
        <v>20</v>
      </c>
      <c r="G87" s="23">
        <v>33</v>
      </c>
      <c r="H87" s="23">
        <v>13</v>
      </c>
      <c r="I87" s="23">
        <f>SUM(J87:K87)</f>
        <v>15629</v>
      </c>
      <c r="J87" s="23">
        <v>7767</v>
      </c>
      <c r="K87" s="23">
        <v>7862</v>
      </c>
      <c r="L87" s="23">
        <v>46</v>
      </c>
      <c r="M87" s="23">
        <v>4</v>
      </c>
      <c r="N87" s="23">
        <v>11</v>
      </c>
      <c r="O87" s="23">
        <v>7</v>
      </c>
      <c r="P87" s="23">
        <v>42</v>
      </c>
      <c r="Q87" s="23">
        <v>93</v>
      </c>
      <c r="R87" s="23">
        <v>51</v>
      </c>
    </row>
    <row r="88" spans="2:18" s="2" customFormat="1" ht="12" customHeight="1">
      <c r="B88" s="6"/>
      <c r="C88" s="12"/>
      <c r="D88" s="5" t="s">
        <v>162</v>
      </c>
      <c r="E88" s="23">
        <v>8101</v>
      </c>
      <c r="F88" s="23">
        <v>109</v>
      </c>
      <c r="G88" s="23">
        <v>192</v>
      </c>
      <c r="H88" s="23">
        <v>83</v>
      </c>
      <c r="I88" s="23">
        <f>SUM(J88:K88)</f>
        <v>29920</v>
      </c>
      <c r="J88" s="23">
        <v>14834</v>
      </c>
      <c r="K88" s="23">
        <v>15086</v>
      </c>
      <c r="L88" s="23">
        <v>36</v>
      </c>
      <c r="M88" s="23">
        <v>9</v>
      </c>
      <c r="N88" s="23">
        <v>26</v>
      </c>
      <c r="O88" s="23">
        <v>17</v>
      </c>
      <c r="P88" s="23">
        <v>27</v>
      </c>
      <c r="Q88" s="23">
        <v>159</v>
      </c>
      <c r="R88" s="23">
        <v>132</v>
      </c>
    </row>
    <row r="89" spans="2:18" s="2" customFormat="1" ht="12" customHeight="1">
      <c r="B89" s="6"/>
      <c r="C89" s="12"/>
      <c r="D89" s="5" t="s">
        <v>163</v>
      </c>
      <c r="E89" s="23">
        <v>6205</v>
      </c>
      <c r="F89" s="23">
        <v>65</v>
      </c>
      <c r="G89" s="23">
        <v>86</v>
      </c>
      <c r="H89" s="23">
        <v>21</v>
      </c>
      <c r="I89" s="23">
        <f>SUM(J89:K89)</f>
        <v>22159</v>
      </c>
      <c r="J89" s="23">
        <v>10866</v>
      </c>
      <c r="K89" s="23">
        <v>11293</v>
      </c>
      <c r="L89" s="23">
        <v>79</v>
      </c>
      <c r="M89" s="23">
        <v>8</v>
      </c>
      <c r="N89" s="23">
        <v>19</v>
      </c>
      <c r="O89" s="23">
        <v>11</v>
      </c>
      <c r="P89" s="23">
        <v>71</v>
      </c>
      <c r="Q89" s="23">
        <v>172</v>
      </c>
      <c r="R89" s="23">
        <v>101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E92+E93+E94+E95</f>
        <v>20519</v>
      </c>
      <c r="F91" s="22">
        <f>F92+F93+F94+F95</f>
        <v>64</v>
      </c>
      <c r="G91" s="22">
        <f>G92+G93+G94+G95</f>
        <v>134</v>
      </c>
      <c r="H91" s="22">
        <f>H92+H93+H94+H95</f>
        <v>70</v>
      </c>
      <c r="I91" s="22">
        <f>SUM(J91:K91)</f>
        <v>77745</v>
      </c>
      <c r="J91" s="22">
        <f>J92+J93+J94+J95</f>
        <v>38795</v>
      </c>
      <c r="K91" s="22">
        <f>K92+K93+K94+K95</f>
        <v>38950</v>
      </c>
      <c r="L91" s="22">
        <f aca="true" t="shared" si="19" ref="L91:R91">L92+L93+L94+L95</f>
        <v>30</v>
      </c>
      <c r="M91" s="22">
        <f t="shared" si="19"/>
        <v>23</v>
      </c>
      <c r="N91" s="22">
        <f t="shared" si="19"/>
        <v>61</v>
      </c>
      <c r="O91" s="22">
        <f t="shared" si="19"/>
        <v>38</v>
      </c>
      <c r="P91" s="22">
        <f t="shared" si="19"/>
        <v>7</v>
      </c>
      <c r="Q91" s="22">
        <f t="shared" si="19"/>
        <v>417</v>
      </c>
      <c r="R91" s="22">
        <f t="shared" si="19"/>
        <v>410</v>
      </c>
    </row>
    <row r="92" spans="2:18" s="2" customFormat="1" ht="12" customHeight="1">
      <c r="B92" s="6"/>
      <c r="C92" s="12"/>
      <c r="D92" s="5" t="s">
        <v>165</v>
      </c>
      <c r="E92" s="23">
        <v>3896</v>
      </c>
      <c r="F92" s="23">
        <v>2</v>
      </c>
      <c r="G92" s="23">
        <v>8</v>
      </c>
      <c r="H92" s="23">
        <v>6</v>
      </c>
      <c r="I92" s="23">
        <f>SUM(J92:K92)</f>
        <v>14300</v>
      </c>
      <c r="J92" s="23">
        <v>7093</v>
      </c>
      <c r="K92" s="23">
        <v>7207</v>
      </c>
      <c r="L92" s="23">
        <v>-17</v>
      </c>
      <c r="M92" s="23">
        <v>-2</v>
      </c>
      <c r="N92" s="23">
        <v>8</v>
      </c>
      <c r="O92" s="23">
        <v>10</v>
      </c>
      <c r="P92" s="23">
        <v>-15</v>
      </c>
      <c r="Q92" s="23">
        <v>52</v>
      </c>
      <c r="R92" s="23">
        <v>67</v>
      </c>
    </row>
    <row r="93" spans="2:18" s="2" customFormat="1" ht="12" customHeight="1">
      <c r="B93" s="6"/>
      <c r="C93" s="12"/>
      <c r="D93" s="5" t="s">
        <v>166</v>
      </c>
      <c r="E93" s="23">
        <v>7352</v>
      </c>
      <c r="F93" s="23">
        <v>28</v>
      </c>
      <c r="G93" s="23">
        <v>53</v>
      </c>
      <c r="H93" s="23">
        <v>25</v>
      </c>
      <c r="I93" s="23">
        <f>SUM(J93:K93)</f>
        <v>27311</v>
      </c>
      <c r="J93" s="23">
        <v>13787</v>
      </c>
      <c r="K93" s="23">
        <v>13524</v>
      </c>
      <c r="L93" s="23">
        <v>9</v>
      </c>
      <c r="M93" s="23">
        <v>10</v>
      </c>
      <c r="N93" s="23">
        <v>23</v>
      </c>
      <c r="O93" s="23">
        <v>13</v>
      </c>
      <c r="P93" s="23">
        <v>-1</v>
      </c>
      <c r="Q93" s="23">
        <v>136</v>
      </c>
      <c r="R93" s="23">
        <v>137</v>
      </c>
    </row>
    <row r="94" spans="2:18" s="2" customFormat="1" ht="12" customHeight="1">
      <c r="B94" s="6"/>
      <c r="C94" s="12"/>
      <c r="D94" s="5" t="s">
        <v>167</v>
      </c>
      <c r="E94" s="23">
        <v>3908</v>
      </c>
      <c r="F94" s="23">
        <v>15</v>
      </c>
      <c r="G94" s="23">
        <v>26</v>
      </c>
      <c r="H94" s="23">
        <v>11</v>
      </c>
      <c r="I94" s="23">
        <f>SUM(J94:K94)</f>
        <v>15475</v>
      </c>
      <c r="J94" s="23">
        <v>7665</v>
      </c>
      <c r="K94" s="23">
        <v>7810</v>
      </c>
      <c r="L94" s="23">
        <v>3</v>
      </c>
      <c r="M94" s="23">
        <v>-2</v>
      </c>
      <c r="N94" s="23">
        <v>10</v>
      </c>
      <c r="O94" s="23">
        <v>12</v>
      </c>
      <c r="P94" s="23">
        <v>5</v>
      </c>
      <c r="Q94" s="23">
        <v>75</v>
      </c>
      <c r="R94" s="23">
        <v>70</v>
      </c>
    </row>
    <row r="95" spans="2:18" s="2" customFormat="1" ht="12" customHeight="1">
      <c r="B95" s="6"/>
      <c r="C95" s="12"/>
      <c r="D95" s="5" t="s">
        <v>176</v>
      </c>
      <c r="E95" s="23">
        <v>5363</v>
      </c>
      <c r="F95" s="23">
        <v>19</v>
      </c>
      <c r="G95" s="23">
        <v>47</v>
      </c>
      <c r="H95" s="23">
        <v>28</v>
      </c>
      <c r="I95" s="23">
        <f>SUM(J95:K95)</f>
        <v>20659</v>
      </c>
      <c r="J95" s="23">
        <v>10250</v>
      </c>
      <c r="K95" s="23">
        <v>10409</v>
      </c>
      <c r="L95" s="23">
        <v>35</v>
      </c>
      <c r="M95" s="23">
        <v>17</v>
      </c>
      <c r="N95" s="23">
        <v>20</v>
      </c>
      <c r="O95" s="23">
        <v>3</v>
      </c>
      <c r="P95" s="23">
        <v>18</v>
      </c>
      <c r="Q95" s="23">
        <v>154</v>
      </c>
      <c r="R95" s="23">
        <v>136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E98</f>
        <v>6865</v>
      </c>
      <c r="F97" s="22">
        <f>F98</f>
        <v>29</v>
      </c>
      <c r="G97" s="22">
        <f>G98</f>
        <v>51</v>
      </c>
      <c r="H97" s="22">
        <f>H98</f>
        <v>22</v>
      </c>
      <c r="I97" s="22">
        <f>SUM(J97:K97)</f>
        <v>23589</v>
      </c>
      <c r="J97" s="22">
        <f>J98</f>
        <v>11601</v>
      </c>
      <c r="K97" s="22">
        <f>K98</f>
        <v>11988</v>
      </c>
      <c r="L97" s="22">
        <f aca="true" t="shared" si="20" ref="L97:R97">L98</f>
        <v>8</v>
      </c>
      <c r="M97" s="22">
        <f t="shared" si="20"/>
        <v>16</v>
      </c>
      <c r="N97" s="22">
        <f t="shared" si="20"/>
        <v>27</v>
      </c>
      <c r="O97" s="22">
        <f t="shared" si="20"/>
        <v>11</v>
      </c>
      <c r="P97" s="22">
        <f t="shared" si="20"/>
        <v>-8</v>
      </c>
      <c r="Q97" s="22">
        <f t="shared" si="20"/>
        <v>118</v>
      </c>
      <c r="R97" s="22">
        <f t="shared" si="20"/>
        <v>126</v>
      </c>
    </row>
    <row r="98" spans="2:18" s="2" customFormat="1" ht="12" customHeight="1">
      <c r="B98" s="6"/>
      <c r="C98" s="12"/>
      <c r="D98" s="5" t="s">
        <v>169</v>
      </c>
      <c r="E98" s="23">
        <v>6865</v>
      </c>
      <c r="F98" s="23">
        <v>29</v>
      </c>
      <c r="G98" s="23">
        <v>51</v>
      </c>
      <c r="H98" s="23">
        <v>22</v>
      </c>
      <c r="I98" s="23">
        <f>SUM(J98:K98)</f>
        <v>23589</v>
      </c>
      <c r="J98" s="23">
        <v>11601</v>
      </c>
      <c r="K98" s="23">
        <v>11988</v>
      </c>
      <c r="L98" s="23">
        <v>8</v>
      </c>
      <c r="M98" s="23">
        <v>16</v>
      </c>
      <c r="N98" s="23">
        <v>27</v>
      </c>
      <c r="O98" s="23">
        <v>11</v>
      </c>
      <c r="P98" s="23">
        <v>-8</v>
      </c>
      <c r="Q98" s="23">
        <v>118</v>
      </c>
      <c r="R98" s="23">
        <v>126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E101+E102+E103+E104+E105</f>
        <v>29546</v>
      </c>
      <c r="F100" s="22">
        <f>F101+F102+F103+F104+F105</f>
        <v>154</v>
      </c>
      <c r="G100" s="22">
        <f>G101+G102+G103+G104+G105</f>
        <v>317</v>
      </c>
      <c r="H100" s="22">
        <f>H101+H102+H103+H104+H105</f>
        <v>163</v>
      </c>
      <c r="I100" s="22">
        <f aca="true" t="shared" si="21" ref="I100:I105">SUM(J100:K100)</f>
        <v>100574</v>
      </c>
      <c r="J100" s="22">
        <f>J101+J102+J103+J104+J105</f>
        <v>50988</v>
      </c>
      <c r="K100" s="22">
        <f>K101+K102+K103+K104+K105</f>
        <v>49586</v>
      </c>
      <c r="L100" s="22">
        <f aca="true" t="shared" si="22" ref="L100:R100">L101+L102+L103+L104+L105</f>
        <v>181</v>
      </c>
      <c r="M100" s="22">
        <f t="shared" si="22"/>
        <v>40</v>
      </c>
      <c r="N100" s="22">
        <f t="shared" si="22"/>
        <v>97</v>
      </c>
      <c r="O100" s="22">
        <f t="shared" si="22"/>
        <v>57</v>
      </c>
      <c r="P100" s="22">
        <f t="shared" si="22"/>
        <v>141</v>
      </c>
      <c r="Q100" s="22">
        <f t="shared" si="22"/>
        <v>706</v>
      </c>
      <c r="R100" s="22">
        <f t="shared" si="22"/>
        <v>565</v>
      </c>
    </row>
    <row r="101" spans="2:18" s="2" customFormat="1" ht="12" customHeight="1">
      <c r="B101" s="6"/>
      <c r="C101" s="12"/>
      <c r="D101" s="5" t="s">
        <v>171</v>
      </c>
      <c r="E101" s="23">
        <v>3640</v>
      </c>
      <c r="F101" s="23">
        <v>-2</v>
      </c>
      <c r="G101" s="23">
        <v>6</v>
      </c>
      <c r="H101" s="23">
        <v>8</v>
      </c>
      <c r="I101" s="23">
        <f t="shared" si="21"/>
        <v>15975</v>
      </c>
      <c r="J101" s="23">
        <v>7916</v>
      </c>
      <c r="K101" s="23">
        <v>8059</v>
      </c>
      <c r="L101" s="23">
        <v>-32</v>
      </c>
      <c r="M101" s="23">
        <v>-11</v>
      </c>
      <c r="N101" s="23">
        <v>7</v>
      </c>
      <c r="O101" s="23">
        <v>18</v>
      </c>
      <c r="P101" s="23">
        <v>-21</v>
      </c>
      <c r="Q101" s="23">
        <v>45</v>
      </c>
      <c r="R101" s="23">
        <v>66</v>
      </c>
    </row>
    <row r="102" spans="2:18" s="2" customFormat="1" ht="12" customHeight="1">
      <c r="B102" s="6"/>
      <c r="C102" s="12"/>
      <c r="D102" s="5" t="s">
        <v>80</v>
      </c>
      <c r="E102" s="23">
        <v>2608</v>
      </c>
      <c r="F102" s="23">
        <v>4</v>
      </c>
      <c r="G102" s="23">
        <v>7</v>
      </c>
      <c r="H102" s="23">
        <v>3</v>
      </c>
      <c r="I102" s="23">
        <f t="shared" si="21"/>
        <v>10318</v>
      </c>
      <c r="J102" s="23">
        <v>5161</v>
      </c>
      <c r="K102" s="23">
        <v>5157</v>
      </c>
      <c r="L102" s="23">
        <v>5</v>
      </c>
      <c r="M102" s="23">
        <v>-2</v>
      </c>
      <c r="N102" s="23">
        <v>4</v>
      </c>
      <c r="O102" s="23">
        <v>6</v>
      </c>
      <c r="P102" s="23">
        <v>7</v>
      </c>
      <c r="Q102" s="23">
        <v>43</v>
      </c>
      <c r="R102" s="23">
        <v>36</v>
      </c>
    </row>
    <row r="103" spans="2:18" s="2" customFormat="1" ht="12" customHeight="1">
      <c r="B103" s="6"/>
      <c r="C103" s="12"/>
      <c r="D103" s="5" t="s">
        <v>172</v>
      </c>
      <c r="E103" s="23">
        <v>2792</v>
      </c>
      <c r="F103" s="23">
        <v>-1</v>
      </c>
      <c r="G103" s="23">
        <v>7</v>
      </c>
      <c r="H103" s="23">
        <v>8</v>
      </c>
      <c r="I103" s="23">
        <f t="shared" si="21"/>
        <v>11455</v>
      </c>
      <c r="J103" s="23">
        <v>5666</v>
      </c>
      <c r="K103" s="23">
        <v>5789</v>
      </c>
      <c r="L103" s="23">
        <v>1</v>
      </c>
      <c r="M103" s="23">
        <v>7</v>
      </c>
      <c r="N103" s="23">
        <v>14</v>
      </c>
      <c r="O103" s="23">
        <v>7</v>
      </c>
      <c r="P103" s="23">
        <v>-6</v>
      </c>
      <c r="Q103" s="23">
        <v>38</v>
      </c>
      <c r="R103" s="23">
        <v>44</v>
      </c>
    </row>
    <row r="104" spans="2:18" s="2" customFormat="1" ht="12" customHeight="1">
      <c r="B104" s="6"/>
      <c r="C104" s="12"/>
      <c r="D104" s="5" t="s">
        <v>173</v>
      </c>
      <c r="E104" s="23">
        <v>13924</v>
      </c>
      <c r="F104" s="23">
        <v>115</v>
      </c>
      <c r="G104" s="23">
        <v>243</v>
      </c>
      <c r="H104" s="23">
        <v>128</v>
      </c>
      <c r="I104" s="23">
        <f t="shared" si="21"/>
        <v>37861</v>
      </c>
      <c r="J104" s="23">
        <v>19719</v>
      </c>
      <c r="K104" s="23">
        <v>18142</v>
      </c>
      <c r="L104" s="23">
        <v>117</v>
      </c>
      <c r="M104" s="23">
        <v>44</v>
      </c>
      <c r="N104" s="23">
        <v>53</v>
      </c>
      <c r="O104" s="23">
        <v>9</v>
      </c>
      <c r="P104" s="23">
        <v>73</v>
      </c>
      <c r="Q104" s="23">
        <v>389</v>
      </c>
      <c r="R104" s="23">
        <v>316</v>
      </c>
    </row>
    <row r="105" spans="2:18" s="2" customFormat="1" ht="12" customHeight="1">
      <c r="B105" s="6"/>
      <c r="C105" s="12"/>
      <c r="D105" s="5" t="s">
        <v>174</v>
      </c>
      <c r="E105" s="23">
        <v>6582</v>
      </c>
      <c r="F105" s="23">
        <v>38</v>
      </c>
      <c r="G105" s="23">
        <v>54</v>
      </c>
      <c r="H105" s="23">
        <v>16</v>
      </c>
      <c r="I105" s="23">
        <f t="shared" si="21"/>
        <v>24965</v>
      </c>
      <c r="J105" s="23">
        <v>12526</v>
      </c>
      <c r="K105" s="23">
        <v>12439</v>
      </c>
      <c r="L105" s="23">
        <v>90</v>
      </c>
      <c r="M105" s="23">
        <v>2</v>
      </c>
      <c r="N105" s="23">
        <v>19</v>
      </c>
      <c r="O105" s="23">
        <v>17</v>
      </c>
      <c r="P105" s="23">
        <v>88</v>
      </c>
      <c r="Q105" s="23">
        <v>191</v>
      </c>
      <c r="R105" s="23">
        <v>103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183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E9+E10</f>
        <v>576943</v>
      </c>
      <c r="F8" s="22">
        <f>F9+F10</f>
        <v>811</v>
      </c>
      <c r="G8" s="22">
        <f>G9+G10</f>
        <v>3048</v>
      </c>
      <c r="H8" s="22">
        <f>H9+H10</f>
        <v>2237</v>
      </c>
      <c r="I8" s="22">
        <f>J8+K8</f>
        <v>1944006</v>
      </c>
      <c r="J8" s="22">
        <f>J9+J10</f>
        <v>958620</v>
      </c>
      <c r="K8" s="22">
        <f>K9+K10</f>
        <v>985386</v>
      </c>
      <c r="L8" s="22">
        <f aca="true" t="shared" si="0" ref="L8:R8">L9+L10</f>
        <v>759</v>
      </c>
      <c r="M8" s="22">
        <f t="shared" si="0"/>
        <v>753</v>
      </c>
      <c r="N8" s="22">
        <f t="shared" si="0"/>
        <v>1843</v>
      </c>
      <c r="O8" s="22">
        <f t="shared" si="0"/>
        <v>1090</v>
      </c>
      <c r="P8" s="22">
        <f t="shared" si="0"/>
        <v>6</v>
      </c>
      <c r="Q8" s="22">
        <f t="shared" si="0"/>
        <v>5770</v>
      </c>
      <c r="R8" s="22">
        <f t="shared" si="0"/>
        <v>5764</v>
      </c>
    </row>
    <row r="9" spans="2:18" s="2" customFormat="1" ht="12" customHeight="1">
      <c r="B9" s="32" t="s">
        <v>191</v>
      </c>
      <c r="C9" s="43"/>
      <c r="D9" s="31"/>
      <c r="E9" s="22">
        <f>SUM(E12:E22)</f>
        <v>378576</v>
      </c>
      <c r="F9" s="22">
        <f>F12+F13+F14+F15+F16+F17+F18+F19+F20+F21+F22</f>
        <v>683</v>
      </c>
      <c r="G9" s="22">
        <f>G12+G13+G14+G15+G16+G17+G18+G19+G20+G21+G22</f>
        <v>2268</v>
      </c>
      <c r="H9" s="22">
        <f>H12+H13+H14+H15+H16+H17+H18+H19+H20+H21+H22</f>
        <v>1585</v>
      </c>
      <c r="I9" s="22">
        <f>J9+K9</f>
        <v>1219811</v>
      </c>
      <c r="J9" s="22">
        <f>J12+J13+J14+J15+J16+J17+J18+J19+J20+J21+J22</f>
        <v>600139</v>
      </c>
      <c r="K9" s="22">
        <f>K12+K13+K14+K15+K16+K17+K18+K19+K20+K21+K22</f>
        <v>619672</v>
      </c>
      <c r="L9" s="22">
        <f>L12+L13+L14+L15+L16+L17+L18+L19+L20+L21+L22</f>
        <v>571</v>
      </c>
      <c r="M9" s="22">
        <f aca="true" t="shared" si="1" ref="M9:R9">M12+M13+M14+M15+M16+M17+M18+M19+M20+M21+M22</f>
        <v>493</v>
      </c>
      <c r="N9" s="22">
        <f t="shared" si="1"/>
        <v>1186</v>
      </c>
      <c r="O9" s="22">
        <f t="shared" si="1"/>
        <v>693</v>
      </c>
      <c r="P9" s="22">
        <f t="shared" si="1"/>
        <v>78</v>
      </c>
      <c r="Q9" s="22">
        <f t="shared" si="1"/>
        <v>3702</v>
      </c>
      <c r="R9" s="22">
        <f t="shared" si="1"/>
        <v>3624</v>
      </c>
    </row>
    <row r="10" spans="2:18" s="2" customFormat="1" ht="12" customHeight="1">
      <c r="B10" s="32" t="s">
        <v>192</v>
      </c>
      <c r="C10" s="43"/>
      <c r="D10" s="31"/>
      <c r="E10" s="22">
        <f>E24+E35+E41+E48+E56+E62+E65+E75+E85+E91+E97+E100</f>
        <v>198367</v>
      </c>
      <c r="F10" s="22">
        <f>F24+F35+F41+F48+F56+F62+F65+F75+F85+F91+F97+F100</f>
        <v>128</v>
      </c>
      <c r="G10" s="22">
        <f>G24+G35+G41+G48+G56+G62+G65+G75+G85+G91+G97+G100</f>
        <v>780</v>
      </c>
      <c r="H10" s="22">
        <f>H24+H35+H41+H48+H56+H62+H65+H75+H85+H91+H97+H100</f>
        <v>652</v>
      </c>
      <c r="I10" s="22">
        <f>J10+K10</f>
        <v>724195</v>
      </c>
      <c r="J10" s="22">
        <f>J24+J35+J41+J48+J56+J62+J65+J75+J85+J91+J97+J100</f>
        <v>358481</v>
      </c>
      <c r="K10" s="22">
        <f>K24+K35+K41+K48+K56+K62+K65+K75+K85+K91+K97+K100</f>
        <v>365714</v>
      </c>
      <c r="L10" s="22">
        <f>L24+L35+L41+L48+L56+L62+L65+L75+L85+L91+L97+L100</f>
        <v>188</v>
      </c>
      <c r="M10" s="22">
        <f aca="true" t="shared" si="2" ref="M10:R10">M24+M35+M41+M48+M56+M62+M65+M75+M85+M91+M97+M100</f>
        <v>260</v>
      </c>
      <c r="N10" s="22">
        <f t="shared" si="2"/>
        <v>657</v>
      </c>
      <c r="O10" s="22">
        <f t="shared" si="2"/>
        <v>397</v>
      </c>
      <c r="P10" s="22">
        <f t="shared" si="2"/>
        <v>-72</v>
      </c>
      <c r="Q10" s="22">
        <f t="shared" si="2"/>
        <v>2068</v>
      </c>
      <c r="R10" s="22">
        <f t="shared" si="2"/>
        <v>2140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90214</v>
      </c>
      <c r="F12" s="23">
        <v>175</v>
      </c>
      <c r="G12" s="23">
        <v>552</v>
      </c>
      <c r="H12" s="23">
        <v>377</v>
      </c>
      <c r="I12" s="23">
        <v>282727</v>
      </c>
      <c r="J12" s="23">
        <v>138227</v>
      </c>
      <c r="K12" s="23">
        <v>144500</v>
      </c>
      <c r="L12" s="23">
        <v>232</v>
      </c>
      <c r="M12" s="23">
        <v>133</v>
      </c>
      <c r="N12" s="23">
        <v>284</v>
      </c>
      <c r="O12" s="23">
        <v>151</v>
      </c>
      <c r="P12" s="23">
        <v>99</v>
      </c>
      <c r="Q12" s="23">
        <v>940</v>
      </c>
      <c r="R12" s="23">
        <v>841</v>
      </c>
    </row>
    <row r="13" spans="2:18" s="2" customFormat="1" ht="12" customHeight="1">
      <c r="B13" s="3"/>
      <c r="C13" s="30" t="s">
        <v>99</v>
      </c>
      <c r="D13" s="31"/>
      <c r="E13" s="23">
        <v>76816</v>
      </c>
      <c r="F13" s="23">
        <v>137</v>
      </c>
      <c r="G13" s="23">
        <v>501</v>
      </c>
      <c r="H13" s="23">
        <v>364</v>
      </c>
      <c r="I13" s="23">
        <v>234392</v>
      </c>
      <c r="J13" s="23">
        <v>115392</v>
      </c>
      <c r="K13" s="23">
        <v>119000</v>
      </c>
      <c r="L13" s="23">
        <v>174</v>
      </c>
      <c r="M13" s="23">
        <v>129</v>
      </c>
      <c r="N13" s="23">
        <v>254</v>
      </c>
      <c r="O13" s="23">
        <v>125</v>
      </c>
      <c r="P13" s="23">
        <v>45</v>
      </c>
      <c r="Q13" s="23">
        <v>891</v>
      </c>
      <c r="R13" s="23">
        <v>846</v>
      </c>
    </row>
    <row r="14" spans="2:18" s="2" customFormat="1" ht="12" customHeight="1">
      <c r="B14" s="6"/>
      <c r="C14" s="30" t="s">
        <v>100</v>
      </c>
      <c r="D14" s="31"/>
      <c r="E14" s="23">
        <v>40314</v>
      </c>
      <c r="F14" s="23">
        <v>48</v>
      </c>
      <c r="G14" s="23">
        <v>235</v>
      </c>
      <c r="H14" s="23">
        <v>187</v>
      </c>
      <c r="I14" s="23">
        <v>128514</v>
      </c>
      <c r="J14" s="23">
        <v>61812</v>
      </c>
      <c r="K14" s="23">
        <v>66702</v>
      </c>
      <c r="L14" s="23">
        <v>-55</v>
      </c>
      <c r="M14" s="23">
        <v>17</v>
      </c>
      <c r="N14" s="23">
        <v>101</v>
      </c>
      <c r="O14" s="23">
        <v>84</v>
      </c>
      <c r="P14" s="23">
        <v>-72</v>
      </c>
      <c r="Q14" s="23">
        <v>270</v>
      </c>
      <c r="R14" s="23">
        <v>342</v>
      </c>
    </row>
    <row r="15" spans="2:18" s="2" customFormat="1" ht="12" customHeight="1">
      <c r="B15" s="6"/>
      <c r="C15" s="30" t="s">
        <v>101</v>
      </c>
      <c r="D15" s="31"/>
      <c r="E15" s="23">
        <v>33907</v>
      </c>
      <c r="F15" s="23">
        <v>84</v>
      </c>
      <c r="G15" s="23">
        <v>190</v>
      </c>
      <c r="H15" s="23">
        <v>106</v>
      </c>
      <c r="I15" s="23">
        <v>113475</v>
      </c>
      <c r="J15" s="23">
        <v>56300</v>
      </c>
      <c r="K15" s="23">
        <v>57175</v>
      </c>
      <c r="L15" s="23">
        <v>62</v>
      </c>
      <c r="M15" s="23">
        <v>41</v>
      </c>
      <c r="N15" s="23">
        <v>103</v>
      </c>
      <c r="O15" s="23">
        <v>62</v>
      </c>
      <c r="P15" s="23">
        <v>21</v>
      </c>
      <c r="Q15" s="23">
        <v>314</v>
      </c>
      <c r="R15" s="23">
        <v>293</v>
      </c>
    </row>
    <row r="16" spans="2:18" s="2" customFormat="1" ht="12" customHeight="1">
      <c r="B16" s="6"/>
      <c r="C16" s="30" t="s">
        <v>102</v>
      </c>
      <c r="D16" s="31"/>
      <c r="E16" s="23">
        <v>42734</v>
      </c>
      <c r="F16" s="23">
        <v>88</v>
      </c>
      <c r="G16" s="23">
        <v>310</v>
      </c>
      <c r="H16" s="23">
        <v>222</v>
      </c>
      <c r="I16" s="23">
        <v>136849</v>
      </c>
      <c r="J16" s="23">
        <v>69578</v>
      </c>
      <c r="K16" s="23">
        <v>67271</v>
      </c>
      <c r="L16" s="23">
        <v>54</v>
      </c>
      <c r="M16" s="23">
        <v>63</v>
      </c>
      <c r="N16" s="23">
        <v>128</v>
      </c>
      <c r="O16" s="23">
        <v>65</v>
      </c>
      <c r="P16" s="23">
        <v>-9</v>
      </c>
      <c r="Q16" s="23">
        <v>459</v>
      </c>
      <c r="R16" s="23">
        <v>468</v>
      </c>
    </row>
    <row r="17" spans="2:18" s="2" customFormat="1" ht="12" customHeight="1">
      <c r="B17" s="6"/>
      <c r="C17" s="30" t="s">
        <v>103</v>
      </c>
      <c r="D17" s="31"/>
      <c r="E17" s="23">
        <v>13974</v>
      </c>
      <c r="F17" s="23">
        <v>33</v>
      </c>
      <c r="G17" s="23">
        <v>89</v>
      </c>
      <c r="H17" s="23">
        <v>56</v>
      </c>
      <c r="I17" s="23">
        <v>47034</v>
      </c>
      <c r="J17" s="23">
        <v>22868</v>
      </c>
      <c r="K17" s="23">
        <v>24166</v>
      </c>
      <c r="L17" s="23">
        <v>37</v>
      </c>
      <c r="M17" s="23">
        <v>20</v>
      </c>
      <c r="N17" s="23">
        <v>51</v>
      </c>
      <c r="O17" s="23">
        <v>31</v>
      </c>
      <c r="P17" s="23">
        <v>17</v>
      </c>
      <c r="Q17" s="23">
        <v>114</v>
      </c>
      <c r="R17" s="23">
        <v>97</v>
      </c>
    </row>
    <row r="18" spans="2:18" s="2" customFormat="1" ht="12" customHeight="1">
      <c r="B18" s="6"/>
      <c r="C18" s="30" t="s">
        <v>104</v>
      </c>
      <c r="D18" s="31"/>
      <c r="E18" s="23">
        <v>23014</v>
      </c>
      <c r="F18" s="23">
        <v>11</v>
      </c>
      <c r="G18" s="23">
        <v>107</v>
      </c>
      <c r="H18" s="23">
        <v>96</v>
      </c>
      <c r="I18" s="23">
        <v>76025</v>
      </c>
      <c r="J18" s="23">
        <v>37723</v>
      </c>
      <c r="K18" s="23">
        <v>38302</v>
      </c>
      <c r="L18" s="23">
        <v>-14</v>
      </c>
      <c r="M18" s="23">
        <v>27</v>
      </c>
      <c r="N18" s="23">
        <v>79</v>
      </c>
      <c r="O18" s="23">
        <v>52</v>
      </c>
      <c r="P18" s="23">
        <v>-41</v>
      </c>
      <c r="Q18" s="23">
        <v>188</v>
      </c>
      <c r="R18" s="23">
        <v>229</v>
      </c>
    </row>
    <row r="19" spans="2:18" s="2" customFormat="1" ht="12" customHeight="1">
      <c r="B19" s="6"/>
      <c r="C19" s="30" t="s">
        <v>105</v>
      </c>
      <c r="D19" s="31"/>
      <c r="E19" s="23">
        <v>14425</v>
      </c>
      <c r="F19" s="23">
        <v>9</v>
      </c>
      <c r="G19" s="23">
        <v>95</v>
      </c>
      <c r="H19" s="23">
        <v>86</v>
      </c>
      <c r="I19" s="23">
        <v>48169</v>
      </c>
      <c r="J19" s="23">
        <v>23571</v>
      </c>
      <c r="K19" s="23">
        <v>24598</v>
      </c>
      <c r="L19" s="23">
        <v>9</v>
      </c>
      <c r="M19" s="23">
        <v>27</v>
      </c>
      <c r="N19" s="23">
        <v>46</v>
      </c>
      <c r="O19" s="23">
        <v>19</v>
      </c>
      <c r="P19" s="23">
        <v>-18</v>
      </c>
      <c r="Q19" s="23">
        <v>156</v>
      </c>
      <c r="R19" s="23">
        <v>174</v>
      </c>
    </row>
    <row r="20" spans="2:18" s="2" customFormat="1" ht="12" customHeight="1">
      <c r="B20" s="6"/>
      <c r="C20" s="30" t="s">
        <v>106</v>
      </c>
      <c r="D20" s="31"/>
      <c r="E20" s="23">
        <v>16835</v>
      </c>
      <c r="F20" s="23">
        <v>67</v>
      </c>
      <c r="G20" s="23">
        <v>116</v>
      </c>
      <c r="H20" s="23">
        <v>49</v>
      </c>
      <c r="I20" s="23">
        <v>58890</v>
      </c>
      <c r="J20" s="23">
        <v>28873</v>
      </c>
      <c r="K20" s="23">
        <v>30017</v>
      </c>
      <c r="L20" s="23">
        <v>77</v>
      </c>
      <c r="M20" s="23">
        <v>20</v>
      </c>
      <c r="N20" s="23">
        <v>60</v>
      </c>
      <c r="O20" s="23">
        <v>40</v>
      </c>
      <c r="P20" s="23">
        <v>57</v>
      </c>
      <c r="Q20" s="23">
        <v>193</v>
      </c>
      <c r="R20" s="23">
        <v>136</v>
      </c>
    </row>
    <row r="21" spans="2:18" s="2" customFormat="1" ht="12" customHeight="1">
      <c r="B21" s="6"/>
      <c r="C21" s="30" t="s">
        <v>107</v>
      </c>
      <c r="D21" s="31"/>
      <c r="E21" s="23">
        <v>13317</v>
      </c>
      <c r="F21" s="23">
        <v>18</v>
      </c>
      <c r="G21" s="23">
        <v>42</v>
      </c>
      <c r="H21" s="23">
        <v>24</v>
      </c>
      <c r="I21" s="23">
        <v>48624</v>
      </c>
      <c r="J21" s="23">
        <v>23694</v>
      </c>
      <c r="K21" s="23">
        <v>24930</v>
      </c>
      <c r="L21" s="23">
        <v>5</v>
      </c>
      <c r="M21" s="23">
        <v>14</v>
      </c>
      <c r="N21" s="23">
        <v>46</v>
      </c>
      <c r="O21" s="23">
        <v>32</v>
      </c>
      <c r="P21" s="23">
        <v>-9</v>
      </c>
      <c r="Q21" s="23">
        <v>94</v>
      </c>
      <c r="R21" s="23">
        <v>103</v>
      </c>
    </row>
    <row r="22" spans="2:18" s="2" customFormat="1" ht="12" customHeight="1">
      <c r="B22" s="6"/>
      <c r="C22" s="30" t="s">
        <v>108</v>
      </c>
      <c r="D22" s="31"/>
      <c r="E22" s="23">
        <v>13026</v>
      </c>
      <c r="F22" s="23">
        <v>13</v>
      </c>
      <c r="G22" s="23">
        <v>31</v>
      </c>
      <c r="H22" s="23">
        <v>18</v>
      </c>
      <c r="I22" s="23">
        <v>45112</v>
      </c>
      <c r="J22" s="23">
        <v>22101</v>
      </c>
      <c r="K22" s="23">
        <v>23011</v>
      </c>
      <c r="L22" s="23">
        <v>-10</v>
      </c>
      <c r="M22" s="23">
        <v>2</v>
      </c>
      <c r="N22" s="23">
        <v>34</v>
      </c>
      <c r="O22" s="23">
        <v>32</v>
      </c>
      <c r="P22" s="23">
        <v>-12</v>
      </c>
      <c r="Q22" s="23">
        <v>83</v>
      </c>
      <c r="R22" s="23">
        <v>95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E25+E26+E27+E28+E29+E30+E31+E32+E33</f>
        <v>22421</v>
      </c>
      <c r="F24" s="22">
        <f>F25+F26+F27+F28+F29+F30+F31+F32+F33</f>
        <v>29</v>
      </c>
      <c r="G24" s="22">
        <f>G25+G26+G27+G28+G29+G30+G31+G32+G33</f>
        <v>73</v>
      </c>
      <c r="H24" s="22">
        <f>H25+H26+H27+H28+H29+H30+H31+H32+H33</f>
        <v>44</v>
      </c>
      <c r="I24" s="22">
        <f>J24+K24</f>
        <v>91543</v>
      </c>
      <c r="J24" s="22">
        <f>J25+J26+J27+J28+J29+J30+J31+J32+J33</f>
        <v>45163</v>
      </c>
      <c r="K24" s="22">
        <f aca="true" t="shared" si="3" ref="K24:R24">K25+K26+K27+K28+K29+K30+K31+K32+K33</f>
        <v>46380</v>
      </c>
      <c r="L24" s="22">
        <f t="shared" si="3"/>
        <v>46</v>
      </c>
      <c r="M24" s="22">
        <f>M25+M26+M27+M28+M29+M30+M31+M32+M33</f>
        <v>38</v>
      </c>
      <c r="N24" s="22">
        <f>N25+N26+N27+N28+N29+N30+N31+N32+N33</f>
        <v>96</v>
      </c>
      <c r="O24" s="22">
        <f t="shared" si="3"/>
        <v>58</v>
      </c>
      <c r="P24" s="22">
        <f t="shared" si="3"/>
        <v>8</v>
      </c>
      <c r="Q24" s="22">
        <f t="shared" si="3"/>
        <v>265</v>
      </c>
      <c r="R24" s="22">
        <f t="shared" si="3"/>
        <v>257</v>
      </c>
    </row>
    <row r="25" spans="2:18" s="2" customFormat="1" ht="12" customHeight="1">
      <c r="B25" s="6"/>
      <c r="C25" s="11"/>
      <c r="D25" s="9" t="s">
        <v>110</v>
      </c>
      <c r="E25" s="23">
        <v>2216</v>
      </c>
      <c r="F25" s="23">
        <v>3</v>
      </c>
      <c r="G25" s="23">
        <v>4</v>
      </c>
      <c r="H25" s="23">
        <v>1</v>
      </c>
      <c r="I25" s="23">
        <v>9406</v>
      </c>
      <c r="J25" s="23">
        <v>4665</v>
      </c>
      <c r="K25" s="23">
        <v>4741</v>
      </c>
      <c r="L25" s="23">
        <v>11</v>
      </c>
      <c r="M25" s="27">
        <v>0</v>
      </c>
      <c r="N25" s="23">
        <v>10</v>
      </c>
      <c r="O25" s="23">
        <v>10</v>
      </c>
      <c r="P25" s="23">
        <v>11</v>
      </c>
      <c r="Q25" s="23">
        <v>25</v>
      </c>
      <c r="R25" s="23">
        <v>14</v>
      </c>
    </row>
    <row r="26" spans="2:18" s="2" customFormat="1" ht="12" customHeight="1">
      <c r="B26" s="6"/>
      <c r="C26" s="11"/>
      <c r="D26" s="9" t="s">
        <v>111</v>
      </c>
      <c r="E26" s="23">
        <v>3212</v>
      </c>
      <c r="F26" s="23">
        <v>5</v>
      </c>
      <c r="G26" s="23">
        <v>13</v>
      </c>
      <c r="H26" s="23">
        <v>8</v>
      </c>
      <c r="I26" s="23">
        <v>13542</v>
      </c>
      <c r="J26" s="23">
        <v>6718</v>
      </c>
      <c r="K26" s="23">
        <v>6824</v>
      </c>
      <c r="L26" s="23">
        <v>-18</v>
      </c>
      <c r="M26" s="27">
        <v>9</v>
      </c>
      <c r="N26" s="23">
        <v>18</v>
      </c>
      <c r="O26" s="23">
        <v>9</v>
      </c>
      <c r="P26" s="23">
        <v>-27</v>
      </c>
      <c r="Q26" s="23">
        <v>21</v>
      </c>
      <c r="R26" s="23">
        <v>48</v>
      </c>
    </row>
    <row r="27" spans="2:18" s="2" customFormat="1" ht="12" customHeight="1">
      <c r="B27" s="6"/>
      <c r="C27" s="11"/>
      <c r="D27" s="9" t="s">
        <v>112</v>
      </c>
      <c r="E27" s="23">
        <v>4145</v>
      </c>
      <c r="F27" s="23">
        <v>10</v>
      </c>
      <c r="G27" s="23">
        <v>16</v>
      </c>
      <c r="H27" s="23">
        <v>6</v>
      </c>
      <c r="I27" s="23">
        <v>16744</v>
      </c>
      <c r="J27" s="23">
        <v>8224</v>
      </c>
      <c r="K27" s="23">
        <v>8520</v>
      </c>
      <c r="L27" s="23">
        <v>33</v>
      </c>
      <c r="M27" s="27">
        <v>5</v>
      </c>
      <c r="N27" s="23">
        <v>16</v>
      </c>
      <c r="O27" s="23">
        <v>11</v>
      </c>
      <c r="P27" s="23">
        <v>28</v>
      </c>
      <c r="Q27" s="23">
        <v>62</v>
      </c>
      <c r="R27" s="23">
        <v>34</v>
      </c>
    </row>
    <row r="28" spans="2:18" s="2" customFormat="1" ht="12" customHeight="1">
      <c r="B28" s="6"/>
      <c r="C28" s="11"/>
      <c r="D28" s="9" t="s">
        <v>113</v>
      </c>
      <c r="E28" s="23">
        <v>3421</v>
      </c>
      <c r="F28" s="23">
        <v>10</v>
      </c>
      <c r="G28" s="23">
        <v>22</v>
      </c>
      <c r="H28" s="23">
        <v>12</v>
      </c>
      <c r="I28" s="23">
        <v>13374</v>
      </c>
      <c r="J28" s="23">
        <v>6587</v>
      </c>
      <c r="K28" s="23">
        <v>6787</v>
      </c>
      <c r="L28" s="23">
        <v>18</v>
      </c>
      <c r="M28" s="27">
        <v>2</v>
      </c>
      <c r="N28" s="23">
        <v>12</v>
      </c>
      <c r="O28" s="23">
        <v>10</v>
      </c>
      <c r="P28" s="23">
        <v>16</v>
      </c>
      <c r="Q28" s="23">
        <v>57</v>
      </c>
      <c r="R28" s="23">
        <v>41</v>
      </c>
    </row>
    <row r="29" spans="2:18" s="2" customFormat="1" ht="12" customHeight="1">
      <c r="B29" s="6"/>
      <c r="C29" s="12"/>
      <c r="D29" s="5" t="s">
        <v>114</v>
      </c>
      <c r="E29" s="23">
        <v>1805</v>
      </c>
      <c r="F29" s="23">
        <v>3</v>
      </c>
      <c r="G29" s="23">
        <v>5</v>
      </c>
      <c r="H29" s="23">
        <v>2</v>
      </c>
      <c r="I29" s="23">
        <v>8044</v>
      </c>
      <c r="J29" s="23">
        <v>3976</v>
      </c>
      <c r="K29" s="23">
        <v>4068</v>
      </c>
      <c r="L29" s="23">
        <v>17</v>
      </c>
      <c r="M29" s="27">
        <v>5</v>
      </c>
      <c r="N29" s="23">
        <v>10</v>
      </c>
      <c r="O29" s="23">
        <v>5</v>
      </c>
      <c r="P29" s="23">
        <v>12</v>
      </c>
      <c r="Q29" s="23">
        <v>25</v>
      </c>
      <c r="R29" s="23">
        <v>13</v>
      </c>
    </row>
    <row r="30" spans="2:18" s="2" customFormat="1" ht="12" customHeight="1">
      <c r="B30" s="6"/>
      <c r="C30" s="12"/>
      <c r="D30" s="5" t="s">
        <v>115</v>
      </c>
      <c r="E30" s="23">
        <v>2504</v>
      </c>
      <c r="F30" s="23">
        <v>2</v>
      </c>
      <c r="G30" s="23">
        <v>6</v>
      </c>
      <c r="H30" s="23">
        <v>4</v>
      </c>
      <c r="I30" s="23">
        <v>10611</v>
      </c>
      <c r="J30" s="23">
        <v>5236</v>
      </c>
      <c r="K30" s="23">
        <v>5375</v>
      </c>
      <c r="L30" s="23">
        <v>4</v>
      </c>
      <c r="M30" s="27">
        <v>5</v>
      </c>
      <c r="N30" s="23">
        <v>9</v>
      </c>
      <c r="O30" s="23">
        <v>4</v>
      </c>
      <c r="P30" s="23">
        <v>-1</v>
      </c>
      <c r="Q30" s="23">
        <v>31</v>
      </c>
      <c r="R30" s="23">
        <v>32</v>
      </c>
    </row>
    <row r="31" spans="2:18" s="2" customFormat="1" ht="12" customHeight="1">
      <c r="B31" s="6"/>
      <c r="C31" s="12"/>
      <c r="D31" s="5" t="s">
        <v>116</v>
      </c>
      <c r="E31" s="23">
        <v>3210</v>
      </c>
      <c r="F31" s="23">
        <v>-1</v>
      </c>
      <c r="G31" s="23">
        <v>4</v>
      </c>
      <c r="H31" s="23">
        <v>5</v>
      </c>
      <c r="I31" s="23">
        <v>12762</v>
      </c>
      <c r="J31" s="23">
        <v>6335</v>
      </c>
      <c r="K31" s="23">
        <v>6427</v>
      </c>
      <c r="L31" s="23">
        <v>-16</v>
      </c>
      <c r="M31" s="27">
        <v>7</v>
      </c>
      <c r="N31" s="23">
        <v>13</v>
      </c>
      <c r="O31" s="23">
        <v>6</v>
      </c>
      <c r="P31" s="23">
        <v>-23</v>
      </c>
      <c r="Q31" s="23">
        <v>21</v>
      </c>
      <c r="R31" s="23">
        <v>44</v>
      </c>
    </row>
    <row r="32" spans="2:18" s="2" customFormat="1" ht="12" customHeight="1">
      <c r="B32" s="6"/>
      <c r="C32" s="12"/>
      <c r="D32" s="5" t="s">
        <v>117</v>
      </c>
      <c r="E32" s="23">
        <v>811</v>
      </c>
      <c r="F32" s="23">
        <v>0</v>
      </c>
      <c r="G32" s="23">
        <v>2</v>
      </c>
      <c r="H32" s="23">
        <v>2</v>
      </c>
      <c r="I32" s="23">
        <v>3096</v>
      </c>
      <c r="J32" s="23">
        <v>1525</v>
      </c>
      <c r="K32" s="23">
        <v>1571</v>
      </c>
      <c r="L32" s="23">
        <v>5</v>
      </c>
      <c r="M32" s="27">
        <v>4</v>
      </c>
      <c r="N32" s="23">
        <v>5</v>
      </c>
      <c r="O32" s="23">
        <v>1</v>
      </c>
      <c r="P32" s="23">
        <v>1</v>
      </c>
      <c r="Q32" s="23">
        <v>8</v>
      </c>
      <c r="R32" s="23">
        <v>7</v>
      </c>
    </row>
    <row r="33" spans="2:18" s="2" customFormat="1" ht="12" customHeight="1">
      <c r="B33" s="6"/>
      <c r="C33" s="12"/>
      <c r="D33" s="5" t="s">
        <v>118</v>
      </c>
      <c r="E33" s="23">
        <v>1097</v>
      </c>
      <c r="F33" s="23">
        <v>-3</v>
      </c>
      <c r="G33" s="23">
        <v>1</v>
      </c>
      <c r="H33" s="23">
        <v>4</v>
      </c>
      <c r="I33" s="23">
        <v>3964</v>
      </c>
      <c r="J33" s="23">
        <v>1897</v>
      </c>
      <c r="K33" s="23">
        <v>2067</v>
      </c>
      <c r="L33" s="23">
        <v>-8</v>
      </c>
      <c r="M33" s="27">
        <v>1</v>
      </c>
      <c r="N33" s="23">
        <v>3</v>
      </c>
      <c r="O33" s="23">
        <v>2</v>
      </c>
      <c r="P33" s="23">
        <v>-9</v>
      </c>
      <c r="Q33" s="23">
        <v>15</v>
      </c>
      <c r="R33" s="23">
        <v>24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E36+E37+E38+E39</f>
        <v>19247</v>
      </c>
      <c r="F35" s="22">
        <f>F36+F37+F38+F39</f>
        <v>31</v>
      </c>
      <c r="G35" s="22">
        <f>G36+G37+G38+G39</f>
        <v>88</v>
      </c>
      <c r="H35" s="22">
        <f>H36+H37+H38+H39</f>
        <v>57</v>
      </c>
      <c r="I35" s="22">
        <f>J35+K35</f>
        <v>72454</v>
      </c>
      <c r="J35" s="22">
        <f>J36+J37+J38+J39</f>
        <v>35678</v>
      </c>
      <c r="K35" s="22">
        <f aca="true" t="shared" si="4" ref="K35:R35">K36+K37+K38+K39</f>
        <v>36776</v>
      </c>
      <c r="L35" s="22">
        <f t="shared" si="4"/>
        <v>1</v>
      </c>
      <c r="M35" s="22">
        <f t="shared" si="4"/>
        <v>6</v>
      </c>
      <c r="N35" s="22">
        <f t="shared" si="4"/>
        <v>56</v>
      </c>
      <c r="O35" s="22">
        <f t="shared" si="4"/>
        <v>50</v>
      </c>
      <c r="P35" s="22">
        <f t="shared" si="4"/>
        <v>-5</v>
      </c>
      <c r="Q35" s="22">
        <f t="shared" si="4"/>
        <v>230</v>
      </c>
      <c r="R35" s="22">
        <f t="shared" si="4"/>
        <v>235</v>
      </c>
    </row>
    <row r="36" spans="2:18" s="2" customFormat="1" ht="12" customHeight="1">
      <c r="B36" s="6"/>
      <c r="C36" s="11"/>
      <c r="D36" s="5" t="s">
        <v>120</v>
      </c>
      <c r="E36" s="23">
        <v>5569</v>
      </c>
      <c r="F36" s="23">
        <v>6</v>
      </c>
      <c r="G36" s="23">
        <v>14</v>
      </c>
      <c r="H36" s="23">
        <v>8</v>
      </c>
      <c r="I36" s="23">
        <f>J36+K36</f>
        <v>21426</v>
      </c>
      <c r="J36" s="23">
        <v>10321</v>
      </c>
      <c r="K36" s="23">
        <v>11105</v>
      </c>
      <c r="L36" s="23">
        <v>11</v>
      </c>
      <c r="M36" s="23">
        <v>0</v>
      </c>
      <c r="N36" s="23">
        <v>15</v>
      </c>
      <c r="O36" s="23">
        <v>15</v>
      </c>
      <c r="P36" s="23">
        <v>11</v>
      </c>
      <c r="Q36" s="23">
        <v>56</v>
      </c>
      <c r="R36" s="23">
        <v>45</v>
      </c>
    </row>
    <row r="37" spans="2:18" s="2" customFormat="1" ht="12" customHeight="1">
      <c r="B37" s="6"/>
      <c r="C37" s="11"/>
      <c r="D37" s="5" t="s">
        <v>121</v>
      </c>
      <c r="E37" s="23">
        <v>1480</v>
      </c>
      <c r="F37" s="23">
        <v>-2</v>
      </c>
      <c r="G37" s="23">
        <v>0</v>
      </c>
      <c r="H37" s="23">
        <v>2</v>
      </c>
      <c r="I37" s="23">
        <f>J37+K37</f>
        <v>5624</v>
      </c>
      <c r="J37" s="23">
        <v>2773</v>
      </c>
      <c r="K37" s="23">
        <v>2851</v>
      </c>
      <c r="L37" s="23">
        <v>-7</v>
      </c>
      <c r="M37" s="23">
        <v>0</v>
      </c>
      <c r="N37" s="23">
        <v>5</v>
      </c>
      <c r="O37" s="23">
        <v>5</v>
      </c>
      <c r="P37" s="23">
        <v>-7</v>
      </c>
      <c r="Q37" s="23">
        <v>0</v>
      </c>
      <c r="R37" s="23">
        <v>7</v>
      </c>
    </row>
    <row r="38" spans="2:18" s="2" customFormat="1" ht="12" customHeight="1">
      <c r="B38" s="6"/>
      <c r="C38" s="11"/>
      <c r="D38" s="5" t="s">
        <v>122</v>
      </c>
      <c r="E38" s="24">
        <v>3972</v>
      </c>
      <c r="F38" s="24">
        <v>5</v>
      </c>
      <c r="G38" s="24">
        <v>13</v>
      </c>
      <c r="H38" s="24">
        <v>8</v>
      </c>
      <c r="I38" s="23">
        <f>J38+K38</f>
        <v>15788</v>
      </c>
      <c r="J38" s="23">
        <v>7849</v>
      </c>
      <c r="K38" s="23">
        <v>7939</v>
      </c>
      <c r="L38" s="23">
        <v>-46</v>
      </c>
      <c r="M38" s="23">
        <v>2</v>
      </c>
      <c r="N38" s="23">
        <v>15</v>
      </c>
      <c r="O38" s="24">
        <v>13</v>
      </c>
      <c r="P38" s="23">
        <v>-48</v>
      </c>
      <c r="Q38" s="23">
        <v>40</v>
      </c>
      <c r="R38" s="24">
        <v>88</v>
      </c>
    </row>
    <row r="39" spans="2:18" s="2" customFormat="1" ht="12" customHeight="1">
      <c r="B39" s="6"/>
      <c r="C39" s="11"/>
      <c r="D39" s="5" t="s">
        <v>123</v>
      </c>
      <c r="E39" s="23">
        <v>8226</v>
      </c>
      <c r="F39" s="23">
        <v>22</v>
      </c>
      <c r="G39" s="23">
        <v>61</v>
      </c>
      <c r="H39" s="23">
        <v>39</v>
      </c>
      <c r="I39" s="23">
        <f>J39+K39</f>
        <v>29616</v>
      </c>
      <c r="J39" s="23">
        <v>14735</v>
      </c>
      <c r="K39" s="23">
        <v>14881</v>
      </c>
      <c r="L39" s="23">
        <v>43</v>
      </c>
      <c r="M39" s="23">
        <v>4</v>
      </c>
      <c r="N39" s="23">
        <v>21</v>
      </c>
      <c r="O39" s="23">
        <v>17</v>
      </c>
      <c r="P39" s="23">
        <v>39</v>
      </c>
      <c r="Q39" s="23">
        <v>134</v>
      </c>
      <c r="R39" s="23">
        <v>95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E42+E43+E44+E45+E46</f>
        <v>11511</v>
      </c>
      <c r="F41" s="22">
        <f>F42+F43+F44+F45+F46</f>
        <v>23</v>
      </c>
      <c r="G41" s="22">
        <f>G42+G43+G44+G45+G46</f>
        <v>53</v>
      </c>
      <c r="H41" s="22">
        <f>H42+H43+H44+H45+H46</f>
        <v>30</v>
      </c>
      <c r="I41" s="22">
        <f aca="true" t="shared" si="5" ref="I41:I46">J41+K41</f>
        <v>43404</v>
      </c>
      <c r="J41" s="22">
        <f>J42+J43+J44+J45+J46</f>
        <v>21548</v>
      </c>
      <c r="K41" s="22">
        <f aca="true" t="shared" si="6" ref="K41:R41">K42+K43+K44+K45+K46</f>
        <v>21856</v>
      </c>
      <c r="L41" s="22">
        <f t="shared" si="6"/>
        <v>31</v>
      </c>
      <c r="M41" s="22">
        <f t="shared" si="6"/>
        <v>21</v>
      </c>
      <c r="N41" s="22">
        <f t="shared" si="6"/>
        <v>42</v>
      </c>
      <c r="O41" s="22">
        <f t="shared" si="6"/>
        <v>21</v>
      </c>
      <c r="P41" s="22">
        <f t="shared" si="6"/>
        <v>10</v>
      </c>
      <c r="Q41" s="22">
        <f t="shared" si="6"/>
        <v>151</v>
      </c>
      <c r="R41" s="22">
        <f t="shared" si="6"/>
        <v>141</v>
      </c>
    </row>
    <row r="42" spans="2:18" s="2" customFormat="1" ht="12" customHeight="1">
      <c r="B42" s="6"/>
      <c r="C42" s="11"/>
      <c r="D42" s="5" t="s">
        <v>125</v>
      </c>
      <c r="E42" s="23">
        <v>3063</v>
      </c>
      <c r="F42" s="23">
        <v>2</v>
      </c>
      <c r="G42" s="23">
        <v>5</v>
      </c>
      <c r="H42" s="23">
        <v>3</v>
      </c>
      <c r="I42" s="23">
        <f t="shared" si="5"/>
        <v>12221</v>
      </c>
      <c r="J42" s="23">
        <v>6113</v>
      </c>
      <c r="K42" s="23">
        <v>6108</v>
      </c>
      <c r="L42" s="23">
        <v>3</v>
      </c>
      <c r="M42" s="23">
        <v>6</v>
      </c>
      <c r="N42" s="23">
        <v>13</v>
      </c>
      <c r="O42" s="23">
        <v>7</v>
      </c>
      <c r="P42" s="23">
        <v>-3</v>
      </c>
      <c r="Q42" s="23">
        <v>25</v>
      </c>
      <c r="R42" s="23">
        <v>28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5"/>
        <v>2326</v>
      </c>
      <c r="J43" s="23">
        <v>1145</v>
      </c>
      <c r="K43" s="23">
        <v>1181</v>
      </c>
      <c r="L43" s="23">
        <v>0</v>
      </c>
      <c r="M43" s="23">
        <v>2</v>
      </c>
      <c r="N43" s="23">
        <v>4</v>
      </c>
      <c r="O43" s="23">
        <v>2</v>
      </c>
      <c r="P43" s="23">
        <v>-2</v>
      </c>
      <c r="Q43" s="23">
        <v>1</v>
      </c>
      <c r="R43" s="23">
        <v>3</v>
      </c>
    </row>
    <row r="44" spans="2:18" s="2" customFormat="1" ht="12" customHeight="1">
      <c r="B44" s="6"/>
      <c r="C44" s="11"/>
      <c r="D44" s="5" t="s">
        <v>127</v>
      </c>
      <c r="E44" s="23">
        <v>1913</v>
      </c>
      <c r="F44" s="23">
        <v>1</v>
      </c>
      <c r="G44" s="23">
        <v>19</v>
      </c>
      <c r="H44" s="23">
        <v>18</v>
      </c>
      <c r="I44" s="23">
        <f t="shared" si="5"/>
        <v>4734</v>
      </c>
      <c r="J44" s="23">
        <v>2163</v>
      </c>
      <c r="K44" s="23">
        <v>2571</v>
      </c>
      <c r="L44" s="23">
        <v>1</v>
      </c>
      <c r="M44" s="23">
        <v>1</v>
      </c>
      <c r="N44" s="23">
        <v>4</v>
      </c>
      <c r="O44" s="23">
        <v>3</v>
      </c>
      <c r="P44" s="23">
        <v>0</v>
      </c>
      <c r="Q44" s="23">
        <v>34</v>
      </c>
      <c r="R44" s="23">
        <v>34</v>
      </c>
    </row>
    <row r="45" spans="2:18" s="2" customFormat="1" ht="12" customHeight="1">
      <c r="B45" s="6"/>
      <c r="C45" s="12"/>
      <c r="D45" s="5" t="s">
        <v>128</v>
      </c>
      <c r="E45" s="23">
        <v>2688</v>
      </c>
      <c r="F45" s="23">
        <v>9</v>
      </c>
      <c r="G45" s="23">
        <v>12</v>
      </c>
      <c r="H45" s="23">
        <v>3</v>
      </c>
      <c r="I45" s="23">
        <f t="shared" si="5"/>
        <v>11196</v>
      </c>
      <c r="J45" s="23">
        <v>5788</v>
      </c>
      <c r="K45" s="23">
        <v>5408</v>
      </c>
      <c r="L45" s="23">
        <v>17</v>
      </c>
      <c r="M45" s="23">
        <v>6</v>
      </c>
      <c r="N45" s="23">
        <v>9</v>
      </c>
      <c r="O45" s="23">
        <v>3</v>
      </c>
      <c r="P45" s="23">
        <v>11</v>
      </c>
      <c r="Q45" s="23">
        <v>48</v>
      </c>
      <c r="R45" s="23">
        <v>37</v>
      </c>
    </row>
    <row r="46" spans="2:18" s="2" customFormat="1" ht="12" customHeight="1">
      <c r="B46" s="6"/>
      <c r="C46" s="12"/>
      <c r="D46" s="5" t="s">
        <v>175</v>
      </c>
      <c r="E46" s="23">
        <v>3273</v>
      </c>
      <c r="F46" s="23">
        <v>11</v>
      </c>
      <c r="G46" s="23">
        <v>17</v>
      </c>
      <c r="H46" s="23">
        <v>6</v>
      </c>
      <c r="I46" s="23">
        <f t="shared" si="5"/>
        <v>12927</v>
      </c>
      <c r="J46" s="23">
        <v>6339</v>
      </c>
      <c r="K46" s="23">
        <v>6588</v>
      </c>
      <c r="L46" s="23">
        <v>10</v>
      </c>
      <c r="M46" s="23">
        <v>6</v>
      </c>
      <c r="N46" s="23">
        <v>12</v>
      </c>
      <c r="O46" s="23">
        <v>6</v>
      </c>
      <c r="P46" s="23">
        <v>4</v>
      </c>
      <c r="Q46" s="23">
        <v>43</v>
      </c>
      <c r="R46" s="23">
        <v>39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v>14681</v>
      </c>
      <c r="F48" s="22">
        <v>22</v>
      </c>
      <c r="G48" s="22">
        <v>53</v>
      </c>
      <c r="H48" s="22">
        <v>31</v>
      </c>
      <c r="I48" s="22">
        <v>51179</v>
      </c>
      <c r="J48" s="22">
        <v>25065</v>
      </c>
      <c r="K48" s="22">
        <v>26114</v>
      </c>
      <c r="L48" s="22">
        <v>19</v>
      </c>
      <c r="M48" s="22">
        <v>20</v>
      </c>
      <c r="N48" s="22">
        <v>49</v>
      </c>
      <c r="O48" s="22">
        <v>29</v>
      </c>
      <c r="P48" s="22">
        <v>-1</v>
      </c>
      <c r="Q48" s="22">
        <v>156</v>
      </c>
      <c r="R48" s="22">
        <v>157</v>
      </c>
    </row>
    <row r="49" spans="2:18" s="2" customFormat="1" ht="12" customHeight="1">
      <c r="B49" s="6"/>
      <c r="C49" s="12"/>
      <c r="D49" s="5" t="s">
        <v>130</v>
      </c>
      <c r="E49" s="23">
        <v>4398</v>
      </c>
      <c r="F49" s="23">
        <v>8</v>
      </c>
      <c r="G49" s="23">
        <v>23</v>
      </c>
      <c r="H49" s="23">
        <v>15</v>
      </c>
      <c r="I49" s="23">
        <v>13534</v>
      </c>
      <c r="J49" s="23">
        <v>6698</v>
      </c>
      <c r="K49" s="23">
        <v>6836</v>
      </c>
      <c r="L49" s="23">
        <v>13</v>
      </c>
      <c r="M49" s="23">
        <v>14</v>
      </c>
      <c r="N49" s="23">
        <v>19</v>
      </c>
      <c r="O49" s="23">
        <v>5</v>
      </c>
      <c r="P49" s="23">
        <v>-1</v>
      </c>
      <c r="Q49" s="23">
        <v>64</v>
      </c>
      <c r="R49" s="23">
        <v>65</v>
      </c>
    </row>
    <row r="50" spans="2:18" s="2" customFormat="1" ht="12" customHeight="1">
      <c r="B50" s="6"/>
      <c r="C50" s="12"/>
      <c r="D50" s="5" t="s">
        <v>131</v>
      </c>
      <c r="E50" s="23">
        <v>2372</v>
      </c>
      <c r="F50" s="23">
        <v>5</v>
      </c>
      <c r="G50" s="23">
        <v>7</v>
      </c>
      <c r="H50" s="23">
        <v>2</v>
      </c>
      <c r="I50" s="23">
        <v>8762</v>
      </c>
      <c r="J50" s="23">
        <v>4247</v>
      </c>
      <c r="K50" s="23">
        <v>4515</v>
      </c>
      <c r="L50" s="23">
        <v>12</v>
      </c>
      <c r="M50" s="23">
        <v>3</v>
      </c>
      <c r="N50" s="23">
        <v>7</v>
      </c>
      <c r="O50" s="23">
        <v>4</v>
      </c>
      <c r="P50" s="23">
        <v>9</v>
      </c>
      <c r="Q50" s="23">
        <v>22</v>
      </c>
      <c r="R50" s="23">
        <v>13</v>
      </c>
    </row>
    <row r="51" spans="2:18" s="2" customFormat="1" ht="12" customHeight="1">
      <c r="B51" s="6"/>
      <c r="C51" s="12"/>
      <c r="D51" s="5" t="s">
        <v>132</v>
      </c>
      <c r="E51" s="23">
        <v>5973</v>
      </c>
      <c r="F51" s="23">
        <v>12</v>
      </c>
      <c r="G51" s="23">
        <v>21</v>
      </c>
      <c r="H51" s="23">
        <v>9</v>
      </c>
      <c r="I51" s="23">
        <v>22630</v>
      </c>
      <c r="J51" s="23">
        <v>11108</v>
      </c>
      <c r="K51" s="23">
        <v>11522</v>
      </c>
      <c r="L51" s="23">
        <v>5</v>
      </c>
      <c r="M51" s="23">
        <v>8</v>
      </c>
      <c r="N51" s="23">
        <v>19</v>
      </c>
      <c r="O51" s="23">
        <v>11</v>
      </c>
      <c r="P51" s="23">
        <v>-3</v>
      </c>
      <c r="Q51" s="23">
        <v>60</v>
      </c>
      <c r="R51" s="23">
        <v>63</v>
      </c>
    </row>
    <row r="52" spans="2:18" s="2" customFormat="1" ht="12" customHeight="1">
      <c r="B52" s="6"/>
      <c r="C52" s="12"/>
      <c r="D52" s="5" t="s">
        <v>133</v>
      </c>
      <c r="E52" s="23">
        <v>929</v>
      </c>
      <c r="F52" s="23">
        <v>0</v>
      </c>
      <c r="G52" s="23">
        <v>1</v>
      </c>
      <c r="H52" s="23">
        <v>1</v>
      </c>
      <c r="I52" s="23">
        <v>3141</v>
      </c>
      <c r="J52" s="23">
        <v>1501</v>
      </c>
      <c r="K52" s="23">
        <v>1640</v>
      </c>
      <c r="L52" s="23">
        <v>2</v>
      </c>
      <c r="M52" s="23">
        <v>0</v>
      </c>
      <c r="N52" s="23">
        <v>2</v>
      </c>
      <c r="O52" s="23">
        <v>2</v>
      </c>
      <c r="P52" s="23">
        <v>2</v>
      </c>
      <c r="Q52" s="23">
        <v>9</v>
      </c>
      <c r="R52" s="23">
        <v>7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0</v>
      </c>
      <c r="G53" s="23">
        <v>0</v>
      </c>
      <c r="H53" s="23">
        <v>0</v>
      </c>
      <c r="I53" s="23">
        <v>1277</v>
      </c>
      <c r="J53" s="23">
        <v>605</v>
      </c>
      <c r="K53" s="23">
        <v>672</v>
      </c>
      <c r="L53" s="23">
        <v>-3</v>
      </c>
      <c r="M53" s="23">
        <v>-2</v>
      </c>
      <c r="N53" s="23">
        <v>1</v>
      </c>
      <c r="O53" s="23">
        <v>3</v>
      </c>
      <c r="P53" s="23">
        <v>-1</v>
      </c>
      <c r="Q53" s="23">
        <v>0</v>
      </c>
      <c r="R53" s="23">
        <v>1</v>
      </c>
    </row>
    <row r="54" spans="2:18" s="2" customFormat="1" ht="12" customHeight="1">
      <c r="B54" s="6"/>
      <c r="C54" s="12"/>
      <c r="D54" s="5" t="s">
        <v>135</v>
      </c>
      <c r="E54" s="23">
        <v>598</v>
      </c>
      <c r="F54" s="23">
        <v>-3</v>
      </c>
      <c r="G54" s="23">
        <v>1</v>
      </c>
      <c r="H54" s="23">
        <v>4</v>
      </c>
      <c r="I54" s="23">
        <v>1835</v>
      </c>
      <c r="J54" s="23">
        <v>906</v>
      </c>
      <c r="K54" s="23">
        <v>929</v>
      </c>
      <c r="L54" s="23">
        <v>-10</v>
      </c>
      <c r="M54" s="23">
        <v>-3</v>
      </c>
      <c r="N54" s="23">
        <v>1</v>
      </c>
      <c r="O54" s="23">
        <v>4</v>
      </c>
      <c r="P54" s="23">
        <v>-7</v>
      </c>
      <c r="Q54" s="23">
        <v>1</v>
      </c>
      <c r="R54" s="23">
        <v>8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v>9970</v>
      </c>
      <c r="F56" s="22">
        <v>2</v>
      </c>
      <c r="G56" s="22">
        <v>23</v>
      </c>
      <c r="H56" s="22">
        <v>21</v>
      </c>
      <c r="I56" s="22">
        <v>37898</v>
      </c>
      <c r="J56" s="22">
        <v>18545</v>
      </c>
      <c r="K56" s="22">
        <v>19353</v>
      </c>
      <c r="L56" s="22">
        <v>-28</v>
      </c>
      <c r="M56" s="22">
        <v>6</v>
      </c>
      <c r="N56" s="22">
        <v>32</v>
      </c>
      <c r="O56" s="22">
        <v>26</v>
      </c>
      <c r="P56" s="22">
        <v>-34</v>
      </c>
      <c r="Q56" s="22">
        <v>62</v>
      </c>
      <c r="R56" s="22">
        <v>96</v>
      </c>
    </row>
    <row r="57" spans="2:18" s="2" customFormat="1" ht="12" customHeight="1">
      <c r="B57" s="6"/>
      <c r="C57" s="12"/>
      <c r="D57" s="5" t="s">
        <v>137</v>
      </c>
      <c r="E57" s="23">
        <v>1288</v>
      </c>
      <c r="F57" s="23">
        <v>1</v>
      </c>
      <c r="G57" s="23">
        <v>2</v>
      </c>
      <c r="H57" s="23">
        <v>1</v>
      </c>
      <c r="I57" s="23">
        <v>5255</v>
      </c>
      <c r="J57" s="23">
        <v>2633</v>
      </c>
      <c r="K57" s="23">
        <v>2622</v>
      </c>
      <c r="L57" s="23">
        <v>0</v>
      </c>
      <c r="M57" s="23">
        <v>8</v>
      </c>
      <c r="N57" s="23">
        <v>9</v>
      </c>
      <c r="O57" s="23">
        <v>1</v>
      </c>
      <c r="P57" s="23">
        <v>-8</v>
      </c>
      <c r="Q57" s="23">
        <v>3</v>
      </c>
      <c r="R57" s="23">
        <v>11</v>
      </c>
    </row>
    <row r="58" spans="2:18" s="2" customFormat="1" ht="12" customHeight="1">
      <c r="B58" s="6"/>
      <c r="C58" s="12"/>
      <c r="D58" s="5" t="s">
        <v>138</v>
      </c>
      <c r="E58" s="23">
        <v>3778</v>
      </c>
      <c r="F58" s="23">
        <v>3</v>
      </c>
      <c r="G58" s="23">
        <v>16</v>
      </c>
      <c r="H58" s="23">
        <v>13</v>
      </c>
      <c r="I58" s="23">
        <v>13764</v>
      </c>
      <c r="J58" s="23">
        <v>6745</v>
      </c>
      <c r="K58" s="23">
        <v>7019</v>
      </c>
      <c r="L58" s="23">
        <v>0</v>
      </c>
      <c r="M58" s="23">
        <v>0</v>
      </c>
      <c r="N58" s="23">
        <v>9</v>
      </c>
      <c r="O58" s="23">
        <v>9</v>
      </c>
      <c r="P58" s="23">
        <v>0</v>
      </c>
      <c r="Q58" s="23">
        <v>35</v>
      </c>
      <c r="R58" s="23">
        <v>35</v>
      </c>
    </row>
    <row r="59" spans="2:18" s="2" customFormat="1" ht="12" customHeight="1">
      <c r="B59" s="6"/>
      <c r="C59" s="12"/>
      <c r="D59" s="5" t="s">
        <v>139</v>
      </c>
      <c r="E59" s="23">
        <v>1446</v>
      </c>
      <c r="F59" s="23">
        <v>-2</v>
      </c>
      <c r="G59" s="23">
        <v>0</v>
      </c>
      <c r="H59" s="23">
        <v>2</v>
      </c>
      <c r="I59" s="23">
        <v>4699</v>
      </c>
      <c r="J59" s="23">
        <v>2237</v>
      </c>
      <c r="K59" s="23">
        <v>2462</v>
      </c>
      <c r="L59" s="23">
        <v>-19</v>
      </c>
      <c r="M59" s="23">
        <v>-7</v>
      </c>
      <c r="N59" s="23">
        <v>0</v>
      </c>
      <c r="O59" s="23">
        <v>7</v>
      </c>
      <c r="P59" s="23">
        <v>-12</v>
      </c>
      <c r="Q59" s="23">
        <v>7</v>
      </c>
      <c r="R59" s="23">
        <v>19</v>
      </c>
    </row>
    <row r="60" spans="2:18" s="2" customFormat="1" ht="12" customHeight="1">
      <c r="B60" s="6"/>
      <c r="C60" s="12"/>
      <c r="D60" s="5" t="s">
        <v>140</v>
      </c>
      <c r="E60" s="23">
        <v>3458</v>
      </c>
      <c r="F60" s="23">
        <v>0</v>
      </c>
      <c r="G60" s="23">
        <v>5</v>
      </c>
      <c r="H60" s="23">
        <v>5</v>
      </c>
      <c r="I60" s="23">
        <v>14180</v>
      </c>
      <c r="J60" s="23">
        <v>6930</v>
      </c>
      <c r="K60" s="23">
        <v>7250</v>
      </c>
      <c r="L60" s="23">
        <v>-9</v>
      </c>
      <c r="M60" s="23">
        <v>5</v>
      </c>
      <c r="N60" s="23">
        <v>14</v>
      </c>
      <c r="O60" s="23">
        <v>9</v>
      </c>
      <c r="P60" s="23">
        <v>-14</v>
      </c>
      <c r="Q60" s="23">
        <v>17</v>
      </c>
      <c r="R60" s="23">
        <v>31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v>5341</v>
      </c>
      <c r="F62" s="22">
        <v>-1</v>
      </c>
      <c r="G62" s="22">
        <v>11</v>
      </c>
      <c r="H62" s="22">
        <v>12</v>
      </c>
      <c r="I62" s="22">
        <v>18645</v>
      </c>
      <c r="J62" s="22">
        <v>8982</v>
      </c>
      <c r="K62" s="22">
        <v>9663</v>
      </c>
      <c r="L62" s="22">
        <v>-13</v>
      </c>
      <c r="M62" s="22">
        <v>-4</v>
      </c>
      <c r="N62" s="22">
        <v>9</v>
      </c>
      <c r="O62" s="22">
        <v>13</v>
      </c>
      <c r="P62" s="22">
        <v>-9</v>
      </c>
      <c r="Q62" s="22">
        <v>35</v>
      </c>
      <c r="R62" s="22">
        <v>44</v>
      </c>
    </row>
    <row r="63" spans="2:18" s="2" customFormat="1" ht="12" customHeight="1">
      <c r="B63" s="6"/>
      <c r="C63" s="12"/>
      <c r="D63" s="5" t="s">
        <v>142</v>
      </c>
      <c r="E63" s="23">
        <v>5341</v>
      </c>
      <c r="F63" s="23">
        <v>-1</v>
      </c>
      <c r="G63" s="23">
        <v>11</v>
      </c>
      <c r="H63" s="23">
        <v>12</v>
      </c>
      <c r="I63" s="23">
        <v>18645</v>
      </c>
      <c r="J63" s="23">
        <v>8982</v>
      </c>
      <c r="K63" s="23">
        <v>9663</v>
      </c>
      <c r="L63" s="23">
        <v>-13</v>
      </c>
      <c r="M63" s="23">
        <v>-4</v>
      </c>
      <c r="N63" s="23">
        <v>9</v>
      </c>
      <c r="O63" s="23">
        <v>13</v>
      </c>
      <c r="P63" s="23">
        <v>-9</v>
      </c>
      <c r="Q63" s="23">
        <v>35</v>
      </c>
      <c r="R63" s="23">
        <v>44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v>21215</v>
      </c>
      <c r="F65" s="22">
        <v>8</v>
      </c>
      <c r="G65" s="22">
        <v>64</v>
      </c>
      <c r="H65" s="22">
        <v>56</v>
      </c>
      <c r="I65" s="22">
        <v>72159</v>
      </c>
      <c r="J65" s="22">
        <v>35393</v>
      </c>
      <c r="K65" s="22">
        <v>36766</v>
      </c>
      <c r="L65" s="22">
        <v>2</v>
      </c>
      <c r="M65" s="22">
        <v>21</v>
      </c>
      <c r="N65" s="22">
        <v>68</v>
      </c>
      <c r="O65" s="22">
        <v>47</v>
      </c>
      <c r="P65" s="22">
        <v>-19</v>
      </c>
      <c r="Q65" s="22">
        <v>166</v>
      </c>
      <c r="R65" s="22">
        <v>185</v>
      </c>
    </row>
    <row r="66" spans="2:18" s="2" customFormat="1" ht="12" customHeight="1">
      <c r="B66" s="6"/>
      <c r="C66" s="12"/>
      <c r="D66" s="5" t="s">
        <v>144</v>
      </c>
      <c r="E66" s="23">
        <v>5664</v>
      </c>
      <c r="F66" s="23">
        <v>4</v>
      </c>
      <c r="G66" s="23">
        <v>14</v>
      </c>
      <c r="H66" s="23">
        <v>10</v>
      </c>
      <c r="I66" s="23">
        <v>19911</v>
      </c>
      <c r="J66" s="23">
        <v>9642</v>
      </c>
      <c r="K66" s="23">
        <v>10269</v>
      </c>
      <c r="L66" s="23">
        <v>1</v>
      </c>
      <c r="M66" s="23">
        <v>16</v>
      </c>
      <c r="N66" s="23">
        <v>26</v>
      </c>
      <c r="O66" s="23">
        <v>10</v>
      </c>
      <c r="P66" s="23">
        <v>-15</v>
      </c>
      <c r="Q66" s="23">
        <v>28</v>
      </c>
      <c r="R66" s="23">
        <v>43</v>
      </c>
    </row>
    <row r="67" spans="2:18" s="2" customFormat="1" ht="12" customHeight="1">
      <c r="B67" s="6"/>
      <c r="C67" s="12"/>
      <c r="D67" s="5" t="s">
        <v>118</v>
      </c>
      <c r="E67" s="23">
        <v>649</v>
      </c>
      <c r="F67" s="23">
        <v>1</v>
      </c>
      <c r="G67" s="23">
        <v>1</v>
      </c>
      <c r="H67" s="23">
        <v>0</v>
      </c>
      <c r="I67" s="23">
        <v>2671</v>
      </c>
      <c r="J67" s="23">
        <v>1313</v>
      </c>
      <c r="K67" s="23">
        <v>1358</v>
      </c>
      <c r="L67" s="23">
        <v>2</v>
      </c>
      <c r="M67" s="23">
        <v>-2</v>
      </c>
      <c r="N67" s="23">
        <v>3</v>
      </c>
      <c r="O67" s="23">
        <v>5</v>
      </c>
      <c r="P67" s="23">
        <v>4</v>
      </c>
      <c r="Q67" s="23">
        <v>8</v>
      </c>
      <c r="R67" s="23">
        <v>4</v>
      </c>
    </row>
    <row r="68" spans="2:18" s="2" customFormat="1" ht="12" customHeight="1">
      <c r="B68" s="6"/>
      <c r="C68" s="12"/>
      <c r="D68" s="5" t="s">
        <v>145</v>
      </c>
      <c r="E68" s="23">
        <v>4628</v>
      </c>
      <c r="F68" s="23">
        <v>7</v>
      </c>
      <c r="G68" s="23">
        <v>14</v>
      </c>
      <c r="H68" s="23">
        <v>7</v>
      </c>
      <c r="I68" s="23">
        <v>16699</v>
      </c>
      <c r="J68" s="23">
        <v>8074</v>
      </c>
      <c r="K68" s="23">
        <v>8625</v>
      </c>
      <c r="L68" s="23">
        <v>7</v>
      </c>
      <c r="M68" s="23">
        <v>2</v>
      </c>
      <c r="N68" s="23">
        <v>10</v>
      </c>
      <c r="O68" s="23">
        <v>8</v>
      </c>
      <c r="P68" s="23">
        <v>5</v>
      </c>
      <c r="Q68" s="23">
        <v>44</v>
      </c>
      <c r="R68" s="23">
        <v>39</v>
      </c>
    </row>
    <row r="69" spans="2:18" s="2" customFormat="1" ht="12" customHeight="1">
      <c r="B69" s="6"/>
      <c r="C69" s="12"/>
      <c r="D69" s="5" t="s">
        <v>146</v>
      </c>
      <c r="E69" s="23">
        <v>2055</v>
      </c>
      <c r="F69" s="23">
        <v>-3</v>
      </c>
      <c r="G69" s="23">
        <v>7</v>
      </c>
      <c r="H69" s="23">
        <v>10</v>
      </c>
      <c r="I69" s="23">
        <v>6955</v>
      </c>
      <c r="J69" s="23">
        <v>3443</v>
      </c>
      <c r="K69" s="23">
        <v>3512</v>
      </c>
      <c r="L69" s="23">
        <v>-9</v>
      </c>
      <c r="M69" s="23">
        <v>2</v>
      </c>
      <c r="N69" s="23">
        <v>8</v>
      </c>
      <c r="O69" s="23">
        <v>6</v>
      </c>
      <c r="P69" s="23">
        <v>-11</v>
      </c>
      <c r="Q69" s="23">
        <v>10</v>
      </c>
      <c r="R69" s="23">
        <v>21</v>
      </c>
    </row>
    <row r="70" spans="2:18" s="2" customFormat="1" ht="12" customHeight="1">
      <c r="B70" s="6"/>
      <c r="C70" s="12"/>
      <c r="D70" s="5" t="s">
        <v>147</v>
      </c>
      <c r="E70" s="23">
        <v>3037</v>
      </c>
      <c r="F70" s="23">
        <v>-2</v>
      </c>
      <c r="G70" s="23">
        <v>8</v>
      </c>
      <c r="H70" s="23">
        <v>10</v>
      </c>
      <c r="I70" s="23">
        <v>10906</v>
      </c>
      <c r="J70" s="23">
        <v>5475</v>
      </c>
      <c r="K70" s="23">
        <v>5431</v>
      </c>
      <c r="L70" s="23">
        <v>-12</v>
      </c>
      <c r="M70" s="23">
        <v>0</v>
      </c>
      <c r="N70" s="23">
        <v>8</v>
      </c>
      <c r="O70" s="23">
        <v>8</v>
      </c>
      <c r="P70" s="23">
        <v>-12</v>
      </c>
      <c r="Q70" s="23">
        <v>24</v>
      </c>
      <c r="R70" s="23">
        <v>36</v>
      </c>
    </row>
    <row r="71" spans="2:18" s="2" customFormat="1" ht="12" customHeight="1">
      <c r="B71" s="6"/>
      <c r="C71" s="12"/>
      <c r="D71" s="5" t="s">
        <v>148</v>
      </c>
      <c r="E71" s="23">
        <v>3512</v>
      </c>
      <c r="F71" s="23">
        <v>2</v>
      </c>
      <c r="G71" s="23">
        <v>19</v>
      </c>
      <c r="H71" s="23">
        <v>17</v>
      </c>
      <c r="I71" s="23">
        <v>8724</v>
      </c>
      <c r="J71" s="23">
        <v>4256</v>
      </c>
      <c r="K71" s="23">
        <v>4468</v>
      </c>
      <c r="L71" s="23">
        <v>12</v>
      </c>
      <c r="M71" s="23">
        <v>3</v>
      </c>
      <c r="N71" s="23">
        <v>6</v>
      </c>
      <c r="O71" s="23">
        <v>3</v>
      </c>
      <c r="P71" s="23">
        <v>9</v>
      </c>
      <c r="Q71" s="23">
        <v>40</v>
      </c>
      <c r="R71" s="23">
        <v>31</v>
      </c>
    </row>
    <row r="72" spans="2:18" s="2" customFormat="1" ht="12" customHeight="1">
      <c r="B72" s="6"/>
      <c r="C72" s="12"/>
      <c r="D72" s="5" t="s">
        <v>149</v>
      </c>
      <c r="E72" s="23">
        <v>687</v>
      </c>
      <c r="F72" s="23">
        <v>1</v>
      </c>
      <c r="G72" s="23">
        <v>1</v>
      </c>
      <c r="H72" s="23">
        <v>0</v>
      </c>
      <c r="I72" s="23">
        <v>2182</v>
      </c>
      <c r="J72" s="23">
        <v>1142</v>
      </c>
      <c r="K72" s="23">
        <v>1040</v>
      </c>
      <c r="L72" s="23">
        <v>-1</v>
      </c>
      <c r="M72" s="23">
        <v>-2</v>
      </c>
      <c r="N72" s="23">
        <v>0</v>
      </c>
      <c r="O72" s="23">
        <v>2</v>
      </c>
      <c r="P72" s="23">
        <v>1</v>
      </c>
      <c r="Q72" s="23">
        <v>5</v>
      </c>
      <c r="R72" s="23">
        <v>4</v>
      </c>
    </row>
    <row r="73" spans="2:18" s="2" customFormat="1" ht="12" customHeight="1">
      <c r="B73" s="6"/>
      <c r="C73" s="12"/>
      <c r="D73" s="5" t="s">
        <v>150</v>
      </c>
      <c r="E73" s="23">
        <v>983</v>
      </c>
      <c r="F73" s="23">
        <v>-2</v>
      </c>
      <c r="G73" s="23">
        <v>0</v>
      </c>
      <c r="H73" s="23">
        <v>2</v>
      </c>
      <c r="I73" s="23">
        <v>4111</v>
      </c>
      <c r="J73" s="23">
        <v>2048</v>
      </c>
      <c r="K73" s="23">
        <v>2063</v>
      </c>
      <c r="L73" s="23">
        <v>2</v>
      </c>
      <c r="M73" s="23">
        <v>2</v>
      </c>
      <c r="N73" s="23">
        <v>7</v>
      </c>
      <c r="O73" s="23">
        <v>5</v>
      </c>
      <c r="P73" s="23">
        <v>0</v>
      </c>
      <c r="Q73" s="23">
        <v>7</v>
      </c>
      <c r="R73" s="23">
        <v>7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v>15668</v>
      </c>
      <c r="F75" s="22">
        <v>-5</v>
      </c>
      <c r="G75" s="22">
        <v>61</v>
      </c>
      <c r="H75" s="22">
        <v>66</v>
      </c>
      <c r="I75" s="22">
        <v>55077</v>
      </c>
      <c r="J75" s="22">
        <v>27089</v>
      </c>
      <c r="K75" s="22">
        <v>27988</v>
      </c>
      <c r="L75" s="22">
        <v>2</v>
      </c>
      <c r="M75" s="22">
        <v>23</v>
      </c>
      <c r="N75" s="22">
        <v>60</v>
      </c>
      <c r="O75" s="22">
        <v>37</v>
      </c>
      <c r="P75" s="22">
        <v>-21</v>
      </c>
      <c r="Q75" s="22">
        <v>147</v>
      </c>
      <c r="R75" s="22">
        <v>168</v>
      </c>
    </row>
    <row r="76" spans="2:18" s="2" customFormat="1" ht="12" customHeight="1">
      <c r="B76" s="6"/>
      <c r="C76" s="12"/>
      <c r="D76" s="5" t="s">
        <v>152</v>
      </c>
      <c r="E76" s="23">
        <v>842</v>
      </c>
      <c r="F76" s="23">
        <v>2</v>
      </c>
      <c r="G76" s="23">
        <v>3</v>
      </c>
      <c r="H76" s="23">
        <v>1</v>
      </c>
      <c r="I76" s="23">
        <v>3280</v>
      </c>
      <c r="J76" s="23">
        <v>1629</v>
      </c>
      <c r="K76" s="23">
        <v>1651</v>
      </c>
      <c r="L76" s="23">
        <v>7</v>
      </c>
      <c r="M76" s="23">
        <v>2</v>
      </c>
      <c r="N76" s="23">
        <v>6</v>
      </c>
      <c r="O76" s="23">
        <v>4</v>
      </c>
      <c r="P76" s="23">
        <v>5</v>
      </c>
      <c r="Q76" s="23">
        <v>11</v>
      </c>
      <c r="R76" s="23">
        <v>6</v>
      </c>
    </row>
    <row r="77" spans="2:18" s="2" customFormat="1" ht="12" customHeight="1">
      <c r="B77" s="6"/>
      <c r="C77" s="12"/>
      <c r="D77" s="5" t="s">
        <v>153</v>
      </c>
      <c r="E77" s="23">
        <v>1799</v>
      </c>
      <c r="F77" s="23">
        <v>2</v>
      </c>
      <c r="G77" s="23">
        <v>7</v>
      </c>
      <c r="H77" s="23">
        <v>5</v>
      </c>
      <c r="I77" s="23">
        <v>6009</v>
      </c>
      <c r="J77" s="23">
        <v>2926</v>
      </c>
      <c r="K77" s="23">
        <v>3083</v>
      </c>
      <c r="L77" s="23">
        <v>4</v>
      </c>
      <c r="M77" s="23">
        <v>-3</v>
      </c>
      <c r="N77" s="23">
        <v>5</v>
      </c>
      <c r="O77" s="23">
        <v>8</v>
      </c>
      <c r="P77" s="23">
        <v>7</v>
      </c>
      <c r="Q77" s="23">
        <v>20</v>
      </c>
      <c r="R77" s="23">
        <v>13</v>
      </c>
    </row>
    <row r="78" spans="2:18" s="2" customFormat="1" ht="12" customHeight="1">
      <c r="B78" s="6"/>
      <c r="C78" s="12"/>
      <c r="D78" s="5" t="s">
        <v>154</v>
      </c>
      <c r="E78" s="23">
        <v>1691</v>
      </c>
      <c r="F78" s="23">
        <v>-2</v>
      </c>
      <c r="G78" s="23">
        <v>5</v>
      </c>
      <c r="H78" s="23">
        <v>7</v>
      </c>
      <c r="I78" s="23">
        <v>6158</v>
      </c>
      <c r="J78" s="23">
        <v>3010</v>
      </c>
      <c r="K78" s="23">
        <v>3148</v>
      </c>
      <c r="L78" s="23">
        <v>-5</v>
      </c>
      <c r="M78" s="23">
        <v>3</v>
      </c>
      <c r="N78" s="23">
        <v>6</v>
      </c>
      <c r="O78" s="23">
        <v>3</v>
      </c>
      <c r="P78" s="23">
        <v>-8</v>
      </c>
      <c r="Q78" s="23">
        <v>16</v>
      </c>
      <c r="R78" s="23">
        <v>24</v>
      </c>
    </row>
    <row r="79" spans="2:18" s="2" customFormat="1" ht="12" customHeight="1">
      <c r="B79" s="6"/>
      <c r="C79" s="12"/>
      <c r="D79" s="5" t="s">
        <v>155</v>
      </c>
      <c r="E79" s="23">
        <v>880</v>
      </c>
      <c r="F79" s="23">
        <v>-5</v>
      </c>
      <c r="G79" s="23">
        <v>12</v>
      </c>
      <c r="H79" s="23">
        <v>17</v>
      </c>
      <c r="I79" s="23">
        <v>4089</v>
      </c>
      <c r="J79" s="23">
        <v>1984</v>
      </c>
      <c r="K79" s="23">
        <v>2105</v>
      </c>
      <c r="L79" s="23">
        <v>-6</v>
      </c>
      <c r="M79" s="23">
        <v>-2</v>
      </c>
      <c r="N79" s="23">
        <v>4</v>
      </c>
      <c r="O79" s="23">
        <v>6</v>
      </c>
      <c r="P79" s="23">
        <v>-4</v>
      </c>
      <c r="Q79" s="23">
        <v>8</v>
      </c>
      <c r="R79" s="23">
        <v>12</v>
      </c>
    </row>
    <row r="80" spans="2:18" s="2" customFormat="1" ht="12" customHeight="1">
      <c r="B80" s="6"/>
      <c r="C80" s="12"/>
      <c r="D80" s="5" t="s">
        <v>156</v>
      </c>
      <c r="E80" s="23">
        <v>2951</v>
      </c>
      <c r="F80" s="23">
        <v>2</v>
      </c>
      <c r="G80" s="23">
        <v>12</v>
      </c>
      <c r="H80" s="23">
        <v>10</v>
      </c>
      <c r="I80" s="23">
        <v>10914</v>
      </c>
      <c r="J80" s="23">
        <v>5354</v>
      </c>
      <c r="K80" s="23">
        <v>5560</v>
      </c>
      <c r="L80" s="23">
        <v>5</v>
      </c>
      <c r="M80" s="23">
        <v>10</v>
      </c>
      <c r="N80" s="23">
        <v>15</v>
      </c>
      <c r="O80" s="23">
        <v>5</v>
      </c>
      <c r="P80" s="23">
        <v>-5</v>
      </c>
      <c r="Q80" s="23">
        <v>24</v>
      </c>
      <c r="R80" s="23">
        <v>29</v>
      </c>
    </row>
    <row r="81" spans="2:18" s="2" customFormat="1" ht="12" customHeight="1">
      <c r="B81" s="6"/>
      <c r="C81" s="12"/>
      <c r="D81" s="5" t="s">
        <v>157</v>
      </c>
      <c r="E81" s="23">
        <v>3374</v>
      </c>
      <c r="F81" s="23">
        <v>-5</v>
      </c>
      <c r="G81" s="23">
        <v>15</v>
      </c>
      <c r="H81" s="23">
        <v>20</v>
      </c>
      <c r="I81" s="23">
        <v>8231</v>
      </c>
      <c r="J81" s="23">
        <v>4125</v>
      </c>
      <c r="K81" s="23">
        <v>4106</v>
      </c>
      <c r="L81" s="23">
        <v>-13</v>
      </c>
      <c r="M81" s="23">
        <v>0</v>
      </c>
      <c r="N81" s="23">
        <v>6</v>
      </c>
      <c r="O81" s="23">
        <v>6</v>
      </c>
      <c r="P81" s="23">
        <v>-13</v>
      </c>
      <c r="Q81" s="23">
        <v>36</v>
      </c>
      <c r="R81" s="23">
        <v>49</v>
      </c>
    </row>
    <row r="82" spans="2:18" s="2" customFormat="1" ht="12" customHeight="1">
      <c r="B82" s="6"/>
      <c r="C82" s="12"/>
      <c r="D82" s="5" t="s">
        <v>158</v>
      </c>
      <c r="E82" s="23">
        <v>2207</v>
      </c>
      <c r="F82" s="23">
        <v>0</v>
      </c>
      <c r="G82" s="23">
        <v>4</v>
      </c>
      <c r="H82" s="23">
        <v>4</v>
      </c>
      <c r="I82" s="23">
        <v>8098</v>
      </c>
      <c r="J82" s="23">
        <v>3954</v>
      </c>
      <c r="K82" s="23">
        <v>4144</v>
      </c>
      <c r="L82" s="23">
        <v>-2</v>
      </c>
      <c r="M82" s="23">
        <v>7</v>
      </c>
      <c r="N82" s="23">
        <v>8</v>
      </c>
      <c r="O82" s="23">
        <v>1</v>
      </c>
      <c r="P82" s="23">
        <v>-9</v>
      </c>
      <c r="Q82" s="23">
        <v>14</v>
      </c>
      <c r="R82" s="23">
        <v>23</v>
      </c>
    </row>
    <row r="83" spans="2:18" s="2" customFormat="1" ht="12" customHeight="1">
      <c r="B83" s="6"/>
      <c r="C83" s="12"/>
      <c r="D83" s="5" t="s">
        <v>159</v>
      </c>
      <c r="E83" s="23">
        <v>1924</v>
      </c>
      <c r="F83" s="23">
        <v>1</v>
      </c>
      <c r="G83" s="23">
        <v>3</v>
      </c>
      <c r="H83" s="23">
        <v>2</v>
      </c>
      <c r="I83" s="23">
        <v>8298</v>
      </c>
      <c r="J83" s="23">
        <v>4107</v>
      </c>
      <c r="K83" s="23">
        <v>4191</v>
      </c>
      <c r="L83" s="23">
        <v>12</v>
      </c>
      <c r="M83" s="23">
        <v>6</v>
      </c>
      <c r="N83" s="23">
        <v>10</v>
      </c>
      <c r="O83" s="23">
        <v>4</v>
      </c>
      <c r="P83" s="23">
        <v>6</v>
      </c>
      <c r="Q83" s="23">
        <v>18</v>
      </c>
      <c r="R83" s="23">
        <v>12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E86+E87+E88+E89</f>
        <v>21375</v>
      </c>
      <c r="F85" s="22">
        <f>F86+F87+F88+F89</f>
        <v>11</v>
      </c>
      <c r="G85" s="22">
        <f>G86+G87+G88+G89</f>
        <v>107</v>
      </c>
      <c r="H85" s="22">
        <f>H86+H87+H88+H89</f>
        <v>96</v>
      </c>
      <c r="I85" s="22">
        <f>J85+K85</f>
        <v>79894</v>
      </c>
      <c r="J85" s="22">
        <f>J86+J87+J88+J89</f>
        <v>39626</v>
      </c>
      <c r="K85" s="22">
        <f aca="true" t="shared" si="7" ref="K85:R85">K86+K87+K88+K89</f>
        <v>40268</v>
      </c>
      <c r="L85" s="22">
        <f t="shared" si="7"/>
        <v>94</v>
      </c>
      <c r="M85" s="22">
        <f t="shared" si="7"/>
        <v>45</v>
      </c>
      <c r="N85" s="22">
        <f t="shared" si="7"/>
        <v>69</v>
      </c>
      <c r="O85" s="22">
        <f t="shared" si="7"/>
        <v>24</v>
      </c>
      <c r="P85" s="22">
        <f t="shared" si="7"/>
        <v>49</v>
      </c>
      <c r="Q85" s="22">
        <f t="shared" si="7"/>
        <v>262</v>
      </c>
      <c r="R85" s="22">
        <f t="shared" si="7"/>
        <v>213</v>
      </c>
    </row>
    <row r="86" spans="2:18" s="2" customFormat="1" ht="12" customHeight="1">
      <c r="B86" s="6"/>
      <c r="C86" s="12"/>
      <c r="D86" s="5" t="s">
        <v>161</v>
      </c>
      <c r="E86" s="23">
        <v>3104</v>
      </c>
      <c r="F86" s="23">
        <v>14</v>
      </c>
      <c r="G86" s="23">
        <v>23</v>
      </c>
      <c r="H86" s="23">
        <v>9</v>
      </c>
      <c r="I86" s="23">
        <f>J86+K86</f>
        <v>12128</v>
      </c>
      <c r="J86" s="23">
        <v>6118</v>
      </c>
      <c r="K86" s="23">
        <v>6010</v>
      </c>
      <c r="L86" s="23">
        <v>36</v>
      </c>
      <c r="M86" s="23">
        <v>7</v>
      </c>
      <c r="N86" s="23">
        <v>11</v>
      </c>
      <c r="O86" s="23">
        <v>4</v>
      </c>
      <c r="P86" s="23">
        <v>29</v>
      </c>
      <c r="Q86" s="23">
        <v>58</v>
      </c>
      <c r="R86" s="23">
        <v>29</v>
      </c>
    </row>
    <row r="87" spans="2:18" s="2" customFormat="1" ht="12" customHeight="1">
      <c r="B87" s="6"/>
      <c r="C87" s="12"/>
      <c r="D87" s="5" t="s">
        <v>118</v>
      </c>
      <c r="E87" s="23">
        <v>3978</v>
      </c>
      <c r="F87" s="23">
        <v>10</v>
      </c>
      <c r="G87" s="23">
        <v>18</v>
      </c>
      <c r="H87" s="23">
        <v>8</v>
      </c>
      <c r="I87" s="23">
        <f>J87+K87</f>
        <v>15654</v>
      </c>
      <c r="J87" s="23">
        <v>7785</v>
      </c>
      <c r="K87" s="23">
        <v>7869</v>
      </c>
      <c r="L87" s="23">
        <v>25</v>
      </c>
      <c r="M87" s="23">
        <v>15</v>
      </c>
      <c r="N87" s="23">
        <v>18</v>
      </c>
      <c r="O87" s="23">
        <v>3</v>
      </c>
      <c r="P87" s="23">
        <v>10</v>
      </c>
      <c r="Q87" s="23">
        <v>44</v>
      </c>
      <c r="R87" s="23">
        <v>34</v>
      </c>
    </row>
    <row r="88" spans="2:18" s="2" customFormat="1" ht="12" customHeight="1">
      <c r="B88" s="6"/>
      <c r="C88" s="12"/>
      <c r="D88" s="5" t="s">
        <v>162</v>
      </c>
      <c r="E88" s="23">
        <v>8042</v>
      </c>
      <c r="F88" s="23">
        <v>-59</v>
      </c>
      <c r="G88" s="23">
        <v>6</v>
      </c>
      <c r="H88" s="23">
        <v>65</v>
      </c>
      <c r="I88" s="23">
        <f>J88+K88</f>
        <v>29905</v>
      </c>
      <c r="J88" s="23">
        <v>14834</v>
      </c>
      <c r="K88" s="23">
        <v>15071</v>
      </c>
      <c r="L88" s="23">
        <v>-15</v>
      </c>
      <c r="M88" s="23">
        <v>13</v>
      </c>
      <c r="N88" s="23">
        <v>24</v>
      </c>
      <c r="O88" s="23">
        <v>11</v>
      </c>
      <c r="P88" s="23">
        <v>-28</v>
      </c>
      <c r="Q88" s="23">
        <v>45</v>
      </c>
      <c r="R88" s="23">
        <v>73</v>
      </c>
    </row>
    <row r="89" spans="2:18" s="2" customFormat="1" ht="12" customHeight="1">
      <c r="B89" s="6"/>
      <c r="C89" s="12"/>
      <c r="D89" s="5" t="s">
        <v>163</v>
      </c>
      <c r="E89" s="23">
        <v>6251</v>
      </c>
      <c r="F89" s="23">
        <v>46</v>
      </c>
      <c r="G89" s="23">
        <v>60</v>
      </c>
      <c r="H89" s="23">
        <v>14</v>
      </c>
      <c r="I89" s="23">
        <f>J89+K89</f>
        <v>22207</v>
      </c>
      <c r="J89" s="23">
        <v>10889</v>
      </c>
      <c r="K89" s="23">
        <v>11318</v>
      </c>
      <c r="L89" s="23">
        <v>48</v>
      </c>
      <c r="M89" s="23">
        <v>10</v>
      </c>
      <c r="N89" s="23">
        <v>16</v>
      </c>
      <c r="O89" s="23">
        <v>6</v>
      </c>
      <c r="P89" s="23">
        <v>38</v>
      </c>
      <c r="Q89" s="23">
        <v>115</v>
      </c>
      <c r="R89" s="23">
        <v>77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E92+E93+E94+E95</f>
        <v>20549</v>
      </c>
      <c r="F91" s="22">
        <f>F92+F93+F94+F95</f>
        <v>30</v>
      </c>
      <c r="G91" s="22">
        <f>G92+G93+G94+G95</f>
        <v>84</v>
      </c>
      <c r="H91" s="22">
        <f>H92+H93+H94+H95</f>
        <v>54</v>
      </c>
      <c r="I91" s="22">
        <f>J91+K91</f>
        <v>77775</v>
      </c>
      <c r="J91" s="22">
        <f>J92+J93+J94+J95</f>
        <v>38807</v>
      </c>
      <c r="K91" s="22">
        <f aca="true" t="shared" si="8" ref="K91:R91">K92+K93+K94+K95</f>
        <v>38968</v>
      </c>
      <c r="L91" s="22">
        <f t="shared" si="8"/>
        <v>30</v>
      </c>
      <c r="M91" s="22">
        <f t="shared" si="8"/>
        <v>27</v>
      </c>
      <c r="N91" s="22">
        <f t="shared" si="8"/>
        <v>67</v>
      </c>
      <c r="O91" s="22">
        <f t="shared" si="8"/>
        <v>40</v>
      </c>
      <c r="P91" s="22">
        <f t="shared" si="8"/>
        <v>3</v>
      </c>
      <c r="Q91" s="22">
        <f t="shared" si="8"/>
        <v>200</v>
      </c>
      <c r="R91" s="22">
        <f t="shared" si="8"/>
        <v>197</v>
      </c>
    </row>
    <row r="92" spans="2:18" s="2" customFormat="1" ht="12" customHeight="1">
      <c r="B92" s="6"/>
      <c r="C92" s="12"/>
      <c r="D92" s="5" t="s">
        <v>165</v>
      </c>
      <c r="E92" s="23">
        <v>3896</v>
      </c>
      <c r="F92" s="23">
        <v>0</v>
      </c>
      <c r="G92" s="23">
        <v>5</v>
      </c>
      <c r="H92" s="23">
        <v>5</v>
      </c>
      <c r="I92" s="23">
        <f>J92+K92</f>
        <v>14274</v>
      </c>
      <c r="J92" s="23">
        <v>7085</v>
      </c>
      <c r="K92" s="23">
        <v>7189</v>
      </c>
      <c r="L92" s="23">
        <v>-26</v>
      </c>
      <c r="M92" s="23">
        <v>-5</v>
      </c>
      <c r="N92" s="23">
        <v>6</v>
      </c>
      <c r="O92" s="23">
        <v>11</v>
      </c>
      <c r="P92" s="23">
        <v>-21</v>
      </c>
      <c r="Q92" s="23">
        <v>23</v>
      </c>
      <c r="R92" s="23">
        <v>44</v>
      </c>
    </row>
    <row r="93" spans="2:18" s="2" customFormat="1" ht="12" customHeight="1">
      <c r="B93" s="6"/>
      <c r="C93" s="12"/>
      <c r="D93" s="5" t="s">
        <v>166</v>
      </c>
      <c r="E93" s="23">
        <v>7368</v>
      </c>
      <c r="F93" s="23">
        <v>16</v>
      </c>
      <c r="G93" s="23">
        <v>30</v>
      </c>
      <c r="H93" s="23">
        <v>14</v>
      </c>
      <c r="I93" s="23">
        <f>J93+K93</f>
        <v>27310</v>
      </c>
      <c r="J93" s="23">
        <v>13780</v>
      </c>
      <c r="K93" s="23">
        <v>13530</v>
      </c>
      <c r="L93" s="23">
        <v>-1</v>
      </c>
      <c r="M93" s="23">
        <v>6</v>
      </c>
      <c r="N93" s="23">
        <v>19</v>
      </c>
      <c r="O93" s="23">
        <v>13</v>
      </c>
      <c r="P93" s="23">
        <v>-7</v>
      </c>
      <c r="Q93" s="23">
        <v>59</v>
      </c>
      <c r="R93" s="23">
        <v>66</v>
      </c>
    </row>
    <row r="94" spans="2:18" s="2" customFormat="1" ht="12" customHeight="1">
      <c r="B94" s="6"/>
      <c r="C94" s="12"/>
      <c r="D94" s="5" t="s">
        <v>167</v>
      </c>
      <c r="E94" s="23">
        <v>3915</v>
      </c>
      <c r="F94" s="23">
        <v>7</v>
      </c>
      <c r="G94" s="23">
        <v>25</v>
      </c>
      <c r="H94" s="23">
        <v>18</v>
      </c>
      <c r="I94" s="23">
        <f>J94+K94</f>
        <v>15495</v>
      </c>
      <c r="J94" s="23">
        <v>7675</v>
      </c>
      <c r="K94" s="23">
        <v>7820</v>
      </c>
      <c r="L94" s="23">
        <v>20</v>
      </c>
      <c r="M94" s="23">
        <v>12</v>
      </c>
      <c r="N94" s="23">
        <v>19</v>
      </c>
      <c r="O94" s="23">
        <v>7</v>
      </c>
      <c r="P94" s="23">
        <v>8</v>
      </c>
      <c r="Q94" s="23">
        <v>46</v>
      </c>
      <c r="R94" s="23">
        <v>38</v>
      </c>
    </row>
    <row r="95" spans="2:18" s="2" customFormat="1" ht="12" customHeight="1">
      <c r="B95" s="6"/>
      <c r="C95" s="12"/>
      <c r="D95" s="5" t="s">
        <v>176</v>
      </c>
      <c r="E95" s="23">
        <v>5370</v>
      </c>
      <c r="F95" s="23">
        <v>7</v>
      </c>
      <c r="G95" s="23">
        <v>24</v>
      </c>
      <c r="H95" s="23">
        <v>17</v>
      </c>
      <c r="I95" s="23">
        <f>J95+K95</f>
        <v>20696</v>
      </c>
      <c r="J95" s="23">
        <v>10267</v>
      </c>
      <c r="K95" s="23">
        <v>10429</v>
      </c>
      <c r="L95" s="23">
        <v>37</v>
      </c>
      <c r="M95" s="23">
        <v>14</v>
      </c>
      <c r="N95" s="23">
        <v>23</v>
      </c>
      <c r="O95" s="23">
        <v>9</v>
      </c>
      <c r="P95" s="23">
        <v>23</v>
      </c>
      <c r="Q95" s="23">
        <v>72</v>
      </c>
      <c r="R95" s="23">
        <v>49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E98</f>
        <v>6866</v>
      </c>
      <c r="F97" s="22">
        <f>F98</f>
        <v>1</v>
      </c>
      <c r="G97" s="22">
        <f>G98</f>
        <v>23</v>
      </c>
      <c r="H97" s="22">
        <f>H98</f>
        <v>22</v>
      </c>
      <c r="I97" s="22">
        <f>J97+K97</f>
        <v>23561</v>
      </c>
      <c r="J97" s="22">
        <f>J98</f>
        <v>11585</v>
      </c>
      <c r="K97" s="22">
        <f aca="true" t="shared" si="9" ref="K97:R97">K98</f>
        <v>11976</v>
      </c>
      <c r="L97" s="22">
        <f t="shared" si="9"/>
        <v>-28</v>
      </c>
      <c r="M97" s="22">
        <f t="shared" si="9"/>
        <v>9</v>
      </c>
      <c r="N97" s="22">
        <f t="shared" si="9"/>
        <v>20</v>
      </c>
      <c r="O97" s="22">
        <f t="shared" si="9"/>
        <v>11</v>
      </c>
      <c r="P97" s="22">
        <f t="shared" si="9"/>
        <v>-37</v>
      </c>
      <c r="Q97" s="22">
        <f t="shared" si="9"/>
        <v>62</v>
      </c>
      <c r="R97" s="22">
        <f t="shared" si="9"/>
        <v>99</v>
      </c>
    </row>
    <row r="98" spans="2:18" s="2" customFormat="1" ht="12" customHeight="1">
      <c r="B98" s="6"/>
      <c r="C98" s="12"/>
      <c r="D98" s="5" t="s">
        <v>169</v>
      </c>
      <c r="E98" s="23">
        <v>6866</v>
      </c>
      <c r="F98" s="23">
        <v>1</v>
      </c>
      <c r="G98" s="23">
        <v>23</v>
      </c>
      <c r="H98" s="23">
        <v>22</v>
      </c>
      <c r="I98" s="23">
        <f>J98+K98</f>
        <v>23561</v>
      </c>
      <c r="J98" s="23">
        <v>11585</v>
      </c>
      <c r="K98" s="23">
        <v>11976</v>
      </c>
      <c r="L98" s="23">
        <v>-28</v>
      </c>
      <c r="M98" s="23">
        <v>9</v>
      </c>
      <c r="N98" s="23">
        <v>20</v>
      </c>
      <c r="O98" s="23">
        <v>11</v>
      </c>
      <c r="P98" s="23">
        <v>-37</v>
      </c>
      <c r="Q98" s="23">
        <v>62</v>
      </c>
      <c r="R98" s="23">
        <v>99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E101+E102+E103+E104+E105</f>
        <v>29523</v>
      </c>
      <c r="F100" s="22">
        <f>F101+F102+F103+F104+F105</f>
        <v>-23</v>
      </c>
      <c r="G100" s="22">
        <f>G101+G102+G103+G104+G105</f>
        <v>140</v>
      </c>
      <c r="H100" s="22">
        <f>H101+H102+H103+H104+H105</f>
        <v>163</v>
      </c>
      <c r="I100" s="22">
        <f aca="true" t="shared" si="10" ref="I100:I105">J100+K100</f>
        <v>100606</v>
      </c>
      <c r="J100" s="22">
        <f>J101+J102+J103+J104+J105</f>
        <v>51000</v>
      </c>
      <c r="K100" s="22">
        <f aca="true" t="shared" si="11" ref="K100:R100">K101+K102+K103+K104+K105</f>
        <v>49606</v>
      </c>
      <c r="L100" s="22">
        <f t="shared" si="11"/>
        <v>32</v>
      </c>
      <c r="M100" s="22">
        <f t="shared" si="11"/>
        <v>48</v>
      </c>
      <c r="N100" s="22">
        <f t="shared" si="11"/>
        <v>89</v>
      </c>
      <c r="O100" s="22">
        <f t="shared" si="11"/>
        <v>41</v>
      </c>
      <c r="P100" s="22">
        <f t="shared" si="11"/>
        <v>-16</v>
      </c>
      <c r="Q100" s="22">
        <f t="shared" si="11"/>
        <v>332</v>
      </c>
      <c r="R100" s="22">
        <f t="shared" si="11"/>
        <v>348</v>
      </c>
    </row>
    <row r="101" spans="2:18" s="2" customFormat="1" ht="12" customHeight="1">
      <c r="B101" s="6"/>
      <c r="C101" s="12"/>
      <c r="D101" s="5" t="s">
        <v>171</v>
      </c>
      <c r="E101" s="23">
        <v>3639</v>
      </c>
      <c r="F101" s="23">
        <v>-1</v>
      </c>
      <c r="G101" s="23">
        <v>3</v>
      </c>
      <c r="H101" s="23">
        <v>4</v>
      </c>
      <c r="I101" s="23">
        <f t="shared" si="10"/>
        <v>15967</v>
      </c>
      <c r="J101" s="23">
        <v>7910</v>
      </c>
      <c r="K101" s="23">
        <v>8057</v>
      </c>
      <c r="L101" s="23">
        <v>-8</v>
      </c>
      <c r="M101" s="23">
        <v>-1</v>
      </c>
      <c r="N101" s="23">
        <v>11</v>
      </c>
      <c r="O101" s="23">
        <v>12</v>
      </c>
      <c r="P101" s="23">
        <v>-7</v>
      </c>
      <c r="Q101" s="23">
        <v>18</v>
      </c>
      <c r="R101" s="23">
        <v>25</v>
      </c>
    </row>
    <row r="102" spans="2:18" s="2" customFormat="1" ht="12" customHeight="1">
      <c r="B102" s="6"/>
      <c r="C102" s="12"/>
      <c r="D102" s="5" t="s">
        <v>80</v>
      </c>
      <c r="E102" s="23">
        <v>2613</v>
      </c>
      <c r="F102" s="23">
        <v>5</v>
      </c>
      <c r="G102" s="23">
        <v>7</v>
      </c>
      <c r="H102" s="23">
        <v>2</v>
      </c>
      <c r="I102" s="23">
        <f t="shared" si="10"/>
        <v>10327</v>
      </c>
      <c r="J102" s="23">
        <v>5163</v>
      </c>
      <c r="K102" s="23">
        <v>5164</v>
      </c>
      <c r="L102" s="23">
        <v>9</v>
      </c>
      <c r="M102" s="23">
        <v>8</v>
      </c>
      <c r="N102" s="23">
        <v>12</v>
      </c>
      <c r="O102" s="23">
        <v>4</v>
      </c>
      <c r="P102" s="23">
        <v>1</v>
      </c>
      <c r="Q102" s="23">
        <v>14</v>
      </c>
      <c r="R102" s="23">
        <v>13</v>
      </c>
    </row>
    <row r="103" spans="2:18" s="2" customFormat="1" ht="12" customHeight="1">
      <c r="B103" s="6"/>
      <c r="C103" s="12"/>
      <c r="D103" s="5" t="s">
        <v>172</v>
      </c>
      <c r="E103" s="23">
        <v>2794</v>
      </c>
      <c r="F103" s="23">
        <v>2</v>
      </c>
      <c r="G103" s="23">
        <v>5</v>
      </c>
      <c r="H103" s="23">
        <v>3</v>
      </c>
      <c r="I103" s="23">
        <f t="shared" si="10"/>
        <v>11463</v>
      </c>
      <c r="J103" s="23">
        <v>5663</v>
      </c>
      <c r="K103" s="23">
        <v>5800</v>
      </c>
      <c r="L103" s="23">
        <v>8</v>
      </c>
      <c r="M103" s="23">
        <v>4</v>
      </c>
      <c r="N103" s="23">
        <v>10</v>
      </c>
      <c r="O103" s="23">
        <v>6</v>
      </c>
      <c r="P103" s="23">
        <v>4</v>
      </c>
      <c r="Q103" s="23">
        <v>22</v>
      </c>
      <c r="R103" s="23">
        <v>18</v>
      </c>
    </row>
    <row r="104" spans="2:18" s="2" customFormat="1" ht="12" customHeight="1">
      <c r="B104" s="6"/>
      <c r="C104" s="12"/>
      <c r="D104" s="5" t="s">
        <v>173</v>
      </c>
      <c r="E104" s="23">
        <v>13852</v>
      </c>
      <c r="F104" s="23">
        <v>-72</v>
      </c>
      <c r="G104" s="23">
        <v>72</v>
      </c>
      <c r="H104" s="23">
        <v>144</v>
      </c>
      <c r="I104" s="23">
        <f t="shared" si="10"/>
        <v>37784</v>
      </c>
      <c r="J104" s="23">
        <v>19685</v>
      </c>
      <c r="K104" s="23">
        <v>18099</v>
      </c>
      <c r="L104" s="23">
        <v>-77</v>
      </c>
      <c r="M104" s="23">
        <v>22</v>
      </c>
      <c r="N104" s="23">
        <v>36</v>
      </c>
      <c r="O104" s="23">
        <v>14</v>
      </c>
      <c r="P104" s="23">
        <v>-99</v>
      </c>
      <c r="Q104" s="23">
        <v>143</v>
      </c>
      <c r="R104" s="23">
        <v>242</v>
      </c>
    </row>
    <row r="105" spans="2:18" s="2" customFormat="1" ht="12" customHeight="1">
      <c r="B105" s="6"/>
      <c r="C105" s="12"/>
      <c r="D105" s="5" t="s">
        <v>174</v>
      </c>
      <c r="E105" s="23">
        <v>6625</v>
      </c>
      <c r="F105" s="23">
        <v>43</v>
      </c>
      <c r="G105" s="23">
        <v>53</v>
      </c>
      <c r="H105" s="23">
        <v>10</v>
      </c>
      <c r="I105" s="23">
        <f t="shared" si="10"/>
        <v>25065</v>
      </c>
      <c r="J105" s="23">
        <v>12579</v>
      </c>
      <c r="K105" s="23">
        <v>12486</v>
      </c>
      <c r="L105" s="23">
        <v>100</v>
      </c>
      <c r="M105" s="23">
        <v>15</v>
      </c>
      <c r="N105" s="23">
        <v>20</v>
      </c>
      <c r="O105" s="23">
        <v>5</v>
      </c>
      <c r="P105" s="23">
        <v>85</v>
      </c>
      <c r="Q105" s="23">
        <v>135</v>
      </c>
      <c r="R105" s="23">
        <v>50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184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E9+E10</f>
        <v>577627</v>
      </c>
      <c r="F8" s="22">
        <f>F9+F10</f>
        <v>684</v>
      </c>
      <c r="G8" s="22">
        <f>G9+G10</f>
        <v>2714</v>
      </c>
      <c r="H8" s="22">
        <f>H9+H10</f>
        <v>2030</v>
      </c>
      <c r="I8" s="22">
        <f>J8+K8</f>
        <v>1945085</v>
      </c>
      <c r="J8" s="22">
        <f>J9+J10</f>
        <v>959164</v>
      </c>
      <c r="K8" s="22">
        <f aca="true" t="shared" si="0" ref="K8:R8">K9+K10</f>
        <v>985921</v>
      </c>
      <c r="L8" s="22">
        <f t="shared" si="0"/>
        <v>1079</v>
      </c>
      <c r="M8" s="22">
        <f t="shared" si="0"/>
        <v>808</v>
      </c>
      <c r="N8" s="22">
        <f t="shared" si="0"/>
        <v>1788</v>
      </c>
      <c r="O8" s="22">
        <f t="shared" si="0"/>
        <v>980</v>
      </c>
      <c r="P8" s="22">
        <f t="shared" si="0"/>
        <v>271</v>
      </c>
      <c r="Q8" s="22">
        <f t="shared" si="0"/>
        <v>5165</v>
      </c>
      <c r="R8" s="22">
        <f t="shared" si="0"/>
        <v>4894</v>
      </c>
    </row>
    <row r="9" spans="2:18" s="2" customFormat="1" ht="12" customHeight="1">
      <c r="B9" s="32" t="s">
        <v>191</v>
      </c>
      <c r="C9" s="43"/>
      <c r="D9" s="31"/>
      <c r="E9" s="22">
        <f>E12+E13+E14+E15+E16+E17+E18+E19+E20+E21+E22</f>
        <v>379081</v>
      </c>
      <c r="F9" s="22">
        <f>F12+F13+F14+F15+F16+F17+F18+F19+F20+F21+F22</f>
        <v>505</v>
      </c>
      <c r="G9" s="22">
        <f>G12+G13+G14+G15+G16+G17+G18+G19+G20+G21+G22</f>
        <v>1984</v>
      </c>
      <c r="H9" s="22">
        <f>H12+H13+H14+H15+H16+H17+H18+H19+H20+H21+H22</f>
        <v>1479</v>
      </c>
      <c r="I9" s="22">
        <f>J9+K9</f>
        <v>1220647</v>
      </c>
      <c r="J9" s="22">
        <f>J12+J13+J14+J15+J16+J17+J18+J19+J20+J21+J22</f>
        <v>600592</v>
      </c>
      <c r="K9" s="22">
        <f aca="true" t="shared" si="1" ref="K9:R9">K12+K13+K14+K15+K16+K17+K18+K19+K20+K21+K22</f>
        <v>620055</v>
      </c>
      <c r="L9" s="22">
        <f t="shared" si="1"/>
        <v>836</v>
      </c>
      <c r="M9" s="22">
        <f t="shared" si="1"/>
        <v>578</v>
      </c>
      <c r="N9" s="22">
        <f t="shared" si="1"/>
        <v>1169</v>
      </c>
      <c r="O9" s="22">
        <f t="shared" si="1"/>
        <v>591</v>
      </c>
      <c r="P9" s="22">
        <f t="shared" si="1"/>
        <v>258</v>
      </c>
      <c r="Q9" s="22">
        <f t="shared" si="1"/>
        <v>3270</v>
      </c>
      <c r="R9" s="22">
        <f t="shared" si="1"/>
        <v>3012</v>
      </c>
    </row>
    <row r="10" spans="2:18" s="2" customFormat="1" ht="12" customHeight="1">
      <c r="B10" s="32" t="s">
        <v>192</v>
      </c>
      <c r="C10" s="43"/>
      <c r="D10" s="31"/>
      <c r="E10" s="22">
        <f>E24+E35+E41+E48+E56+E62+E65+E75+E85+E91+E97+E100</f>
        <v>198546</v>
      </c>
      <c r="F10" s="22">
        <f>F24+F35+F41+F48+F56+F62+F65+F75+F85+F91+F97+F100</f>
        <v>179</v>
      </c>
      <c r="G10" s="22">
        <f>G24+G35+G41+G48+G56+G62+G65+G75+G85+G91+G97+G100</f>
        <v>730</v>
      </c>
      <c r="H10" s="22">
        <f>H24+H35+H41+H48+H56+H62+H65+H75+H85+H91+H97+H100</f>
        <v>551</v>
      </c>
      <c r="I10" s="22">
        <f>J10+K10</f>
        <v>724438</v>
      </c>
      <c r="J10" s="22">
        <f>J24+J35+J41+J48+J56+J62+J65+J75+J85+J91+J97+J100</f>
        <v>358572</v>
      </c>
      <c r="K10" s="22">
        <f aca="true" t="shared" si="2" ref="K10:R10">K24+K35+K41+K48+K56+K62+K65+K75+K85+K91+K97+K100</f>
        <v>365866</v>
      </c>
      <c r="L10" s="22">
        <f t="shared" si="2"/>
        <v>243</v>
      </c>
      <c r="M10" s="22">
        <f t="shared" si="2"/>
        <v>230</v>
      </c>
      <c r="N10" s="22">
        <f t="shared" si="2"/>
        <v>619</v>
      </c>
      <c r="O10" s="22">
        <f t="shared" si="2"/>
        <v>389</v>
      </c>
      <c r="P10" s="22">
        <f t="shared" si="2"/>
        <v>13</v>
      </c>
      <c r="Q10" s="22">
        <f t="shared" si="2"/>
        <v>1895</v>
      </c>
      <c r="R10" s="22">
        <f t="shared" si="2"/>
        <v>1882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90370</v>
      </c>
      <c r="F12" s="23">
        <v>156</v>
      </c>
      <c r="G12" s="23">
        <v>493</v>
      </c>
      <c r="H12" s="23">
        <v>337</v>
      </c>
      <c r="I12" s="23">
        <f>J12+K12</f>
        <v>283041</v>
      </c>
      <c r="J12" s="23">
        <v>138417</v>
      </c>
      <c r="K12" s="23">
        <v>144624</v>
      </c>
      <c r="L12" s="23">
        <v>314</v>
      </c>
      <c r="M12" s="23">
        <v>180</v>
      </c>
      <c r="N12" s="23">
        <v>306</v>
      </c>
      <c r="O12" s="23">
        <v>126</v>
      </c>
      <c r="P12" s="23">
        <v>134</v>
      </c>
      <c r="Q12" s="23">
        <v>855</v>
      </c>
      <c r="R12" s="23">
        <v>721</v>
      </c>
    </row>
    <row r="13" spans="2:18" s="2" customFormat="1" ht="12" customHeight="1">
      <c r="B13" s="3"/>
      <c r="C13" s="30" t="s">
        <v>99</v>
      </c>
      <c r="D13" s="31"/>
      <c r="E13" s="23">
        <v>76891</v>
      </c>
      <c r="F13" s="23">
        <v>75</v>
      </c>
      <c r="G13" s="23">
        <v>411</v>
      </c>
      <c r="H13" s="23">
        <v>336</v>
      </c>
      <c r="I13" s="23">
        <f aca="true" t="shared" si="3" ref="I13:I22">J13+K13</f>
        <v>234571</v>
      </c>
      <c r="J13" s="23">
        <v>115473</v>
      </c>
      <c r="K13" s="23">
        <v>119098</v>
      </c>
      <c r="L13" s="23">
        <v>179</v>
      </c>
      <c r="M13" s="23">
        <v>139</v>
      </c>
      <c r="N13" s="23">
        <v>251</v>
      </c>
      <c r="O13" s="23">
        <v>112</v>
      </c>
      <c r="P13" s="23">
        <v>40</v>
      </c>
      <c r="Q13" s="23">
        <v>693</v>
      </c>
      <c r="R13" s="23">
        <v>653</v>
      </c>
    </row>
    <row r="14" spans="2:18" s="2" customFormat="1" ht="12" customHeight="1">
      <c r="B14" s="6"/>
      <c r="C14" s="30" t="s">
        <v>100</v>
      </c>
      <c r="D14" s="31"/>
      <c r="E14" s="23">
        <v>40339</v>
      </c>
      <c r="F14" s="23">
        <v>25</v>
      </c>
      <c r="G14" s="23">
        <v>223</v>
      </c>
      <c r="H14" s="23">
        <v>198</v>
      </c>
      <c r="I14" s="23">
        <f t="shared" si="3"/>
        <v>128492</v>
      </c>
      <c r="J14" s="23">
        <v>61815</v>
      </c>
      <c r="K14" s="23">
        <v>66677</v>
      </c>
      <c r="L14" s="23">
        <v>-22</v>
      </c>
      <c r="M14" s="23">
        <v>34</v>
      </c>
      <c r="N14" s="23">
        <v>99</v>
      </c>
      <c r="O14" s="23">
        <v>65</v>
      </c>
      <c r="P14" s="23">
        <v>-56</v>
      </c>
      <c r="Q14" s="23">
        <v>221</v>
      </c>
      <c r="R14" s="23">
        <v>277</v>
      </c>
    </row>
    <row r="15" spans="2:18" s="2" customFormat="1" ht="12" customHeight="1">
      <c r="B15" s="6"/>
      <c r="C15" s="30" t="s">
        <v>101</v>
      </c>
      <c r="D15" s="31"/>
      <c r="E15" s="23">
        <v>33956</v>
      </c>
      <c r="F15" s="23">
        <v>49</v>
      </c>
      <c r="G15" s="23">
        <v>151</v>
      </c>
      <c r="H15" s="23">
        <v>102</v>
      </c>
      <c r="I15" s="23">
        <f t="shared" si="3"/>
        <v>113587</v>
      </c>
      <c r="J15" s="23">
        <v>56368</v>
      </c>
      <c r="K15" s="23">
        <v>57219</v>
      </c>
      <c r="L15" s="23">
        <v>112</v>
      </c>
      <c r="M15" s="23">
        <v>58</v>
      </c>
      <c r="N15" s="23">
        <v>112</v>
      </c>
      <c r="O15" s="23">
        <v>54</v>
      </c>
      <c r="P15" s="23">
        <v>54</v>
      </c>
      <c r="Q15" s="23">
        <v>306</v>
      </c>
      <c r="R15" s="23">
        <v>252</v>
      </c>
    </row>
    <row r="16" spans="2:18" s="2" customFormat="1" ht="12" customHeight="1">
      <c r="B16" s="6"/>
      <c r="C16" s="30" t="s">
        <v>102</v>
      </c>
      <c r="D16" s="31"/>
      <c r="E16" s="23">
        <v>42814</v>
      </c>
      <c r="F16" s="23">
        <v>80</v>
      </c>
      <c r="G16" s="23">
        <v>296</v>
      </c>
      <c r="H16" s="23">
        <v>216</v>
      </c>
      <c r="I16" s="23">
        <f t="shared" si="3"/>
        <v>136918</v>
      </c>
      <c r="J16" s="23">
        <v>69612</v>
      </c>
      <c r="K16" s="23">
        <v>67306</v>
      </c>
      <c r="L16" s="23">
        <v>69</v>
      </c>
      <c r="M16" s="23">
        <v>56</v>
      </c>
      <c r="N16" s="23">
        <v>127</v>
      </c>
      <c r="O16" s="23">
        <v>71</v>
      </c>
      <c r="P16" s="23">
        <v>13</v>
      </c>
      <c r="Q16" s="23">
        <v>439</v>
      </c>
      <c r="R16" s="23">
        <v>426</v>
      </c>
    </row>
    <row r="17" spans="2:18" s="2" customFormat="1" ht="12" customHeight="1">
      <c r="B17" s="6"/>
      <c r="C17" s="30" t="s">
        <v>103</v>
      </c>
      <c r="D17" s="31"/>
      <c r="E17" s="23">
        <v>13978</v>
      </c>
      <c r="F17" s="23">
        <v>4</v>
      </c>
      <c r="G17" s="23">
        <v>48</v>
      </c>
      <c r="H17" s="23">
        <v>44</v>
      </c>
      <c r="I17" s="23">
        <f t="shared" si="3"/>
        <v>47047</v>
      </c>
      <c r="J17" s="23">
        <v>22875</v>
      </c>
      <c r="K17" s="23">
        <v>24172</v>
      </c>
      <c r="L17" s="23">
        <v>13</v>
      </c>
      <c r="M17" s="23">
        <v>18</v>
      </c>
      <c r="N17" s="23">
        <v>46</v>
      </c>
      <c r="O17" s="23">
        <v>28</v>
      </c>
      <c r="P17" s="23">
        <v>-5</v>
      </c>
      <c r="Q17" s="23">
        <v>80</v>
      </c>
      <c r="R17" s="23">
        <v>85</v>
      </c>
    </row>
    <row r="18" spans="2:18" s="2" customFormat="1" ht="12" customHeight="1">
      <c r="B18" s="6"/>
      <c r="C18" s="30" t="s">
        <v>104</v>
      </c>
      <c r="D18" s="31"/>
      <c r="E18" s="23">
        <v>23062</v>
      </c>
      <c r="F18" s="23">
        <v>48</v>
      </c>
      <c r="G18" s="23">
        <v>120</v>
      </c>
      <c r="H18" s="23">
        <v>72</v>
      </c>
      <c r="I18" s="23">
        <f t="shared" si="3"/>
        <v>76048</v>
      </c>
      <c r="J18" s="23">
        <v>37748</v>
      </c>
      <c r="K18" s="23">
        <v>38300</v>
      </c>
      <c r="L18" s="23">
        <v>23</v>
      </c>
      <c r="M18" s="23">
        <v>29</v>
      </c>
      <c r="N18" s="23">
        <v>63</v>
      </c>
      <c r="O18" s="23">
        <v>34</v>
      </c>
      <c r="P18" s="23">
        <v>-6</v>
      </c>
      <c r="Q18" s="23">
        <v>197</v>
      </c>
      <c r="R18" s="23">
        <v>203</v>
      </c>
    </row>
    <row r="19" spans="2:18" s="2" customFormat="1" ht="12" customHeight="1">
      <c r="B19" s="6"/>
      <c r="C19" s="30" t="s">
        <v>105</v>
      </c>
      <c r="D19" s="31"/>
      <c r="E19" s="23">
        <v>14441</v>
      </c>
      <c r="F19" s="23">
        <v>16</v>
      </c>
      <c r="G19" s="23">
        <v>102</v>
      </c>
      <c r="H19" s="23">
        <v>86</v>
      </c>
      <c r="I19" s="23">
        <f t="shared" si="3"/>
        <v>48187</v>
      </c>
      <c r="J19" s="23">
        <v>23581</v>
      </c>
      <c r="K19" s="23">
        <v>24606</v>
      </c>
      <c r="L19" s="23">
        <v>18</v>
      </c>
      <c r="M19" s="23">
        <v>7</v>
      </c>
      <c r="N19" s="23">
        <v>24</v>
      </c>
      <c r="O19" s="23">
        <v>17</v>
      </c>
      <c r="P19" s="23">
        <v>11</v>
      </c>
      <c r="Q19" s="23">
        <v>137</v>
      </c>
      <c r="R19" s="23">
        <v>126</v>
      </c>
    </row>
    <row r="20" spans="2:18" s="2" customFormat="1" ht="12" customHeight="1">
      <c r="B20" s="6"/>
      <c r="C20" s="30" t="s">
        <v>106</v>
      </c>
      <c r="D20" s="31"/>
      <c r="E20" s="23">
        <v>16879</v>
      </c>
      <c r="F20" s="23">
        <v>44</v>
      </c>
      <c r="G20" s="23">
        <v>82</v>
      </c>
      <c r="H20" s="23">
        <v>38</v>
      </c>
      <c r="I20" s="23">
        <f t="shared" si="3"/>
        <v>58979</v>
      </c>
      <c r="J20" s="23">
        <v>28903</v>
      </c>
      <c r="K20" s="23">
        <v>30076</v>
      </c>
      <c r="L20" s="23">
        <v>89</v>
      </c>
      <c r="M20" s="23">
        <v>23</v>
      </c>
      <c r="N20" s="23">
        <v>51</v>
      </c>
      <c r="O20" s="23">
        <v>28</v>
      </c>
      <c r="P20" s="23">
        <v>66</v>
      </c>
      <c r="Q20" s="23">
        <v>180</v>
      </c>
      <c r="R20" s="23">
        <v>114</v>
      </c>
    </row>
    <row r="21" spans="2:18" s="2" customFormat="1" ht="12" customHeight="1">
      <c r="B21" s="6"/>
      <c r="C21" s="30" t="s">
        <v>107</v>
      </c>
      <c r="D21" s="31"/>
      <c r="E21" s="23">
        <v>13335</v>
      </c>
      <c r="F21" s="23">
        <v>18</v>
      </c>
      <c r="G21" s="23">
        <v>42</v>
      </c>
      <c r="H21" s="23">
        <v>24</v>
      </c>
      <c r="I21" s="23">
        <f t="shared" si="3"/>
        <v>48651</v>
      </c>
      <c r="J21" s="23">
        <v>23697</v>
      </c>
      <c r="K21" s="23">
        <v>24954</v>
      </c>
      <c r="L21" s="23">
        <v>27</v>
      </c>
      <c r="M21" s="23">
        <v>21</v>
      </c>
      <c r="N21" s="23">
        <v>54</v>
      </c>
      <c r="O21" s="23">
        <v>33</v>
      </c>
      <c r="P21" s="23">
        <v>6</v>
      </c>
      <c r="Q21" s="23">
        <v>95</v>
      </c>
      <c r="R21" s="23">
        <v>89</v>
      </c>
    </row>
    <row r="22" spans="2:18" s="2" customFormat="1" ht="12" customHeight="1">
      <c r="B22" s="6"/>
      <c r="C22" s="30" t="s">
        <v>108</v>
      </c>
      <c r="D22" s="31"/>
      <c r="E22" s="23">
        <v>13016</v>
      </c>
      <c r="F22" s="23">
        <v>-10</v>
      </c>
      <c r="G22" s="23">
        <v>16</v>
      </c>
      <c r="H22" s="23">
        <v>26</v>
      </c>
      <c r="I22" s="23">
        <f t="shared" si="3"/>
        <v>45126</v>
      </c>
      <c r="J22" s="23">
        <v>22103</v>
      </c>
      <c r="K22" s="23">
        <v>23023</v>
      </c>
      <c r="L22" s="23">
        <v>14</v>
      </c>
      <c r="M22" s="23">
        <v>13</v>
      </c>
      <c r="N22" s="23">
        <v>36</v>
      </c>
      <c r="O22" s="23">
        <v>23</v>
      </c>
      <c r="P22" s="23">
        <v>1</v>
      </c>
      <c r="Q22" s="23">
        <v>67</v>
      </c>
      <c r="R22" s="23">
        <v>66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E25+E26+E27+E28+E29+E30+E31+E32+E33</f>
        <v>22442</v>
      </c>
      <c r="F24" s="22">
        <f>F25+F26+F27+F28+F29+F30+F31+F32+F33</f>
        <v>21</v>
      </c>
      <c r="G24" s="22">
        <f>G25+G26+G27+G28+G29+G30+G31+G32+G33</f>
        <v>53</v>
      </c>
      <c r="H24" s="22">
        <f>H25+H26+H27+H28+H29+H30+H31+H32+H33</f>
        <v>32</v>
      </c>
      <c r="I24" s="22">
        <f>J24+K24</f>
        <v>91582</v>
      </c>
      <c r="J24" s="22">
        <f>J25+J26+J27+J28+J29+J30+J31+J32+J33</f>
        <v>45183</v>
      </c>
      <c r="K24" s="22">
        <f aca="true" t="shared" si="4" ref="K24:R24">K25+K26+K27+K28+K29+K30+K31+K32+K33</f>
        <v>46399</v>
      </c>
      <c r="L24" s="22">
        <f t="shared" si="4"/>
        <v>39</v>
      </c>
      <c r="M24" s="22">
        <f t="shared" si="4"/>
        <v>28</v>
      </c>
      <c r="N24" s="22">
        <f t="shared" si="4"/>
        <v>81</v>
      </c>
      <c r="O24" s="22">
        <f t="shared" si="4"/>
        <v>53</v>
      </c>
      <c r="P24" s="22">
        <f t="shared" si="4"/>
        <v>11</v>
      </c>
      <c r="Q24" s="22">
        <f t="shared" si="4"/>
        <v>183</v>
      </c>
      <c r="R24" s="22">
        <f t="shared" si="4"/>
        <v>172</v>
      </c>
    </row>
    <row r="25" spans="2:18" s="2" customFormat="1" ht="12" customHeight="1">
      <c r="B25" s="6"/>
      <c r="C25" s="11"/>
      <c r="D25" s="9" t="s">
        <v>110</v>
      </c>
      <c r="E25" s="23">
        <v>2221</v>
      </c>
      <c r="F25" s="23">
        <v>5</v>
      </c>
      <c r="G25" s="23">
        <v>6</v>
      </c>
      <c r="H25" s="23">
        <v>1</v>
      </c>
      <c r="I25" s="23">
        <f>J25+K25</f>
        <v>9407</v>
      </c>
      <c r="J25" s="23">
        <v>4667</v>
      </c>
      <c r="K25" s="23">
        <v>4740</v>
      </c>
      <c r="L25" s="23">
        <v>1</v>
      </c>
      <c r="M25" s="23">
        <v>-4</v>
      </c>
      <c r="N25" s="23">
        <v>6</v>
      </c>
      <c r="O25" s="23">
        <v>10</v>
      </c>
      <c r="P25" s="23">
        <v>5</v>
      </c>
      <c r="Q25" s="23">
        <v>21</v>
      </c>
      <c r="R25" s="23">
        <v>16</v>
      </c>
    </row>
    <row r="26" spans="2:18" s="2" customFormat="1" ht="12" customHeight="1">
      <c r="B26" s="6"/>
      <c r="C26" s="11"/>
      <c r="D26" s="9" t="s">
        <v>111</v>
      </c>
      <c r="E26" s="23">
        <v>3207</v>
      </c>
      <c r="F26" s="23">
        <v>-5</v>
      </c>
      <c r="G26" s="23">
        <v>5</v>
      </c>
      <c r="H26" s="23">
        <v>10</v>
      </c>
      <c r="I26" s="23">
        <f aca="true" t="shared" si="5" ref="I26:I33">J26+K26</f>
        <v>13557</v>
      </c>
      <c r="J26" s="23">
        <v>6723</v>
      </c>
      <c r="K26" s="23">
        <v>6834</v>
      </c>
      <c r="L26" s="23">
        <v>15</v>
      </c>
      <c r="M26" s="23">
        <v>3</v>
      </c>
      <c r="N26" s="23">
        <v>11</v>
      </c>
      <c r="O26" s="23">
        <v>8</v>
      </c>
      <c r="P26" s="23">
        <v>12</v>
      </c>
      <c r="Q26" s="23">
        <v>27</v>
      </c>
      <c r="R26" s="23">
        <v>15</v>
      </c>
    </row>
    <row r="27" spans="2:18" s="2" customFormat="1" ht="12" customHeight="1">
      <c r="B27" s="6"/>
      <c r="C27" s="11"/>
      <c r="D27" s="9" t="s">
        <v>112</v>
      </c>
      <c r="E27" s="23">
        <v>4156</v>
      </c>
      <c r="F27" s="23">
        <v>11</v>
      </c>
      <c r="G27" s="23">
        <v>15</v>
      </c>
      <c r="H27" s="23">
        <v>4</v>
      </c>
      <c r="I27" s="23">
        <f t="shared" si="5"/>
        <v>16752</v>
      </c>
      <c r="J27" s="23">
        <v>8237</v>
      </c>
      <c r="K27" s="23">
        <v>8515</v>
      </c>
      <c r="L27" s="23">
        <v>8</v>
      </c>
      <c r="M27" s="23">
        <v>8</v>
      </c>
      <c r="N27" s="23">
        <v>15</v>
      </c>
      <c r="O27" s="23">
        <v>7</v>
      </c>
      <c r="P27" s="23">
        <v>0</v>
      </c>
      <c r="Q27" s="23">
        <v>42</v>
      </c>
      <c r="R27" s="23">
        <v>42</v>
      </c>
    </row>
    <row r="28" spans="2:18" s="2" customFormat="1" ht="12" customHeight="1">
      <c r="B28" s="6"/>
      <c r="C28" s="11"/>
      <c r="D28" s="9" t="s">
        <v>113</v>
      </c>
      <c r="E28" s="23">
        <v>3429</v>
      </c>
      <c r="F28" s="23">
        <v>8</v>
      </c>
      <c r="G28" s="23">
        <v>12</v>
      </c>
      <c r="H28" s="23">
        <v>4</v>
      </c>
      <c r="I28" s="23">
        <f t="shared" si="5"/>
        <v>13403</v>
      </c>
      <c r="J28" s="23">
        <v>6598</v>
      </c>
      <c r="K28" s="23">
        <v>6805</v>
      </c>
      <c r="L28" s="23">
        <v>29</v>
      </c>
      <c r="M28" s="23">
        <v>5</v>
      </c>
      <c r="N28" s="23">
        <v>11</v>
      </c>
      <c r="O28" s="23">
        <v>6</v>
      </c>
      <c r="P28" s="23">
        <v>24</v>
      </c>
      <c r="Q28" s="23">
        <v>42</v>
      </c>
      <c r="R28" s="23">
        <v>18</v>
      </c>
    </row>
    <row r="29" spans="2:18" s="2" customFormat="1" ht="12" customHeight="1">
      <c r="B29" s="6"/>
      <c r="C29" s="12"/>
      <c r="D29" s="5" t="s">
        <v>114</v>
      </c>
      <c r="E29" s="23">
        <v>1808</v>
      </c>
      <c r="F29" s="23">
        <v>3</v>
      </c>
      <c r="G29" s="23">
        <v>3</v>
      </c>
      <c r="H29" s="23">
        <v>0</v>
      </c>
      <c r="I29" s="23">
        <f t="shared" si="5"/>
        <v>8044</v>
      </c>
      <c r="J29" s="23">
        <v>3973</v>
      </c>
      <c r="K29" s="23">
        <v>4071</v>
      </c>
      <c r="L29" s="23">
        <v>0</v>
      </c>
      <c r="M29" s="23">
        <v>4</v>
      </c>
      <c r="N29" s="23">
        <v>9</v>
      </c>
      <c r="O29" s="23">
        <v>5</v>
      </c>
      <c r="P29" s="23">
        <v>-4</v>
      </c>
      <c r="Q29" s="23">
        <v>7</v>
      </c>
      <c r="R29" s="23">
        <v>11</v>
      </c>
    </row>
    <row r="30" spans="2:18" s="2" customFormat="1" ht="12" customHeight="1">
      <c r="B30" s="6"/>
      <c r="C30" s="12"/>
      <c r="D30" s="5" t="s">
        <v>115</v>
      </c>
      <c r="E30" s="23">
        <v>2506</v>
      </c>
      <c r="F30" s="23">
        <v>2</v>
      </c>
      <c r="G30" s="23">
        <v>6</v>
      </c>
      <c r="H30" s="23">
        <v>4</v>
      </c>
      <c r="I30" s="23">
        <f t="shared" si="5"/>
        <v>10610</v>
      </c>
      <c r="J30" s="23">
        <v>5238</v>
      </c>
      <c r="K30" s="23">
        <v>5372</v>
      </c>
      <c r="L30" s="23">
        <v>-1</v>
      </c>
      <c r="M30" s="23">
        <v>6</v>
      </c>
      <c r="N30" s="23">
        <v>9</v>
      </c>
      <c r="O30" s="23">
        <v>3</v>
      </c>
      <c r="P30" s="23">
        <v>-7</v>
      </c>
      <c r="Q30" s="23">
        <v>19</v>
      </c>
      <c r="R30" s="23">
        <v>26</v>
      </c>
    </row>
    <row r="31" spans="2:18" s="2" customFormat="1" ht="12" customHeight="1">
      <c r="B31" s="6"/>
      <c r="C31" s="12"/>
      <c r="D31" s="5" t="s">
        <v>116</v>
      </c>
      <c r="E31" s="23">
        <v>3206</v>
      </c>
      <c r="F31" s="23">
        <v>-4</v>
      </c>
      <c r="G31" s="23">
        <v>5</v>
      </c>
      <c r="H31" s="23">
        <v>9</v>
      </c>
      <c r="I31" s="23">
        <f t="shared" si="5"/>
        <v>12771</v>
      </c>
      <c r="J31" s="23">
        <v>6338</v>
      </c>
      <c r="K31" s="23">
        <v>6433</v>
      </c>
      <c r="L31" s="23">
        <v>9</v>
      </c>
      <c r="M31" s="23">
        <v>11</v>
      </c>
      <c r="N31" s="23">
        <v>16</v>
      </c>
      <c r="O31" s="23">
        <v>5</v>
      </c>
      <c r="P31" s="23">
        <v>-2</v>
      </c>
      <c r="Q31" s="23">
        <v>23</v>
      </c>
      <c r="R31" s="23">
        <v>25</v>
      </c>
    </row>
    <row r="32" spans="2:18" s="2" customFormat="1" ht="12" customHeight="1">
      <c r="B32" s="6"/>
      <c r="C32" s="12"/>
      <c r="D32" s="5" t="s">
        <v>117</v>
      </c>
      <c r="E32" s="23">
        <v>811</v>
      </c>
      <c r="F32" s="23">
        <v>0</v>
      </c>
      <c r="G32" s="23">
        <v>0</v>
      </c>
      <c r="H32" s="23">
        <v>0</v>
      </c>
      <c r="I32" s="23">
        <f t="shared" si="5"/>
        <v>3082</v>
      </c>
      <c r="J32" s="23">
        <v>1518</v>
      </c>
      <c r="K32" s="23">
        <v>1564</v>
      </c>
      <c r="L32" s="23">
        <v>-14</v>
      </c>
      <c r="M32" s="23">
        <v>-1</v>
      </c>
      <c r="N32" s="23">
        <v>3</v>
      </c>
      <c r="O32" s="23">
        <v>4</v>
      </c>
      <c r="P32" s="23">
        <v>-13</v>
      </c>
      <c r="Q32" s="23">
        <v>1</v>
      </c>
      <c r="R32" s="23">
        <v>14</v>
      </c>
    </row>
    <row r="33" spans="2:18" s="2" customFormat="1" ht="12" customHeight="1">
      <c r="B33" s="6"/>
      <c r="C33" s="12"/>
      <c r="D33" s="5" t="s">
        <v>118</v>
      </c>
      <c r="E33" s="23">
        <v>1098</v>
      </c>
      <c r="F33" s="23">
        <v>1</v>
      </c>
      <c r="G33" s="23">
        <v>1</v>
      </c>
      <c r="H33" s="23">
        <v>0</v>
      </c>
      <c r="I33" s="23">
        <f t="shared" si="5"/>
        <v>3956</v>
      </c>
      <c r="J33" s="23">
        <v>1891</v>
      </c>
      <c r="K33" s="23">
        <v>2065</v>
      </c>
      <c r="L33" s="23">
        <v>-8</v>
      </c>
      <c r="M33" s="23">
        <v>-4</v>
      </c>
      <c r="N33" s="23">
        <v>1</v>
      </c>
      <c r="O33" s="23">
        <v>5</v>
      </c>
      <c r="P33" s="23">
        <v>-4</v>
      </c>
      <c r="Q33" s="23">
        <v>1</v>
      </c>
      <c r="R33" s="23">
        <v>5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19263</v>
      </c>
      <c r="F35" s="22">
        <f>SUM(F36:F39)</f>
        <v>16</v>
      </c>
      <c r="G35" s="22">
        <f>SUM(G36:G39)</f>
        <v>62</v>
      </c>
      <c r="H35" s="22">
        <f>SUM(H36:H39)</f>
        <v>46</v>
      </c>
      <c r="I35" s="22">
        <f>J35+K35</f>
        <v>72414</v>
      </c>
      <c r="J35" s="22">
        <f>SUM(J36:J39)</f>
        <v>35654</v>
      </c>
      <c r="K35" s="22">
        <f aca="true" t="shared" si="6" ref="K35:R35">SUM(K36:K39)</f>
        <v>36760</v>
      </c>
      <c r="L35" s="22">
        <f t="shared" si="6"/>
        <v>-40</v>
      </c>
      <c r="M35" s="22">
        <f t="shared" si="6"/>
        <v>16</v>
      </c>
      <c r="N35" s="22">
        <f t="shared" si="6"/>
        <v>58</v>
      </c>
      <c r="O35" s="22">
        <f t="shared" si="6"/>
        <v>42</v>
      </c>
      <c r="P35" s="22">
        <f t="shared" si="6"/>
        <v>-56</v>
      </c>
      <c r="Q35" s="22">
        <f t="shared" si="6"/>
        <v>154</v>
      </c>
      <c r="R35" s="22">
        <f t="shared" si="6"/>
        <v>210</v>
      </c>
    </row>
    <row r="36" spans="2:18" s="2" customFormat="1" ht="12" customHeight="1">
      <c r="B36" s="6"/>
      <c r="C36" s="11"/>
      <c r="D36" s="5" t="s">
        <v>120</v>
      </c>
      <c r="E36" s="23">
        <v>5572</v>
      </c>
      <c r="F36" s="23">
        <v>3</v>
      </c>
      <c r="G36" s="23">
        <v>9</v>
      </c>
      <c r="H36" s="23">
        <v>6</v>
      </c>
      <c r="I36" s="23">
        <f>J36+K36</f>
        <v>21441</v>
      </c>
      <c r="J36" s="23">
        <v>10331</v>
      </c>
      <c r="K36" s="23">
        <v>11110</v>
      </c>
      <c r="L36" s="23">
        <v>15</v>
      </c>
      <c r="M36" s="23">
        <v>5</v>
      </c>
      <c r="N36" s="23">
        <v>19</v>
      </c>
      <c r="O36" s="23">
        <v>14</v>
      </c>
      <c r="P36" s="23">
        <v>10</v>
      </c>
      <c r="Q36" s="23">
        <v>38</v>
      </c>
      <c r="R36" s="23">
        <v>28</v>
      </c>
    </row>
    <row r="37" spans="2:18" s="2" customFormat="1" ht="12" customHeight="1">
      <c r="B37" s="6"/>
      <c r="C37" s="11"/>
      <c r="D37" s="5" t="s">
        <v>121</v>
      </c>
      <c r="E37" s="23">
        <v>1481</v>
      </c>
      <c r="F37" s="23">
        <v>1</v>
      </c>
      <c r="G37" s="23">
        <v>1</v>
      </c>
      <c r="H37" s="23">
        <v>0</v>
      </c>
      <c r="I37" s="23">
        <f>J37+K37</f>
        <v>5614</v>
      </c>
      <c r="J37" s="23">
        <v>2768</v>
      </c>
      <c r="K37" s="23">
        <v>2846</v>
      </c>
      <c r="L37" s="23">
        <v>-10</v>
      </c>
      <c r="M37" s="23">
        <v>-4</v>
      </c>
      <c r="N37" s="23">
        <v>2</v>
      </c>
      <c r="O37" s="23">
        <v>6</v>
      </c>
      <c r="P37" s="23">
        <v>-6</v>
      </c>
      <c r="Q37" s="23">
        <v>4</v>
      </c>
      <c r="R37" s="23">
        <v>10</v>
      </c>
    </row>
    <row r="38" spans="2:18" s="2" customFormat="1" ht="12" customHeight="1">
      <c r="B38" s="6"/>
      <c r="C38" s="11"/>
      <c r="D38" s="5" t="s">
        <v>122</v>
      </c>
      <c r="E38" s="24">
        <v>3980</v>
      </c>
      <c r="F38" s="24">
        <v>8</v>
      </c>
      <c r="G38" s="24">
        <v>11</v>
      </c>
      <c r="H38" s="24">
        <v>3</v>
      </c>
      <c r="I38" s="23">
        <f>J38+K38</f>
        <v>15722</v>
      </c>
      <c r="J38" s="23">
        <v>7811</v>
      </c>
      <c r="K38" s="23">
        <v>7911</v>
      </c>
      <c r="L38" s="23">
        <v>-66</v>
      </c>
      <c r="M38" s="23">
        <v>7</v>
      </c>
      <c r="N38" s="23">
        <v>16</v>
      </c>
      <c r="O38" s="24">
        <v>9</v>
      </c>
      <c r="P38" s="23">
        <v>-73</v>
      </c>
      <c r="Q38" s="23">
        <v>33</v>
      </c>
      <c r="R38" s="24">
        <v>106</v>
      </c>
    </row>
    <row r="39" spans="2:18" s="2" customFormat="1" ht="12" customHeight="1">
      <c r="B39" s="6"/>
      <c r="C39" s="11"/>
      <c r="D39" s="5" t="s">
        <v>123</v>
      </c>
      <c r="E39" s="23">
        <v>8230</v>
      </c>
      <c r="F39" s="23">
        <v>4</v>
      </c>
      <c r="G39" s="23">
        <v>41</v>
      </c>
      <c r="H39" s="23">
        <v>37</v>
      </c>
      <c r="I39" s="23">
        <f>J39+K39</f>
        <v>29637</v>
      </c>
      <c r="J39" s="23">
        <v>14744</v>
      </c>
      <c r="K39" s="23">
        <v>14893</v>
      </c>
      <c r="L39" s="23">
        <v>21</v>
      </c>
      <c r="M39" s="23">
        <v>8</v>
      </c>
      <c r="N39" s="23">
        <v>21</v>
      </c>
      <c r="O39" s="23">
        <v>13</v>
      </c>
      <c r="P39" s="23">
        <v>13</v>
      </c>
      <c r="Q39" s="23">
        <v>79</v>
      </c>
      <c r="R39" s="23">
        <v>66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11539</v>
      </c>
      <c r="F41" s="22">
        <f>SUM(F42:F46)</f>
        <v>28</v>
      </c>
      <c r="G41" s="22">
        <f>SUM(G42:G46)</f>
        <v>69</v>
      </c>
      <c r="H41" s="22">
        <f>SUM(H42:H46)</f>
        <v>41</v>
      </c>
      <c r="I41" s="22">
        <f aca="true" t="shared" si="7" ref="I41:I46">J41+K41</f>
        <v>43402</v>
      </c>
      <c r="J41" s="22">
        <f>SUM(J42:J46)</f>
        <v>21525</v>
      </c>
      <c r="K41" s="22">
        <f aca="true" t="shared" si="8" ref="K41:R41">SUM(K42:K46)</f>
        <v>21877</v>
      </c>
      <c r="L41" s="22">
        <f t="shared" si="8"/>
        <v>-2</v>
      </c>
      <c r="M41" s="22">
        <f t="shared" si="8"/>
        <v>26</v>
      </c>
      <c r="N41" s="22">
        <f t="shared" si="8"/>
        <v>42</v>
      </c>
      <c r="O41" s="22">
        <f t="shared" si="8"/>
        <v>16</v>
      </c>
      <c r="P41" s="22">
        <f t="shared" si="8"/>
        <v>-28</v>
      </c>
      <c r="Q41" s="22">
        <f t="shared" si="8"/>
        <v>160</v>
      </c>
      <c r="R41" s="22">
        <f t="shared" si="8"/>
        <v>188</v>
      </c>
    </row>
    <row r="42" spans="2:18" s="2" customFormat="1" ht="12" customHeight="1">
      <c r="B42" s="6"/>
      <c r="C42" s="11"/>
      <c r="D42" s="5" t="s">
        <v>125</v>
      </c>
      <c r="E42" s="23">
        <v>3065</v>
      </c>
      <c r="F42" s="23">
        <v>2</v>
      </c>
      <c r="G42" s="23">
        <v>4</v>
      </c>
      <c r="H42" s="23">
        <v>2</v>
      </c>
      <c r="I42" s="23">
        <f t="shared" si="7"/>
        <v>12218</v>
      </c>
      <c r="J42" s="23">
        <v>6107</v>
      </c>
      <c r="K42" s="23">
        <v>6111</v>
      </c>
      <c r="L42" s="23">
        <v>-3</v>
      </c>
      <c r="M42" s="23">
        <v>1</v>
      </c>
      <c r="N42" s="23">
        <v>8</v>
      </c>
      <c r="O42" s="23">
        <v>7</v>
      </c>
      <c r="P42" s="23">
        <v>-4</v>
      </c>
      <c r="Q42" s="23">
        <v>14</v>
      </c>
      <c r="R42" s="23">
        <v>18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0</v>
      </c>
      <c r="G43" s="23">
        <v>0</v>
      </c>
      <c r="H43" s="23">
        <v>0</v>
      </c>
      <c r="I43" s="23">
        <f t="shared" si="7"/>
        <v>2330</v>
      </c>
      <c r="J43" s="23">
        <v>1147</v>
      </c>
      <c r="K43" s="23">
        <v>1183</v>
      </c>
      <c r="L43" s="23">
        <v>4</v>
      </c>
      <c r="M43" s="23">
        <v>3</v>
      </c>
      <c r="N43" s="23">
        <v>3</v>
      </c>
      <c r="O43" s="23">
        <v>0</v>
      </c>
      <c r="P43" s="23">
        <v>1</v>
      </c>
      <c r="Q43" s="23">
        <v>1</v>
      </c>
      <c r="R43" s="23">
        <v>0</v>
      </c>
    </row>
    <row r="44" spans="2:18" s="2" customFormat="1" ht="12" customHeight="1">
      <c r="B44" s="6"/>
      <c r="C44" s="11"/>
      <c r="D44" s="5" t="s">
        <v>127</v>
      </c>
      <c r="E44" s="23">
        <v>1927</v>
      </c>
      <c r="F44" s="23">
        <v>14</v>
      </c>
      <c r="G44" s="23">
        <v>40</v>
      </c>
      <c r="H44" s="23">
        <v>26</v>
      </c>
      <c r="I44" s="23">
        <f t="shared" si="7"/>
        <v>4739</v>
      </c>
      <c r="J44" s="23">
        <v>2170</v>
      </c>
      <c r="K44" s="23">
        <v>2569</v>
      </c>
      <c r="L44" s="23">
        <v>5</v>
      </c>
      <c r="M44" s="23">
        <v>6</v>
      </c>
      <c r="N44" s="23">
        <v>6</v>
      </c>
      <c r="O44" s="23">
        <v>0</v>
      </c>
      <c r="P44" s="23">
        <v>-1</v>
      </c>
      <c r="Q44" s="23">
        <v>50</v>
      </c>
      <c r="R44" s="23">
        <v>51</v>
      </c>
    </row>
    <row r="45" spans="2:18" s="2" customFormat="1" ht="12" customHeight="1">
      <c r="B45" s="6"/>
      <c r="C45" s="12"/>
      <c r="D45" s="5" t="s">
        <v>128</v>
      </c>
      <c r="E45" s="23">
        <v>2692</v>
      </c>
      <c r="F45" s="23">
        <v>4</v>
      </c>
      <c r="G45" s="23">
        <v>8</v>
      </c>
      <c r="H45" s="23">
        <v>4</v>
      </c>
      <c r="I45" s="23">
        <f t="shared" si="7"/>
        <v>11169</v>
      </c>
      <c r="J45" s="23">
        <v>5747</v>
      </c>
      <c r="K45" s="23">
        <v>5422</v>
      </c>
      <c r="L45" s="23">
        <v>-27</v>
      </c>
      <c r="M45" s="23">
        <v>8</v>
      </c>
      <c r="N45" s="23">
        <v>12</v>
      </c>
      <c r="O45" s="23">
        <v>4</v>
      </c>
      <c r="P45" s="23">
        <v>-35</v>
      </c>
      <c r="Q45" s="23">
        <v>59</v>
      </c>
      <c r="R45" s="23">
        <v>94</v>
      </c>
    </row>
    <row r="46" spans="2:18" s="2" customFormat="1" ht="12" customHeight="1">
      <c r="B46" s="6"/>
      <c r="C46" s="12"/>
      <c r="D46" s="5" t="s">
        <v>175</v>
      </c>
      <c r="E46" s="23">
        <v>3281</v>
      </c>
      <c r="F46" s="23">
        <v>8</v>
      </c>
      <c r="G46" s="23">
        <v>17</v>
      </c>
      <c r="H46" s="23">
        <v>9</v>
      </c>
      <c r="I46" s="23">
        <f t="shared" si="7"/>
        <v>12946</v>
      </c>
      <c r="J46" s="23">
        <v>6354</v>
      </c>
      <c r="K46" s="23">
        <v>6592</v>
      </c>
      <c r="L46" s="23">
        <v>19</v>
      </c>
      <c r="M46" s="23">
        <v>8</v>
      </c>
      <c r="N46" s="23">
        <v>13</v>
      </c>
      <c r="O46" s="23">
        <v>5</v>
      </c>
      <c r="P46" s="23">
        <v>11</v>
      </c>
      <c r="Q46" s="23">
        <v>36</v>
      </c>
      <c r="R46" s="23">
        <v>25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14679</v>
      </c>
      <c r="F48" s="22">
        <f>SUM(F49:F54)</f>
        <v>-2</v>
      </c>
      <c r="G48" s="22">
        <f>SUM(G49:G54)</f>
        <v>53</v>
      </c>
      <c r="H48" s="22">
        <f>SUM(H49:H54)</f>
        <v>55</v>
      </c>
      <c r="I48" s="22">
        <f aca="true" t="shared" si="9" ref="I48:I54">J48+K48</f>
        <v>51100</v>
      </c>
      <c r="J48" s="22">
        <f>SUM(J49:J54)</f>
        <v>25000</v>
      </c>
      <c r="K48" s="22">
        <f aca="true" t="shared" si="10" ref="K48:R48">SUM(K49:K54)</f>
        <v>26100</v>
      </c>
      <c r="L48" s="22">
        <f t="shared" si="10"/>
        <v>-79</v>
      </c>
      <c r="M48" s="22">
        <f t="shared" si="10"/>
        <v>7</v>
      </c>
      <c r="N48" s="22">
        <f t="shared" si="10"/>
        <v>42</v>
      </c>
      <c r="O48" s="22">
        <f t="shared" si="10"/>
        <v>35</v>
      </c>
      <c r="P48" s="22">
        <f t="shared" si="10"/>
        <v>-86</v>
      </c>
      <c r="Q48" s="22">
        <f t="shared" si="10"/>
        <v>125</v>
      </c>
      <c r="R48" s="22">
        <f t="shared" si="10"/>
        <v>211</v>
      </c>
    </row>
    <row r="49" spans="2:18" s="2" customFormat="1" ht="12" customHeight="1">
      <c r="B49" s="6"/>
      <c r="C49" s="12"/>
      <c r="D49" s="5" t="s">
        <v>130</v>
      </c>
      <c r="E49" s="23">
        <v>4387</v>
      </c>
      <c r="F49" s="23">
        <v>-11</v>
      </c>
      <c r="G49" s="23">
        <v>24</v>
      </c>
      <c r="H49" s="23">
        <v>35</v>
      </c>
      <c r="I49" s="23">
        <f t="shared" si="9"/>
        <v>13475</v>
      </c>
      <c r="J49" s="23">
        <v>6655</v>
      </c>
      <c r="K49" s="23">
        <v>6820</v>
      </c>
      <c r="L49" s="23">
        <v>-59</v>
      </c>
      <c r="M49" s="23">
        <v>8</v>
      </c>
      <c r="N49" s="23">
        <v>12</v>
      </c>
      <c r="O49" s="23">
        <v>4</v>
      </c>
      <c r="P49" s="23">
        <v>-67</v>
      </c>
      <c r="Q49" s="23">
        <v>53</v>
      </c>
      <c r="R49" s="23">
        <v>120</v>
      </c>
    </row>
    <row r="50" spans="2:18" s="2" customFormat="1" ht="12" customHeight="1">
      <c r="B50" s="6"/>
      <c r="C50" s="12"/>
      <c r="D50" s="5" t="s">
        <v>131</v>
      </c>
      <c r="E50" s="23">
        <v>2366</v>
      </c>
      <c r="F50" s="23">
        <v>-6</v>
      </c>
      <c r="G50" s="23">
        <v>5</v>
      </c>
      <c r="H50" s="23">
        <v>11</v>
      </c>
      <c r="I50" s="23">
        <f t="shared" si="9"/>
        <v>8737</v>
      </c>
      <c r="J50" s="23">
        <v>4230</v>
      </c>
      <c r="K50" s="23">
        <v>4507</v>
      </c>
      <c r="L50" s="23">
        <v>-25</v>
      </c>
      <c r="M50" s="23">
        <v>5</v>
      </c>
      <c r="N50" s="23">
        <v>10</v>
      </c>
      <c r="O50" s="23">
        <v>5</v>
      </c>
      <c r="P50" s="23">
        <v>-30</v>
      </c>
      <c r="Q50" s="23">
        <v>11</v>
      </c>
      <c r="R50" s="23">
        <v>41</v>
      </c>
    </row>
    <row r="51" spans="2:18" s="2" customFormat="1" ht="12" customHeight="1">
      <c r="B51" s="6"/>
      <c r="C51" s="12"/>
      <c r="D51" s="5" t="s">
        <v>132</v>
      </c>
      <c r="E51" s="23">
        <v>5988</v>
      </c>
      <c r="F51" s="23">
        <v>15</v>
      </c>
      <c r="G51" s="23">
        <v>21</v>
      </c>
      <c r="H51" s="23">
        <v>6</v>
      </c>
      <c r="I51" s="23">
        <f t="shared" si="9"/>
        <v>22640</v>
      </c>
      <c r="J51" s="23">
        <v>11106</v>
      </c>
      <c r="K51" s="23">
        <v>11534</v>
      </c>
      <c r="L51" s="23">
        <v>10</v>
      </c>
      <c r="M51" s="23">
        <v>-2</v>
      </c>
      <c r="N51" s="23">
        <v>17</v>
      </c>
      <c r="O51" s="23">
        <v>19</v>
      </c>
      <c r="P51" s="23">
        <v>12</v>
      </c>
      <c r="Q51" s="23">
        <v>48</v>
      </c>
      <c r="R51" s="23">
        <v>36</v>
      </c>
    </row>
    <row r="52" spans="2:18" s="2" customFormat="1" ht="12" customHeight="1">
      <c r="B52" s="6"/>
      <c r="C52" s="12"/>
      <c r="D52" s="5" t="s">
        <v>133</v>
      </c>
      <c r="E52" s="23">
        <v>927</v>
      </c>
      <c r="F52" s="23">
        <v>-2</v>
      </c>
      <c r="G52" s="23">
        <v>0</v>
      </c>
      <c r="H52" s="23">
        <v>2</v>
      </c>
      <c r="I52" s="23">
        <f t="shared" si="9"/>
        <v>3137</v>
      </c>
      <c r="J52" s="23">
        <v>1500</v>
      </c>
      <c r="K52" s="23">
        <v>1637</v>
      </c>
      <c r="L52" s="23">
        <v>-4</v>
      </c>
      <c r="M52" s="23">
        <v>-2</v>
      </c>
      <c r="N52" s="23">
        <v>2</v>
      </c>
      <c r="O52" s="23">
        <v>4</v>
      </c>
      <c r="P52" s="23">
        <v>-2</v>
      </c>
      <c r="Q52" s="23">
        <v>5</v>
      </c>
      <c r="R52" s="23">
        <v>7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0</v>
      </c>
      <c r="G53" s="23">
        <v>1</v>
      </c>
      <c r="H53" s="23">
        <v>1</v>
      </c>
      <c r="I53" s="23">
        <f t="shared" si="9"/>
        <v>1276</v>
      </c>
      <c r="J53" s="23">
        <v>604</v>
      </c>
      <c r="K53" s="23">
        <v>672</v>
      </c>
      <c r="L53" s="23">
        <v>-1</v>
      </c>
      <c r="M53" s="23">
        <v>1</v>
      </c>
      <c r="N53" s="23">
        <v>1</v>
      </c>
      <c r="O53" s="23">
        <v>0</v>
      </c>
      <c r="P53" s="23">
        <v>-2</v>
      </c>
      <c r="Q53" s="23">
        <v>1</v>
      </c>
      <c r="R53" s="23">
        <v>3</v>
      </c>
    </row>
    <row r="54" spans="2:18" s="2" customFormat="1" ht="12" customHeight="1">
      <c r="B54" s="6"/>
      <c r="C54" s="12"/>
      <c r="D54" s="5" t="s">
        <v>135</v>
      </c>
      <c r="E54" s="23">
        <v>600</v>
      </c>
      <c r="F54" s="23">
        <v>2</v>
      </c>
      <c r="G54" s="23">
        <v>2</v>
      </c>
      <c r="H54" s="23">
        <v>0</v>
      </c>
      <c r="I54" s="23">
        <f t="shared" si="9"/>
        <v>1835</v>
      </c>
      <c r="J54" s="23">
        <v>905</v>
      </c>
      <c r="K54" s="23">
        <v>930</v>
      </c>
      <c r="L54" s="23">
        <v>0</v>
      </c>
      <c r="M54" s="23">
        <v>-3</v>
      </c>
      <c r="N54" s="23">
        <v>0</v>
      </c>
      <c r="O54" s="23">
        <v>3</v>
      </c>
      <c r="P54" s="23">
        <v>3</v>
      </c>
      <c r="Q54" s="23">
        <v>7</v>
      </c>
      <c r="R54" s="23">
        <v>4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9980</v>
      </c>
      <c r="F56" s="22">
        <f>SUM(F57:F60)</f>
        <v>10</v>
      </c>
      <c r="G56" s="22">
        <f>SUM(G57:G60)</f>
        <v>20</v>
      </c>
      <c r="H56" s="22">
        <f>SUM(H57:H60)</f>
        <v>10</v>
      </c>
      <c r="I56" s="22">
        <f>J56+K56</f>
        <v>37869</v>
      </c>
      <c r="J56" s="22">
        <f>SUM(J57:J60)</f>
        <v>18540</v>
      </c>
      <c r="K56" s="22">
        <f aca="true" t="shared" si="11" ref="K56:R56">SUM(K57:K60)</f>
        <v>19329</v>
      </c>
      <c r="L56" s="22">
        <f t="shared" si="11"/>
        <v>-29</v>
      </c>
      <c r="M56" s="22">
        <f t="shared" si="11"/>
        <v>-10</v>
      </c>
      <c r="N56" s="22">
        <f t="shared" si="11"/>
        <v>25</v>
      </c>
      <c r="O56" s="22">
        <f t="shared" si="11"/>
        <v>35</v>
      </c>
      <c r="P56" s="22">
        <f t="shared" si="11"/>
        <v>-19</v>
      </c>
      <c r="Q56" s="22">
        <f t="shared" si="11"/>
        <v>61</v>
      </c>
      <c r="R56" s="22">
        <f t="shared" si="11"/>
        <v>80</v>
      </c>
    </row>
    <row r="57" spans="2:18" s="2" customFormat="1" ht="12" customHeight="1">
      <c r="B57" s="6"/>
      <c r="C57" s="12"/>
      <c r="D57" s="5" t="s">
        <v>137</v>
      </c>
      <c r="E57" s="23">
        <v>1289</v>
      </c>
      <c r="F57" s="23">
        <v>1</v>
      </c>
      <c r="G57" s="23">
        <v>5</v>
      </c>
      <c r="H57" s="23">
        <v>4</v>
      </c>
      <c r="I57" s="23">
        <f>J57+K57</f>
        <v>5248</v>
      </c>
      <c r="J57" s="23">
        <v>2630</v>
      </c>
      <c r="K57" s="23">
        <v>2618</v>
      </c>
      <c r="L57" s="23">
        <v>-7</v>
      </c>
      <c r="M57" s="23">
        <v>-4</v>
      </c>
      <c r="N57" s="23">
        <v>2</v>
      </c>
      <c r="O57" s="23">
        <v>6</v>
      </c>
      <c r="P57" s="23">
        <v>-3</v>
      </c>
      <c r="Q57" s="23">
        <v>7</v>
      </c>
      <c r="R57" s="23">
        <v>10</v>
      </c>
    </row>
    <row r="58" spans="2:18" s="2" customFormat="1" ht="12" customHeight="1">
      <c r="B58" s="6"/>
      <c r="C58" s="12"/>
      <c r="D58" s="5" t="s">
        <v>138</v>
      </c>
      <c r="E58" s="23">
        <v>3781</v>
      </c>
      <c r="F58" s="23">
        <v>3</v>
      </c>
      <c r="G58" s="23">
        <v>6</v>
      </c>
      <c r="H58" s="23">
        <v>3</v>
      </c>
      <c r="I58" s="23">
        <f>J58+K58</f>
        <v>13766</v>
      </c>
      <c r="J58" s="23">
        <v>6749</v>
      </c>
      <c r="K58" s="23">
        <v>7017</v>
      </c>
      <c r="L58" s="23">
        <v>2</v>
      </c>
      <c r="M58" s="23">
        <v>1</v>
      </c>
      <c r="N58" s="23">
        <v>13</v>
      </c>
      <c r="O58" s="23">
        <v>12</v>
      </c>
      <c r="P58" s="23">
        <v>1</v>
      </c>
      <c r="Q58" s="23">
        <v>28</v>
      </c>
      <c r="R58" s="23">
        <v>27</v>
      </c>
    </row>
    <row r="59" spans="2:18" s="2" customFormat="1" ht="12" customHeight="1">
      <c r="B59" s="6"/>
      <c r="C59" s="12"/>
      <c r="D59" s="5" t="s">
        <v>139</v>
      </c>
      <c r="E59" s="23">
        <v>1446</v>
      </c>
      <c r="F59" s="23">
        <v>0</v>
      </c>
      <c r="G59" s="23">
        <v>1</v>
      </c>
      <c r="H59" s="23">
        <v>1</v>
      </c>
      <c r="I59" s="23">
        <f>J59+K59</f>
        <v>4686</v>
      </c>
      <c r="J59" s="23">
        <v>2236</v>
      </c>
      <c r="K59" s="23">
        <v>2450</v>
      </c>
      <c r="L59" s="23">
        <v>-13</v>
      </c>
      <c r="M59" s="23">
        <v>-5</v>
      </c>
      <c r="N59" s="23">
        <v>3</v>
      </c>
      <c r="O59" s="23">
        <v>8</v>
      </c>
      <c r="P59" s="23">
        <v>-8</v>
      </c>
      <c r="Q59" s="23">
        <v>6</v>
      </c>
      <c r="R59" s="23">
        <v>14</v>
      </c>
    </row>
    <row r="60" spans="2:18" s="2" customFormat="1" ht="12" customHeight="1">
      <c r="B60" s="6"/>
      <c r="C60" s="12"/>
      <c r="D60" s="5" t="s">
        <v>140</v>
      </c>
      <c r="E60" s="23">
        <v>3464</v>
      </c>
      <c r="F60" s="23">
        <v>6</v>
      </c>
      <c r="G60" s="23">
        <v>8</v>
      </c>
      <c r="H60" s="23">
        <v>2</v>
      </c>
      <c r="I60" s="23">
        <f>J60+K60</f>
        <v>14169</v>
      </c>
      <c r="J60" s="23">
        <v>6925</v>
      </c>
      <c r="K60" s="23">
        <v>7244</v>
      </c>
      <c r="L60" s="23">
        <v>-11</v>
      </c>
      <c r="M60" s="23">
        <v>-2</v>
      </c>
      <c r="N60" s="23">
        <v>7</v>
      </c>
      <c r="O60" s="23">
        <v>9</v>
      </c>
      <c r="P60" s="23">
        <v>-9</v>
      </c>
      <c r="Q60" s="23">
        <v>20</v>
      </c>
      <c r="R60" s="23">
        <v>29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E63</f>
        <v>5346</v>
      </c>
      <c r="F62" s="22">
        <f>F63</f>
        <v>5</v>
      </c>
      <c r="G62" s="22">
        <f>G63</f>
        <v>10</v>
      </c>
      <c r="H62" s="22">
        <f>H63</f>
        <v>5</v>
      </c>
      <c r="I62" s="22">
        <f>J62+K62</f>
        <v>18644</v>
      </c>
      <c r="J62" s="22">
        <f>J63</f>
        <v>8986</v>
      </c>
      <c r="K62" s="22">
        <f aca="true" t="shared" si="12" ref="K62:R62">K63</f>
        <v>9658</v>
      </c>
      <c r="L62" s="22">
        <f t="shared" si="12"/>
        <v>-1</v>
      </c>
      <c r="M62" s="22">
        <f t="shared" si="12"/>
        <v>0</v>
      </c>
      <c r="N62" s="22">
        <f t="shared" si="12"/>
        <v>7</v>
      </c>
      <c r="O62" s="22">
        <f t="shared" si="12"/>
        <v>7</v>
      </c>
      <c r="P62" s="22">
        <f t="shared" si="12"/>
        <v>-1</v>
      </c>
      <c r="Q62" s="22">
        <f t="shared" si="12"/>
        <v>32</v>
      </c>
      <c r="R62" s="22">
        <f t="shared" si="12"/>
        <v>33</v>
      </c>
    </row>
    <row r="63" spans="2:18" s="2" customFormat="1" ht="12" customHeight="1">
      <c r="B63" s="6"/>
      <c r="C63" s="12"/>
      <c r="D63" s="5" t="s">
        <v>142</v>
      </c>
      <c r="E63" s="23">
        <v>5346</v>
      </c>
      <c r="F63" s="23">
        <v>5</v>
      </c>
      <c r="G63" s="23">
        <v>10</v>
      </c>
      <c r="H63" s="23">
        <v>5</v>
      </c>
      <c r="I63" s="23">
        <f>J63+K63</f>
        <v>18644</v>
      </c>
      <c r="J63" s="23">
        <v>8986</v>
      </c>
      <c r="K63" s="23">
        <v>9658</v>
      </c>
      <c r="L63" s="23">
        <v>-1</v>
      </c>
      <c r="M63" s="23">
        <v>0</v>
      </c>
      <c r="N63" s="23">
        <v>7</v>
      </c>
      <c r="O63" s="23">
        <v>7</v>
      </c>
      <c r="P63" s="23">
        <v>-1</v>
      </c>
      <c r="Q63" s="23">
        <v>32</v>
      </c>
      <c r="R63" s="23">
        <v>33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21209</v>
      </c>
      <c r="F65" s="22">
        <f>SUM(F66:F73)</f>
        <v>-6</v>
      </c>
      <c r="G65" s="22">
        <f>SUM(G66:G73)</f>
        <v>48</v>
      </c>
      <c r="H65" s="22">
        <f>SUM(H66:H73)</f>
        <v>54</v>
      </c>
      <c r="I65" s="22">
        <f>J65+K65</f>
        <v>72174</v>
      </c>
      <c r="J65" s="22">
        <f>SUM(J66:J73)</f>
        <v>35390</v>
      </c>
      <c r="K65" s="22">
        <f aca="true" t="shared" si="13" ref="K65:R65">SUM(K66:K73)</f>
        <v>36784</v>
      </c>
      <c r="L65" s="22">
        <f t="shared" si="13"/>
        <v>15</v>
      </c>
      <c r="M65" s="22">
        <f t="shared" si="13"/>
        <v>22</v>
      </c>
      <c r="N65" s="22">
        <f t="shared" si="13"/>
        <v>65</v>
      </c>
      <c r="O65" s="22">
        <f t="shared" si="13"/>
        <v>43</v>
      </c>
      <c r="P65" s="22">
        <f t="shared" si="13"/>
        <v>-7</v>
      </c>
      <c r="Q65" s="22">
        <f t="shared" si="13"/>
        <v>176</v>
      </c>
      <c r="R65" s="22">
        <f t="shared" si="13"/>
        <v>183</v>
      </c>
    </row>
    <row r="66" spans="2:18" s="2" customFormat="1" ht="12" customHeight="1">
      <c r="B66" s="6"/>
      <c r="C66" s="12"/>
      <c r="D66" s="5" t="s">
        <v>144</v>
      </c>
      <c r="E66" s="23">
        <v>5668</v>
      </c>
      <c r="F66" s="23">
        <v>4</v>
      </c>
      <c r="G66" s="23">
        <v>13</v>
      </c>
      <c r="H66" s="23">
        <v>9</v>
      </c>
      <c r="I66" s="23">
        <f>J66+K66</f>
        <v>19929</v>
      </c>
      <c r="J66" s="23">
        <v>9648</v>
      </c>
      <c r="K66" s="23">
        <v>10281</v>
      </c>
      <c r="L66" s="23">
        <v>18</v>
      </c>
      <c r="M66" s="23">
        <v>8</v>
      </c>
      <c r="N66" s="23">
        <v>17</v>
      </c>
      <c r="O66" s="23">
        <v>9</v>
      </c>
      <c r="P66" s="23">
        <v>10</v>
      </c>
      <c r="Q66" s="23">
        <v>37</v>
      </c>
      <c r="R66" s="23">
        <v>27</v>
      </c>
    </row>
    <row r="67" spans="2:18" s="2" customFormat="1" ht="12" customHeight="1">
      <c r="B67" s="6"/>
      <c r="C67" s="12"/>
      <c r="D67" s="5" t="s">
        <v>118</v>
      </c>
      <c r="E67" s="23">
        <v>649</v>
      </c>
      <c r="F67" s="23">
        <v>0</v>
      </c>
      <c r="G67" s="23">
        <v>0</v>
      </c>
      <c r="H67" s="23">
        <v>0</v>
      </c>
      <c r="I67" s="23">
        <f aca="true" t="shared" si="14" ref="I67:I73">J67+K67</f>
        <v>2670</v>
      </c>
      <c r="J67" s="23">
        <v>1311</v>
      </c>
      <c r="K67" s="23">
        <v>1359</v>
      </c>
      <c r="L67" s="23">
        <v>-1</v>
      </c>
      <c r="M67" s="23">
        <v>0</v>
      </c>
      <c r="N67" s="23">
        <v>1</v>
      </c>
      <c r="O67" s="23">
        <v>1</v>
      </c>
      <c r="P67" s="23">
        <v>-1</v>
      </c>
      <c r="Q67" s="23">
        <v>3</v>
      </c>
      <c r="R67" s="23">
        <v>4</v>
      </c>
    </row>
    <row r="68" spans="2:18" s="2" customFormat="1" ht="12" customHeight="1">
      <c r="B68" s="6"/>
      <c r="C68" s="12"/>
      <c r="D68" s="5" t="s">
        <v>145</v>
      </c>
      <c r="E68" s="23">
        <v>4622</v>
      </c>
      <c r="F68" s="23">
        <v>-6</v>
      </c>
      <c r="G68" s="23">
        <v>5</v>
      </c>
      <c r="H68" s="23">
        <v>11</v>
      </c>
      <c r="I68" s="23">
        <f t="shared" si="14"/>
        <v>16695</v>
      </c>
      <c r="J68" s="23">
        <v>8072</v>
      </c>
      <c r="K68" s="23">
        <v>8623</v>
      </c>
      <c r="L68" s="23">
        <v>-4</v>
      </c>
      <c r="M68" s="23">
        <v>0</v>
      </c>
      <c r="N68" s="23">
        <v>15</v>
      </c>
      <c r="O68" s="23">
        <v>15</v>
      </c>
      <c r="P68" s="23">
        <v>-4</v>
      </c>
      <c r="Q68" s="23">
        <v>23</v>
      </c>
      <c r="R68" s="23">
        <v>27</v>
      </c>
    </row>
    <row r="69" spans="2:18" s="2" customFormat="1" ht="12" customHeight="1">
      <c r="B69" s="6"/>
      <c r="C69" s="12"/>
      <c r="D69" s="5" t="s">
        <v>146</v>
      </c>
      <c r="E69" s="23">
        <v>2053</v>
      </c>
      <c r="F69" s="23">
        <v>-2</v>
      </c>
      <c r="G69" s="23">
        <v>4</v>
      </c>
      <c r="H69" s="23">
        <v>6</v>
      </c>
      <c r="I69" s="23">
        <f t="shared" si="14"/>
        <v>6946</v>
      </c>
      <c r="J69" s="23">
        <v>3443</v>
      </c>
      <c r="K69" s="23">
        <v>3503</v>
      </c>
      <c r="L69" s="23">
        <v>-9</v>
      </c>
      <c r="M69" s="23">
        <v>0</v>
      </c>
      <c r="N69" s="23">
        <v>6</v>
      </c>
      <c r="O69" s="23">
        <v>6</v>
      </c>
      <c r="P69" s="23">
        <v>-9</v>
      </c>
      <c r="Q69" s="23">
        <v>20</v>
      </c>
      <c r="R69" s="23">
        <v>29</v>
      </c>
    </row>
    <row r="70" spans="2:18" s="2" customFormat="1" ht="12" customHeight="1">
      <c r="B70" s="6"/>
      <c r="C70" s="12"/>
      <c r="D70" s="5" t="s">
        <v>147</v>
      </c>
      <c r="E70" s="23">
        <v>3035</v>
      </c>
      <c r="F70" s="23">
        <v>-2</v>
      </c>
      <c r="G70" s="23">
        <v>5</v>
      </c>
      <c r="H70" s="23">
        <v>7</v>
      </c>
      <c r="I70" s="23">
        <f t="shared" si="14"/>
        <v>10923</v>
      </c>
      <c r="J70" s="23">
        <v>5479</v>
      </c>
      <c r="K70" s="23">
        <v>5444</v>
      </c>
      <c r="L70" s="23">
        <v>17</v>
      </c>
      <c r="M70" s="23">
        <v>7</v>
      </c>
      <c r="N70" s="23">
        <v>12</v>
      </c>
      <c r="O70" s="23">
        <v>5</v>
      </c>
      <c r="P70" s="23">
        <v>10</v>
      </c>
      <c r="Q70" s="23">
        <v>33</v>
      </c>
      <c r="R70" s="23">
        <v>23</v>
      </c>
    </row>
    <row r="71" spans="2:18" s="2" customFormat="1" ht="12" customHeight="1">
      <c r="B71" s="6"/>
      <c r="C71" s="12"/>
      <c r="D71" s="5" t="s">
        <v>148</v>
      </c>
      <c r="E71" s="23">
        <v>3512</v>
      </c>
      <c r="F71" s="23">
        <v>0</v>
      </c>
      <c r="G71" s="23">
        <v>18</v>
      </c>
      <c r="H71" s="23">
        <v>18</v>
      </c>
      <c r="I71" s="23">
        <f t="shared" si="14"/>
        <v>8721</v>
      </c>
      <c r="J71" s="23">
        <v>4252</v>
      </c>
      <c r="K71" s="23">
        <v>4469</v>
      </c>
      <c r="L71" s="23">
        <v>-3</v>
      </c>
      <c r="M71" s="23">
        <v>2</v>
      </c>
      <c r="N71" s="23">
        <v>5</v>
      </c>
      <c r="O71" s="23">
        <v>3</v>
      </c>
      <c r="P71" s="23">
        <v>-5</v>
      </c>
      <c r="Q71" s="23">
        <v>51</v>
      </c>
      <c r="R71" s="23">
        <v>56</v>
      </c>
    </row>
    <row r="72" spans="2:18" s="2" customFormat="1" ht="12" customHeight="1">
      <c r="B72" s="6"/>
      <c r="C72" s="12"/>
      <c r="D72" s="5" t="s">
        <v>149</v>
      </c>
      <c r="E72" s="23">
        <v>688</v>
      </c>
      <c r="F72" s="23">
        <v>1</v>
      </c>
      <c r="G72" s="23">
        <v>2</v>
      </c>
      <c r="H72" s="23">
        <v>1</v>
      </c>
      <c r="I72" s="23">
        <f t="shared" si="14"/>
        <v>2181</v>
      </c>
      <c r="J72" s="23">
        <v>1140</v>
      </c>
      <c r="K72" s="23">
        <v>1041</v>
      </c>
      <c r="L72" s="23">
        <v>-1</v>
      </c>
      <c r="M72" s="23">
        <v>2</v>
      </c>
      <c r="N72" s="23">
        <v>4</v>
      </c>
      <c r="O72" s="23">
        <v>2</v>
      </c>
      <c r="P72" s="23">
        <v>-3</v>
      </c>
      <c r="Q72" s="23">
        <v>4</v>
      </c>
      <c r="R72" s="23">
        <v>7</v>
      </c>
    </row>
    <row r="73" spans="2:18" s="2" customFormat="1" ht="12" customHeight="1">
      <c r="B73" s="6"/>
      <c r="C73" s="12"/>
      <c r="D73" s="5" t="s">
        <v>150</v>
      </c>
      <c r="E73" s="23">
        <v>982</v>
      </c>
      <c r="F73" s="23">
        <v>-1</v>
      </c>
      <c r="G73" s="23">
        <v>1</v>
      </c>
      <c r="H73" s="23">
        <v>2</v>
      </c>
      <c r="I73" s="23">
        <f t="shared" si="14"/>
        <v>4109</v>
      </c>
      <c r="J73" s="23">
        <v>2045</v>
      </c>
      <c r="K73" s="23">
        <v>2064</v>
      </c>
      <c r="L73" s="23">
        <v>-2</v>
      </c>
      <c r="M73" s="23">
        <v>3</v>
      </c>
      <c r="N73" s="23">
        <v>5</v>
      </c>
      <c r="O73" s="23">
        <v>2</v>
      </c>
      <c r="P73" s="23">
        <v>-5</v>
      </c>
      <c r="Q73" s="23">
        <v>5</v>
      </c>
      <c r="R73" s="23">
        <v>10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15672</v>
      </c>
      <c r="F75" s="22">
        <f>SUM(F76:F83)</f>
        <v>4</v>
      </c>
      <c r="G75" s="22">
        <f>SUM(G76:G83)</f>
        <v>35</v>
      </c>
      <c r="H75" s="22">
        <f>SUM(H76:H83)</f>
        <v>31</v>
      </c>
      <c r="I75" s="22">
        <f>J75+K75</f>
        <v>55095</v>
      </c>
      <c r="J75" s="22">
        <f>SUM(J76:J83)</f>
        <v>27093</v>
      </c>
      <c r="K75" s="22">
        <f aca="true" t="shared" si="15" ref="K75:R75">SUM(K76:K83)</f>
        <v>28002</v>
      </c>
      <c r="L75" s="22">
        <f t="shared" si="15"/>
        <v>18</v>
      </c>
      <c r="M75" s="22">
        <f t="shared" si="15"/>
        <v>23</v>
      </c>
      <c r="N75" s="22">
        <f t="shared" si="15"/>
        <v>58</v>
      </c>
      <c r="O75" s="22">
        <f t="shared" si="15"/>
        <v>35</v>
      </c>
      <c r="P75" s="22">
        <f t="shared" si="15"/>
        <v>-5</v>
      </c>
      <c r="Q75" s="22">
        <f t="shared" si="15"/>
        <v>112</v>
      </c>
      <c r="R75" s="22">
        <f t="shared" si="15"/>
        <v>117</v>
      </c>
    </row>
    <row r="76" spans="2:18" s="2" customFormat="1" ht="12" customHeight="1">
      <c r="B76" s="6"/>
      <c r="C76" s="12"/>
      <c r="D76" s="5" t="s">
        <v>152</v>
      </c>
      <c r="E76" s="23">
        <v>843</v>
      </c>
      <c r="F76" s="23">
        <v>1</v>
      </c>
      <c r="G76" s="23">
        <v>1</v>
      </c>
      <c r="H76" s="23">
        <v>0</v>
      </c>
      <c r="I76" s="23">
        <f>J76+K76</f>
        <v>3282</v>
      </c>
      <c r="J76" s="23">
        <v>1632</v>
      </c>
      <c r="K76" s="23">
        <v>1650</v>
      </c>
      <c r="L76" s="23">
        <v>2</v>
      </c>
      <c r="M76" s="23">
        <v>1</v>
      </c>
      <c r="N76" s="23">
        <v>3</v>
      </c>
      <c r="O76" s="23">
        <v>2</v>
      </c>
      <c r="P76" s="23">
        <v>1</v>
      </c>
      <c r="Q76" s="23">
        <v>6</v>
      </c>
      <c r="R76" s="23">
        <v>5</v>
      </c>
    </row>
    <row r="77" spans="2:18" s="2" customFormat="1" ht="12" customHeight="1">
      <c r="B77" s="6"/>
      <c r="C77" s="12"/>
      <c r="D77" s="5" t="s">
        <v>153</v>
      </c>
      <c r="E77" s="23">
        <v>1798</v>
      </c>
      <c r="F77" s="23">
        <v>-1</v>
      </c>
      <c r="G77" s="23">
        <v>2</v>
      </c>
      <c r="H77" s="23">
        <v>3</v>
      </c>
      <c r="I77" s="23">
        <f aca="true" t="shared" si="16" ref="I77:I83">J77+K77</f>
        <v>6006</v>
      </c>
      <c r="J77" s="23">
        <v>2928</v>
      </c>
      <c r="K77" s="23">
        <v>3078</v>
      </c>
      <c r="L77" s="23">
        <v>-3</v>
      </c>
      <c r="M77" s="23">
        <v>5</v>
      </c>
      <c r="N77" s="23">
        <v>7</v>
      </c>
      <c r="O77" s="23">
        <v>2</v>
      </c>
      <c r="P77" s="23">
        <v>-8</v>
      </c>
      <c r="Q77" s="23">
        <v>11</v>
      </c>
      <c r="R77" s="23">
        <v>19</v>
      </c>
    </row>
    <row r="78" spans="2:18" s="2" customFormat="1" ht="12" customHeight="1">
      <c r="B78" s="6"/>
      <c r="C78" s="12"/>
      <c r="D78" s="5" t="s">
        <v>154</v>
      </c>
      <c r="E78" s="23">
        <v>1694</v>
      </c>
      <c r="F78" s="23">
        <v>3</v>
      </c>
      <c r="G78" s="23">
        <v>5</v>
      </c>
      <c r="H78" s="23">
        <v>2</v>
      </c>
      <c r="I78" s="23">
        <f t="shared" si="16"/>
        <v>6155</v>
      </c>
      <c r="J78" s="23">
        <v>3008</v>
      </c>
      <c r="K78" s="23">
        <v>3147</v>
      </c>
      <c r="L78" s="23">
        <v>-3</v>
      </c>
      <c r="M78" s="23">
        <v>4</v>
      </c>
      <c r="N78" s="23">
        <v>6</v>
      </c>
      <c r="O78" s="23">
        <v>2</v>
      </c>
      <c r="P78" s="23">
        <v>-7</v>
      </c>
      <c r="Q78" s="23">
        <v>7</v>
      </c>
      <c r="R78" s="23">
        <v>14</v>
      </c>
    </row>
    <row r="79" spans="2:18" s="2" customFormat="1" ht="12" customHeight="1">
      <c r="B79" s="6"/>
      <c r="C79" s="12"/>
      <c r="D79" s="5" t="s">
        <v>155</v>
      </c>
      <c r="E79" s="23">
        <v>880</v>
      </c>
      <c r="F79" s="23">
        <v>0</v>
      </c>
      <c r="G79" s="23">
        <v>2</v>
      </c>
      <c r="H79" s="23">
        <v>2</v>
      </c>
      <c r="I79" s="23">
        <f t="shared" si="16"/>
        <v>4089</v>
      </c>
      <c r="J79" s="23">
        <v>1980</v>
      </c>
      <c r="K79" s="23">
        <v>2109</v>
      </c>
      <c r="L79" s="23">
        <v>0</v>
      </c>
      <c r="M79" s="23">
        <v>-3</v>
      </c>
      <c r="N79" s="23">
        <v>1</v>
      </c>
      <c r="O79" s="23">
        <v>4</v>
      </c>
      <c r="P79" s="23">
        <v>3</v>
      </c>
      <c r="Q79" s="23">
        <v>11</v>
      </c>
      <c r="R79" s="23">
        <v>8</v>
      </c>
    </row>
    <row r="80" spans="2:18" s="2" customFormat="1" ht="12" customHeight="1">
      <c r="B80" s="6"/>
      <c r="C80" s="12"/>
      <c r="D80" s="5" t="s">
        <v>156</v>
      </c>
      <c r="E80" s="23">
        <v>2954</v>
      </c>
      <c r="F80" s="23">
        <v>3</v>
      </c>
      <c r="G80" s="23">
        <v>7</v>
      </c>
      <c r="H80" s="23">
        <v>4</v>
      </c>
      <c r="I80" s="23">
        <f t="shared" si="16"/>
        <v>10925</v>
      </c>
      <c r="J80" s="23">
        <v>5358</v>
      </c>
      <c r="K80" s="23">
        <v>5567</v>
      </c>
      <c r="L80" s="23">
        <v>11</v>
      </c>
      <c r="M80" s="23">
        <v>9</v>
      </c>
      <c r="N80" s="23">
        <v>17</v>
      </c>
      <c r="O80" s="23">
        <v>8</v>
      </c>
      <c r="P80" s="23">
        <v>2</v>
      </c>
      <c r="Q80" s="23">
        <v>18</v>
      </c>
      <c r="R80" s="23">
        <v>16</v>
      </c>
    </row>
    <row r="81" spans="2:18" s="2" customFormat="1" ht="12" customHeight="1">
      <c r="B81" s="6"/>
      <c r="C81" s="12"/>
      <c r="D81" s="5" t="s">
        <v>157</v>
      </c>
      <c r="E81" s="23">
        <v>3373</v>
      </c>
      <c r="F81" s="23">
        <v>-1</v>
      </c>
      <c r="G81" s="23">
        <v>14</v>
      </c>
      <c r="H81" s="23">
        <v>15</v>
      </c>
      <c r="I81" s="23">
        <f t="shared" si="16"/>
        <v>8234</v>
      </c>
      <c r="J81" s="23">
        <v>4128</v>
      </c>
      <c r="K81" s="23">
        <v>4106</v>
      </c>
      <c r="L81" s="23">
        <v>3</v>
      </c>
      <c r="M81" s="23">
        <v>5</v>
      </c>
      <c r="N81" s="23">
        <v>9</v>
      </c>
      <c r="O81" s="23">
        <v>4</v>
      </c>
      <c r="P81" s="23">
        <v>-2</v>
      </c>
      <c r="Q81" s="23">
        <v>34</v>
      </c>
      <c r="R81" s="23">
        <v>36</v>
      </c>
    </row>
    <row r="82" spans="2:18" s="2" customFormat="1" ht="12" customHeight="1">
      <c r="B82" s="6"/>
      <c r="C82" s="12"/>
      <c r="D82" s="5" t="s">
        <v>158</v>
      </c>
      <c r="E82" s="23">
        <v>2205</v>
      </c>
      <c r="F82" s="23">
        <v>-2</v>
      </c>
      <c r="G82" s="23">
        <v>3</v>
      </c>
      <c r="H82" s="23">
        <v>5</v>
      </c>
      <c r="I82" s="23">
        <f t="shared" si="16"/>
        <v>8100</v>
      </c>
      <c r="J82" s="23">
        <v>3955</v>
      </c>
      <c r="K82" s="23">
        <v>4145</v>
      </c>
      <c r="L82" s="23">
        <v>2</v>
      </c>
      <c r="M82" s="23">
        <v>-2</v>
      </c>
      <c r="N82" s="23">
        <v>6</v>
      </c>
      <c r="O82" s="23">
        <v>8</v>
      </c>
      <c r="P82" s="23">
        <v>4</v>
      </c>
      <c r="Q82" s="23">
        <v>15</v>
      </c>
      <c r="R82" s="23">
        <v>11</v>
      </c>
    </row>
    <row r="83" spans="2:18" s="2" customFormat="1" ht="12" customHeight="1">
      <c r="B83" s="6"/>
      <c r="C83" s="12"/>
      <c r="D83" s="5" t="s">
        <v>159</v>
      </c>
      <c r="E83" s="23">
        <v>1925</v>
      </c>
      <c r="F83" s="23">
        <v>1</v>
      </c>
      <c r="G83" s="23">
        <v>1</v>
      </c>
      <c r="H83" s="23">
        <v>0</v>
      </c>
      <c r="I83" s="23">
        <f t="shared" si="16"/>
        <v>8304</v>
      </c>
      <c r="J83" s="23">
        <v>4104</v>
      </c>
      <c r="K83" s="23">
        <v>4200</v>
      </c>
      <c r="L83" s="23">
        <v>6</v>
      </c>
      <c r="M83" s="23">
        <v>4</v>
      </c>
      <c r="N83" s="23">
        <v>9</v>
      </c>
      <c r="O83" s="23">
        <v>5</v>
      </c>
      <c r="P83" s="23">
        <v>2</v>
      </c>
      <c r="Q83" s="23">
        <v>10</v>
      </c>
      <c r="R83" s="23">
        <v>8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21416</v>
      </c>
      <c r="F85" s="22">
        <f>SUM(F86:F89)</f>
        <v>41</v>
      </c>
      <c r="G85" s="22">
        <f>SUM(G86:G89)</f>
        <v>137</v>
      </c>
      <c r="H85" s="22">
        <f>SUM(H86:H89)</f>
        <v>96</v>
      </c>
      <c r="I85" s="22">
        <f>J85+K85</f>
        <v>80009</v>
      </c>
      <c r="J85" s="22">
        <f aca="true" t="shared" si="17" ref="J85:R85">SUM(J86:J89)</f>
        <v>39700</v>
      </c>
      <c r="K85" s="22">
        <f t="shared" si="17"/>
        <v>40309</v>
      </c>
      <c r="L85" s="22">
        <f t="shared" si="17"/>
        <v>115</v>
      </c>
      <c r="M85" s="22">
        <f t="shared" si="17"/>
        <v>30</v>
      </c>
      <c r="N85" s="22">
        <f t="shared" si="17"/>
        <v>69</v>
      </c>
      <c r="O85" s="22">
        <f t="shared" si="17"/>
        <v>39</v>
      </c>
      <c r="P85" s="22">
        <f t="shared" si="17"/>
        <v>85</v>
      </c>
      <c r="Q85" s="22">
        <f t="shared" si="17"/>
        <v>257</v>
      </c>
      <c r="R85" s="22">
        <f t="shared" si="17"/>
        <v>172</v>
      </c>
    </row>
    <row r="86" spans="2:18" s="2" customFormat="1" ht="12" customHeight="1">
      <c r="B86" s="6"/>
      <c r="C86" s="12"/>
      <c r="D86" s="5" t="s">
        <v>161</v>
      </c>
      <c r="E86" s="23">
        <v>3118</v>
      </c>
      <c r="F86" s="23">
        <v>14</v>
      </c>
      <c r="G86" s="23">
        <v>21</v>
      </c>
      <c r="H86" s="23">
        <v>7</v>
      </c>
      <c r="I86" s="23">
        <f>J86+K86</f>
        <v>12146</v>
      </c>
      <c r="J86" s="23">
        <v>6132</v>
      </c>
      <c r="K86" s="23">
        <v>6014</v>
      </c>
      <c r="L86" s="23">
        <v>18</v>
      </c>
      <c r="M86" s="23">
        <v>9</v>
      </c>
      <c r="N86" s="23">
        <v>16</v>
      </c>
      <c r="O86" s="23">
        <v>7</v>
      </c>
      <c r="P86" s="23">
        <v>9</v>
      </c>
      <c r="Q86" s="23">
        <v>32</v>
      </c>
      <c r="R86" s="23">
        <v>23</v>
      </c>
    </row>
    <row r="87" spans="2:18" s="2" customFormat="1" ht="12" customHeight="1">
      <c r="B87" s="6"/>
      <c r="C87" s="12"/>
      <c r="D87" s="5" t="s">
        <v>118</v>
      </c>
      <c r="E87" s="23">
        <v>3995</v>
      </c>
      <c r="F87" s="23">
        <v>17</v>
      </c>
      <c r="G87" s="23">
        <v>25</v>
      </c>
      <c r="H87" s="23">
        <v>8</v>
      </c>
      <c r="I87" s="23">
        <f>J87+K87</f>
        <v>15701</v>
      </c>
      <c r="J87" s="23">
        <v>7810</v>
      </c>
      <c r="K87" s="23">
        <v>7891</v>
      </c>
      <c r="L87" s="23">
        <v>47</v>
      </c>
      <c r="M87" s="23">
        <v>11</v>
      </c>
      <c r="N87" s="23">
        <v>14</v>
      </c>
      <c r="O87" s="23">
        <v>3</v>
      </c>
      <c r="P87" s="23">
        <v>36</v>
      </c>
      <c r="Q87" s="23">
        <v>64</v>
      </c>
      <c r="R87" s="23">
        <v>28</v>
      </c>
    </row>
    <row r="88" spans="2:18" s="2" customFormat="1" ht="12" customHeight="1">
      <c r="B88" s="6"/>
      <c r="C88" s="12"/>
      <c r="D88" s="5" t="s">
        <v>162</v>
      </c>
      <c r="E88" s="23">
        <v>8022</v>
      </c>
      <c r="F88" s="23">
        <v>-20</v>
      </c>
      <c r="G88" s="23">
        <v>43</v>
      </c>
      <c r="H88" s="23">
        <v>63</v>
      </c>
      <c r="I88" s="23">
        <f>J88+K88</f>
        <v>29897</v>
      </c>
      <c r="J88" s="23">
        <v>14831</v>
      </c>
      <c r="K88" s="23">
        <v>15066</v>
      </c>
      <c r="L88" s="23">
        <v>-8</v>
      </c>
      <c r="M88" s="23">
        <v>2</v>
      </c>
      <c r="N88" s="23">
        <v>20</v>
      </c>
      <c r="O88" s="23">
        <v>18</v>
      </c>
      <c r="P88" s="23">
        <v>-10</v>
      </c>
      <c r="Q88" s="23">
        <v>60</v>
      </c>
      <c r="R88" s="23">
        <v>70</v>
      </c>
    </row>
    <row r="89" spans="2:18" s="2" customFormat="1" ht="12" customHeight="1">
      <c r="B89" s="6"/>
      <c r="C89" s="12"/>
      <c r="D89" s="5" t="s">
        <v>163</v>
      </c>
      <c r="E89" s="23">
        <v>6281</v>
      </c>
      <c r="F89" s="23">
        <v>30</v>
      </c>
      <c r="G89" s="23">
        <v>48</v>
      </c>
      <c r="H89" s="23">
        <v>18</v>
      </c>
      <c r="I89" s="23">
        <f>J89+K89</f>
        <v>22265</v>
      </c>
      <c r="J89" s="23">
        <v>10927</v>
      </c>
      <c r="K89" s="23">
        <v>11338</v>
      </c>
      <c r="L89" s="23">
        <v>58</v>
      </c>
      <c r="M89" s="23">
        <v>8</v>
      </c>
      <c r="N89" s="23">
        <v>19</v>
      </c>
      <c r="O89" s="23">
        <v>11</v>
      </c>
      <c r="P89" s="23">
        <v>50</v>
      </c>
      <c r="Q89" s="23">
        <v>101</v>
      </c>
      <c r="R89" s="23">
        <v>51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20575</v>
      </c>
      <c r="F91" s="22">
        <f>SUM(F92:F95)</f>
        <v>26</v>
      </c>
      <c r="G91" s="22">
        <f>SUM(G92:G95)</f>
        <v>77</v>
      </c>
      <c r="H91" s="22">
        <f>SUM(H92:H95)</f>
        <v>51</v>
      </c>
      <c r="I91" s="22">
        <f>J91+K91</f>
        <v>77827</v>
      </c>
      <c r="J91" s="22">
        <f>SUM(J92:J95)</f>
        <v>38842</v>
      </c>
      <c r="K91" s="22">
        <f aca="true" t="shared" si="18" ref="K91:R91">SUM(K92:K95)</f>
        <v>38985</v>
      </c>
      <c r="L91" s="22">
        <f t="shared" si="18"/>
        <v>52</v>
      </c>
      <c r="M91" s="22">
        <f t="shared" si="18"/>
        <v>20</v>
      </c>
      <c r="N91" s="22">
        <f t="shared" si="18"/>
        <v>54</v>
      </c>
      <c r="O91" s="22">
        <f t="shared" si="18"/>
        <v>34</v>
      </c>
      <c r="P91" s="22">
        <f t="shared" si="18"/>
        <v>32</v>
      </c>
      <c r="Q91" s="22">
        <f t="shared" si="18"/>
        <v>201</v>
      </c>
      <c r="R91" s="22">
        <f t="shared" si="18"/>
        <v>169</v>
      </c>
    </row>
    <row r="92" spans="2:18" s="2" customFormat="1" ht="12" customHeight="1">
      <c r="B92" s="6"/>
      <c r="C92" s="12"/>
      <c r="D92" s="5" t="s">
        <v>165</v>
      </c>
      <c r="E92" s="23">
        <v>3891</v>
      </c>
      <c r="F92" s="23">
        <v>-5</v>
      </c>
      <c r="G92" s="23">
        <v>3</v>
      </c>
      <c r="H92" s="23">
        <v>8</v>
      </c>
      <c r="I92" s="23">
        <f>J92+K92</f>
        <v>14256</v>
      </c>
      <c r="J92" s="23">
        <v>7083</v>
      </c>
      <c r="K92" s="23">
        <v>7173</v>
      </c>
      <c r="L92" s="23">
        <v>-18</v>
      </c>
      <c r="M92" s="23">
        <v>-1</v>
      </c>
      <c r="N92" s="23">
        <v>11</v>
      </c>
      <c r="O92" s="23">
        <v>12</v>
      </c>
      <c r="P92" s="23">
        <v>-17</v>
      </c>
      <c r="Q92" s="23">
        <v>19</v>
      </c>
      <c r="R92" s="23">
        <v>36</v>
      </c>
    </row>
    <row r="93" spans="2:18" s="2" customFormat="1" ht="12" customHeight="1">
      <c r="B93" s="6"/>
      <c r="C93" s="12"/>
      <c r="D93" s="5" t="s">
        <v>166</v>
      </c>
      <c r="E93" s="23">
        <v>7372</v>
      </c>
      <c r="F93" s="23">
        <v>4</v>
      </c>
      <c r="G93" s="23">
        <v>25</v>
      </c>
      <c r="H93" s="23">
        <v>21</v>
      </c>
      <c r="I93" s="23">
        <f>J93+K93</f>
        <v>27327</v>
      </c>
      <c r="J93" s="23">
        <v>13785</v>
      </c>
      <c r="K93" s="23">
        <v>13542</v>
      </c>
      <c r="L93" s="23">
        <v>17</v>
      </c>
      <c r="M93" s="23">
        <v>13</v>
      </c>
      <c r="N93" s="23">
        <v>18</v>
      </c>
      <c r="O93" s="23">
        <v>5</v>
      </c>
      <c r="P93" s="23">
        <v>4</v>
      </c>
      <c r="Q93" s="23">
        <v>59</v>
      </c>
      <c r="R93" s="23">
        <v>55</v>
      </c>
    </row>
    <row r="94" spans="2:18" s="2" customFormat="1" ht="12" customHeight="1">
      <c r="B94" s="6"/>
      <c r="C94" s="12"/>
      <c r="D94" s="5" t="s">
        <v>167</v>
      </c>
      <c r="E94" s="23">
        <v>3922</v>
      </c>
      <c r="F94" s="23">
        <v>7</v>
      </c>
      <c r="G94" s="23">
        <v>14</v>
      </c>
      <c r="H94" s="23">
        <v>7</v>
      </c>
      <c r="I94" s="23">
        <f>J94+K94</f>
        <v>15503</v>
      </c>
      <c r="J94" s="23">
        <v>7679</v>
      </c>
      <c r="K94" s="23">
        <v>7824</v>
      </c>
      <c r="L94" s="23">
        <v>8</v>
      </c>
      <c r="M94" s="23">
        <v>3</v>
      </c>
      <c r="N94" s="23">
        <v>11</v>
      </c>
      <c r="O94" s="23">
        <v>8</v>
      </c>
      <c r="P94" s="23">
        <v>5</v>
      </c>
      <c r="Q94" s="23">
        <v>37</v>
      </c>
      <c r="R94" s="23">
        <v>32</v>
      </c>
    </row>
    <row r="95" spans="2:18" s="2" customFormat="1" ht="12" customHeight="1">
      <c r="B95" s="6"/>
      <c r="C95" s="12"/>
      <c r="D95" s="5" t="s">
        <v>178</v>
      </c>
      <c r="E95" s="23">
        <v>5390</v>
      </c>
      <c r="F95" s="23">
        <v>20</v>
      </c>
      <c r="G95" s="23">
        <v>35</v>
      </c>
      <c r="H95" s="23">
        <v>15</v>
      </c>
      <c r="I95" s="23">
        <f>J95+K95</f>
        <v>20741</v>
      </c>
      <c r="J95" s="23">
        <v>10295</v>
      </c>
      <c r="K95" s="23">
        <v>10446</v>
      </c>
      <c r="L95" s="23">
        <v>45</v>
      </c>
      <c r="M95" s="23">
        <v>5</v>
      </c>
      <c r="N95" s="23">
        <v>14</v>
      </c>
      <c r="O95" s="23">
        <v>9</v>
      </c>
      <c r="P95" s="23">
        <v>40</v>
      </c>
      <c r="Q95" s="23">
        <v>86</v>
      </c>
      <c r="R95" s="23">
        <v>46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E98</f>
        <v>6880</v>
      </c>
      <c r="F97" s="22">
        <f>F98</f>
        <v>14</v>
      </c>
      <c r="G97" s="22">
        <f>G98</f>
        <v>27</v>
      </c>
      <c r="H97" s="22">
        <f>H98</f>
        <v>13</v>
      </c>
      <c r="I97" s="22">
        <f>J97+K97</f>
        <v>23627</v>
      </c>
      <c r="J97" s="22">
        <f>J98</f>
        <v>11619</v>
      </c>
      <c r="K97" s="22">
        <f aca="true" t="shared" si="19" ref="K97:R97">K98</f>
        <v>12008</v>
      </c>
      <c r="L97" s="22">
        <f t="shared" si="19"/>
        <v>66</v>
      </c>
      <c r="M97" s="22">
        <f t="shared" si="19"/>
        <v>22</v>
      </c>
      <c r="N97" s="22">
        <f t="shared" si="19"/>
        <v>31</v>
      </c>
      <c r="O97" s="22">
        <f t="shared" si="19"/>
        <v>9</v>
      </c>
      <c r="P97" s="22">
        <f t="shared" si="19"/>
        <v>44</v>
      </c>
      <c r="Q97" s="22">
        <f t="shared" si="19"/>
        <v>89</v>
      </c>
      <c r="R97" s="22">
        <f t="shared" si="19"/>
        <v>45</v>
      </c>
    </row>
    <row r="98" spans="2:18" s="2" customFormat="1" ht="12" customHeight="1">
      <c r="B98" s="6"/>
      <c r="C98" s="12"/>
      <c r="D98" s="5" t="s">
        <v>169</v>
      </c>
      <c r="E98" s="23">
        <v>6880</v>
      </c>
      <c r="F98" s="23">
        <v>14</v>
      </c>
      <c r="G98" s="23">
        <v>27</v>
      </c>
      <c r="H98" s="23">
        <v>13</v>
      </c>
      <c r="I98" s="23">
        <f>J98+K98</f>
        <v>23627</v>
      </c>
      <c r="J98" s="23">
        <v>11619</v>
      </c>
      <c r="K98" s="23">
        <v>12008</v>
      </c>
      <c r="L98" s="23">
        <v>66</v>
      </c>
      <c r="M98" s="23">
        <v>22</v>
      </c>
      <c r="N98" s="23">
        <v>31</v>
      </c>
      <c r="O98" s="23">
        <v>9</v>
      </c>
      <c r="P98" s="23">
        <v>44</v>
      </c>
      <c r="Q98" s="23">
        <v>89</v>
      </c>
      <c r="R98" s="23">
        <v>45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29545</v>
      </c>
      <c r="F100" s="22">
        <f>SUM(F101:F105)</f>
        <v>22</v>
      </c>
      <c r="G100" s="22">
        <f>SUM(G101:G105)</f>
        <v>139</v>
      </c>
      <c r="H100" s="22">
        <f>SUM(H101:H105)</f>
        <v>117</v>
      </c>
      <c r="I100" s="22">
        <f aca="true" t="shared" si="20" ref="I100:I105">J100+K100</f>
        <v>100695</v>
      </c>
      <c r="J100" s="22">
        <f>SUM(J101:J105)</f>
        <v>51040</v>
      </c>
      <c r="K100" s="22">
        <f aca="true" t="shared" si="21" ref="K100:R100">SUM(K101:K105)</f>
        <v>49655</v>
      </c>
      <c r="L100" s="22">
        <f t="shared" si="21"/>
        <v>89</v>
      </c>
      <c r="M100" s="22">
        <f t="shared" si="21"/>
        <v>46</v>
      </c>
      <c r="N100" s="22">
        <f t="shared" si="21"/>
        <v>87</v>
      </c>
      <c r="O100" s="22">
        <f t="shared" si="21"/>
        <v>41</v>
      </c>
      <c r="P100" s="22">
        <f t="shared" si="21"/>
        <v>43</v>
      </c>
      <c r="Q100" s="22">
        <f t="shared" si="21"/>
        <v>345</v>
      </c>
      <c r="R100" s="22">
        <f t="shared" si="21"/>
        <v>302</v>
      </c>
    </row>
    <row r="101" spans="2:18" s="2" customFormat="1" ht="12" customHeight="1">
      <c r="B101" s="6"/>
      <c r="C101" s="12"/>
      <c r="D101" s="5" t="s">
        <v>171</v>
      </c>
      <c r="E101" s="23">
        <v>3640</v>
      </c>
      <c r="F101" s="23">
        <v>1</v>
      </c>
      <c r="G101" s="23">
        <v>3</v>
      </c>
      <c r="H101" s="23">
        <v>2</v>
      </c>
      <c r="I101" s="23">
        <f t="shared" si="20"/>
        <v>15973</v>
      </c>
      <c r="J101" s="23">
        <v>7911</v>
      </c>
      <c r="K101" s="23">
        <v>8062</v>
      </c>
      <c r="L101" s="23">
        <v>6</v>
      </c>
      <c r="M101" s="23">
        <v>9</v>
      </c>
      <c r="N101" s="23">
        <v>17</v>
      </c>
      <c r="O101" s="23">
        <v>8</v>
      </c>
      <c r="P101" s="23">
        <v>-3</v>
      </c>
      <c r="Q101" s="23">
        <v>20</v>
      </c>
      <c r="R101" s="23">
        <v>23</v>
      </c>
    </row>
    <row r="102" spans="2:18" s="2" customFormat="1" ht="12" customHeight="1">
      <c r="B102" s="6"/>
      <c r="C102" s="12"/>
      <c r="D102" s="5" t="s">
        <v>80</v>
      </c>
      <c r="E102" s="23">
        <v>2615</v>
      </c>
      <c r="F102" s="23">
        <v>2</v>
      </c>
      <c r="G102" s="23">
        <v>7</v>
      </c>
      <c r="H102" s="23">
        <v>5</v>
      </c>
      <c r="I102" s="23">
        <f t="shared" si="20"/>
        <v>10329</v>
      </c>
      <c r="J102" s="23">
        <v>5163</v>
      </c>
      <c r="K102" s="23">
        <v>5166</v>
      </c>
      <c r="L102" s="23">
        <v>2</v>
      </c>
      <c r="M102" s="23">
        <v>1</v>
      </c>
      <c r="N102" s="23">
        <v>5</v>
      </c>
      <c r="O102" s="23">
        <v>4</v>
      </c>
      <c r="P102" s="23">
        <v>1</v>
      </c>
      <c r="Q102" s="23">
        <v>21</v>
      </c>
      <c r="R102" s="23">
        <v>20</v>
      </c>
    </row>
    <row r="103" spans="2:18" s="2" customFormat="1" ht="12" customHeight="1">
      <c r="B103" s="6"/>
      <c r="C103" s="12"/>
      <c r="D103" s="5" t="s">
        <v>172</v>
      </c>
      <c r="E103" s="23">
        <v>2801</v>
      </c>
      <c r="F103" s="23">
        <v>7</v>
      </c>
      <c r="G103" s="23">
        <v>8</v>
      </c>
      <c r="H103" s="23">
        <v>1</v>
      </c>
      <c r="I103" s="23">
        <f t="shared" si="20"/>
        <v>11465</v>
      </c>
      <c r="J103" s="23">
        <v>5665</v>
      </c>
      <c r="K103" s="23">
        <v>5800</v>
      </c>
      <c r="L103" s="23">
        <v>2</v>
      </c>
      <c r="M103" s="23">
        <v>5</v>
      </c>
      <c r="N103" s="23">
        <v>12</v>
      </c>
      <c r="O103" s="23">
        <v>7</v>
      </c>
      <c r="P103" s="23">
        <v>-3</v>
      </c>
      <c r="Q103" s="23">
        <v>19</v>
      </c>
      <c r="R103" s="23">
        <v>22</v>
      </c>
    </row>
    <row r="104" spans="2:18" s="2" customFormat="1" ht="12" customHeight="1">
      <c r="B104" s="6"/>
      <c r="C104" s="12"/>
      <c r="D104" s="5" t="s">
        <v>173</v>
      </c>
      <c r="E104" s="23">
        <v>13833</v>
      </c>
      <c r="F104" s="23">
        <v>-19</v>
      </c>
      <c r="G104" s="23">
        <v>75</v>
      </c>
      <c r="H104" s="23">
        <v>94</v>
      </c>
      <c r="I104" s="23">
        <f t="shared" si="20"/>
        <v>37766</v>
      </c>
      <c r="J104" s="23">
        <v>19670</v>
      </c>
      <c r="K104" s="23">
        <v>18096</v>
      </c>
      <c r="L104" s="23">
        <v>-18</v>
      </c>
      <c r="M104" s="23">
        <v>14</v>
      </c>
      <c r="N104" s="23">
        <v>29</v>
      </c>
      <c r="O104" s="23">
        <v>15</v>
      </c>
      <c r="P104" s="23">
        <v>-32</v>
      </c>
      <c r="Q104" s="23">
        <v>142</v>
      </c>
      <c r="R104" s="23">
        <v>174</v>
      </c>
    </row>
    <row r="105" spans="2:18" s="2" customFormat="1" ht="12" customHeight="1">
      <c r="B105" s="6"/>
      <c r="C105" s="12"/>
      <c r="D105" s="5" t="s">
        <v>174</v>
      </c>
      <c r="E105" s="23">
        <v>6656</v>
      </c>
      <c r="F105" s="23">
        <v>31</v>
      </c>
      <c r="G105" s="23">
        <v>46</v>
      </c>
      <c r="H105" s="23">
        <v>15</v>
      </c>
      <c r="I105" s="23">
        <f t="shared" si="20"/>
        <v>25162</v>
      </c>
      <c r="J105" s="23">
        <v>12631</v>
      </c>
      <c r="K105" s="23">
        <v>12531</v>
      </c>
      <c r="L105" s="23">
        <v>97</v>
      </c>
      <c r="M105" s="23">
        <v>17</v>
      </c>
      <c r="N105" s="23">
        <v>24</v>
      </c>
      <c r="O105" s="23">
        <v>7</v>
      </c>
      <c r="P105" s="23">
        <v>80</v>
      </c>
      <c r="Q105" s="23">
        <v>143</v>
      </c>
      <c r="R105" s="23">
        <v>63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185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578072</v>
      </c>
      <c r="F8" s="22">
        <f>SUM(F9:F10)</f>
        <v>445</v>
      </c>
      <c r="G8" s="22">
        <f>SUM(G9:G10)</f>
        <v>2342</v>
      </c>
      <c r="H8" s="22">
        <f>SUM(H9:H10)</f>
        <v>1897</v>
      </c>
      <c r="I8" s="22">
        <f>SUM(J8:K8)</f>
        <v>1946051</v>
      </c>
      <c r="J8" s="22">
        <f>SUM(J9:J10)</f>
        <v>959539</v>
      </c>
      <c r="K8" s="22">
        <f aca="true" t="shared" si="0" ref="K8:R8">SUM(K9:K10)</f>
        <v>986512</v>
      </c>
      <c r="L8" s="22">
        <f t="shared" si="0"/>
        <v>966</v>
      </c>
      <c r="M8" s="22">
        <f t="shared" si="0"/>
        <v>857</v>
      </c>
      <c r="N8" s="22">
        <f t="shared" si="0"/>
        <v>1823</v>
      </c>
      <c r="O8" s="22">
        <f t="shared" si="0"/>
        <v>966</v>
      </c>
      <c r="P8" s="22">
        <f t="shared" si="0"/>
        <v>109</v>
      </c>
      <c r="Q8" s="22">
        <f t="shared" si="0"/>
        <v>4764</v>
      </c>
      <c r="R8" s="22">
        <f t="shared" si="0"/>
        <v>4655</v>
      </c>
    </row>
    <row r="9" spans="2:18" s="2" customFormat="1" ht="12" customHeight="1">
      <c r="B9" s="32" t="s">
        <v>191</v>
      </c>
      <c r="C9" s="43"/>
      <c r="D9" s="31"/>
      <c r="E9" s="22">
        <f>SUM(E12:E22)</f>
        <v>379360</v>
      </c>
      <c r="F9" s="22">
        <f>SUM(F12:F22)</f>
        <v>279</v>
      </c>
      <c r="G9" s="22">
        <f>SUM(G12:G22)</f>
        <v>1690</v>
      </c>
      <c r="H9" s="22">
        <f>SUM(H12:H22)</f>
        <v>1411</v>
      </c>
      <c r="I9" s="22">
        <f>SUM(J9:K9)</f>
        <v>1221166</v>
      </c>
      <c r="J9" s="22">
        <f>SUM(J12:J22)</f>
        <v>600806</v>
      </c>
      <c r="K9" s="22">
        <f aca="true" t="shared" si="1" ref="K9:R9">SUM(K12:K22)</f>
        <v>620360</v>
      </c>
      <c r="L9" s="22">
        <f t="shared" si="1"/>
        <v>519</v>
      </c>
      <c r="M9" s="22">
        <f t="shared" si="1"/>
        <v>549</v>
      </c>
      <c r="N9" s="22">
        <f t="shared" si="1"/>
        <v>1135</v>
      </c>
      <c r="O9" s="22">
        <f t="shared" si="1"/>
        <v>586</v>
      </c>
      <c r="P9" s="22">
        <f t="shared" si="1"/>
        <v>-30</v>
      </c>
      <c r="Q9" s="22">
        <f t="shared" si="1"/>
        <v>3034</v>
      </c>
      <c r="R9" s="22">
        <f t="shared" si="1"/>
        <v>3064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198712</v>
      </c>
      <c r="F10" s="22">
        <f>SUM(F24,F35,F41,F48,F56,F62,F65,F75,F85,F91,F97,F100)</f>
        <v>166</v>
      </c>
      <c r="G10" s="22">
        <f>SUM(G24,G35,G41,G48,G56,G62,G65,G75,G85,G91,G97,G100)</f>
        <v>652</v>
      </c>
      <c r="H10" s="22">
        <f>SUM(H24,H35,H41,H48,H56,H62,H65,H75,H85,H91,H97,H100)</f>
        <v>486</v>
      </c>
      <c r="I10" s="22">
        <f>SUM(J10:K10)</f>
        <v>724885</v>
      </c>
      <c r="J10" s="22">
        <f>SUM(J24,J35,J41,J48,J56,J62,J65,J75,J85,J91,J97,J100)</f>
        <v>358733</v>
      </c>
      <c r="K10" s="22">
        <f aca="true" t="shared" si="2" ref="K10:R10">SUM(K24,K35,K41,K48,K56,K62,K65,K75,K85,K91,K97,K100)</f>
        <v>366152</v>
      </c>
      <c r="L10" s="22">
        <f t="shared" si="2"/>
        <v>447</v>
      </c>
      <c r="M10" s="22">
        <f t="shared" si="2"/>
        <v>308</v>
      </c>
      <c r="N10" s="22">
        <f t="shared" si="2"/>
        <v>688</v>
      </c>
      <c r="O10" s="22">
        <f t="shared" si="2"/>
        <v>380</v>
      </c>
      <c r="P10" s="22">
        <f t="shared" si="2"/>
        <v>139</v>
      </c>
      <c r="Q10" s="22">
        <f t="shared" si="2"/>
        <v>1730</v>
      </c>
      <c r="R10" s="22">
        <f t="shared" si="2"/>
        <v>1591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90437</v>
      </c>
      <c r="F12" s="23">
        <v>67</v>
      </c>
      <c r="G12" s="23">
        <v>421</v>
      </c>
      <c r="H12" s="23">
        <v>354</v>
      </c>
      <c r="I12" s="23">
        <f>SUM(J12:K12)</f>
        <v>283119</v>
      </c>
      <c r="J12" s="23">
        <v>138434</v>
      </c>
      <c r="K12" s="23">
        <v>144685</v>
      </c>
      <c r="L12" s="23">
        <v>78</v>
      </c>
      <c r="M12" s="23">
        <v>133</v>
      </c>
      <c r="N12" s="23">
        <v>263</v>
      </c>
      <c r="O12" s="23">
        <v>130</v>
      </c>
      <c r="P12" s="23">
        <v>-55</v>
      </c>
      <c r="Q12" s="23">
        <v>785</v>
      </c>
      <c r="R12" s="23">
        <v>840</v>
      </c>
    </row>
    <row r="13" spans="2:18" s="2" customFormat="1" ht="12" customHeight="1">
      <c r="B13" s="3"/>
      <c r="C13" s="30" t="s">
        <v>99</v>
      </c>
      <c r="D13" s="31"/>
      <c r="E13" s="23">
        <v>76959</v>
      </c>
      <c r="F13" s="23">
        <v>68</v>
      </c>
      <c r="G13" s="23">
        <v>371</v>
      </c>
      <c r="H13" s="23">
        <v>303</v>
      </c>
      <c r="I13" s="23">
        <f aca="true" t="shared" si="3" ref="I13:I22">SUM(J13:K13)</f>
        <v>234670</v>
      </c>
      <c r="J13" s="23">
        <v>115525</v>
      </c>
      <c r="K13" s="23">
        <v>119145</v>
      </c>
      <c r="L13" s="23">
        <v>99</v>
      </c>
      <c r="M13" s="23">
        <v>99</v>
      </c>
      <c r="N13" s="23">
        <v>195</v>
      </c>
      <c r="O13" s="23">
        <v>96</v>
      </c>
      <c r="P13" s="23">
        <v>0</v>
      </c>
      <c r="Q13" s="23">
        <v>670</v>
      </c>
      <c r="R13" s="23">
        <v>670</v>
      </c>
    </row>
    <row r="14" spans="2:18" s="2" customFormat="1" ht="12" customHeight="1">
      <c r="B14" s="6"/>
      <c r="C14" s="30" t="s">
        <v>100</v>
      </c>
      <c r="D14" s="31"/>
      <c r="E14" s="23">
        <v>40362</v>
      </c>
      <c r="F14" s="23">
        <v>23</v>
      </c>
      <c r="G14" s="23">
        <v>173</v>
      </c>
      <c r="H14" s="23">
        <v>150</v>
      </c>
      <c r="I14" s="23">
        <f t="shared" si="3"/>
        <v>128519</v>
      </c>
      <c r="J14" s="23">
        <v>61827</v>
      </c>
      <c r="K14" s="23">
        <v>66692</v>
      </c>
      <c r="L14" s="23">
        <v>27</v>
      </c>
      <c r="M14" s="23">
        <v>25</v>
      </c>
      <c r="N14" s="23">
        <v>110</v>
      </c>
      <c r="O14" s="23">
        <v>85</v>
      </c>
      <c r="P14" s="23">
        <v>2</v>
      </c>
      <c r="Q14" s="23">
        <v>266</v>
      </c>
      <c r="R14" s="23">
        <v>264</v>
      </c>
    </row>
    <row r="15" spans="2:18" s="2" customFormat="1" ht="12" customHeight="1">
      <c r="B15" s="6"/>
      <c r="C15" s="30" t="s">
        <v>101</v>
      </c>
      <c r="D15" s="31"/>
      <c r="E15" s="23">
        <v>34014</v>
      </c>
      <c r="F15" s="23">
        <v>58</v>
      </c>
      <c r="G15" s="23">
        <v>136</v>
      </c>
      <c r="H15" s="23">
        <v>78</v>
      </c>
      <c r="I15" s="23">
        <f t="shared" si="3"/>
        <v>113734</v>
      </c>
      <c r="J15" s="23">
        <v>56445</v>
      </c>
      <c r="K15" s="23">
        <v>57289</v>
      </c>
      <c r="L15" s="23">
        <v>147</v>
      </c>
      <c r="M15" s="23">
        <v>75</v>
      </c>
      <c r="N15" s="23">
        <v>129</v>
      </c>
      <c r="O15" s="23">
        <v>54</v>
      </c>
      <c r="P15" s="23">
        <v>72</v>
      </c>
      <c r="Q15" s="23">
        <v>262</v>
      </c>
      <c r="R15" s="23">
        <v>190</v>
      </c>
    </row>
    <row r="16" spans="2:18" s="2" customFormat="1" ht="12" customHeight="1">
      <c r="B16" s="6"/>
      <c r="C16" s="30" t="s">
        <v>102</v>
      </c>
      <c r="D16" s="31"/>
      <c r="E16" s="23">
        <v>42834</v>
      </c>
      <c r="F16" s="23">
        <v>20</v>
      </c>
      <c r="G16" s="23">
        <v>226</v>
      </c>
      <c r="H16" s="23">
        <v>206</v>
      </c>
      <c r="I16" s="23">
        <f t="shared" si="3"/>
        <v>136990</v>
      </c>
      <c r="J16" s="23">
        <v>69646</v>
      </c>
      <c r="K16" s="23">
        <v>67344</v>
      </c>
      <c r="L16" s="23">
        <v>72</v>
      </c>
      <c r="M16" s="23">
        <v>77</v>
      </c>
      <c r="N16" s="23">
        <v>138</v>
      </c>
      <c r="O16" s="23">
        <v>61</v>
      </c>
      <c r="P16" s="23">
        <v>-5</v>
      </c>
      <c r="Q16" s="23">
        <v>393</v>
      </c>
      <c r="R16" s="23">
        <v>398</v>
      </c>
    </row>
    <row r="17" spans="2:18" s="2" customFormat="1" ht="12" customHeight="1">
      <c r="B17" s="6"/>
      <c r="C17" s="30" t="s">
        <v>103</v>
      </c>
      <c r="D17" s="31"/>
      <c r="E17" s="23">
        <v>13968</v>
      </c>
      <c r="F17" s="23">
        <v>-10</v>
      </c>
      <c r="G17" s="23">
        <v>59</v>
      </c>
      <c r="H17" s="23">
        <v>69</v>
      </c>
      <c r="I17" s="23">
        <f t="shared" si="3"/>
        <v>47058</v>
      </c>
      <c r="J17" s="23">
        <v>22881</v>
      </c>
      <c r="K17" s="23">
        <v>24177</v>
      </c>
      <c r="L17" s="23">
        <v>11</v>
      </c>
      <c r="M17" s="23">
        <v>26</v>
      </c>
      <c r="N17" s="23">
        <v>48</v>
      </c>
      <c r="O17" s="23">
        <v>22</v>
      </c>
      <c r="P17" s="23">
        <v>-15</v>
      </c>
      <c r="Q17" s="23">
        <v>84</v>
      </c>
      <c r="R17" s="23">
        <v>99</v>
      </c>
    </row>
    <row r="18" spans="2:18" s="2" customFormat="1" ht="12" customHeight="1">
      <c r="B18" s="6"/>
      <c r="C18" s="30" t="s">
        <v>104</v>
      </c>
      <c r="D18" s="31"/>
      <c r="E18" s="23">
        <v>23108</v>
      </c>
      <c r="F18" s="23">
        <v>46</v>
      </c>
      <c r="G18" s="23">
        <v>137</v>
      </c>
      <c r="H18" s="23">
        <v>91</v>
      </c>
      <c r="I18" s="23">
        <f t="shared" si="3"/>
        <v>76030</v>
      </c>
      <c r="J18" s="23">
        <v>37723</v>
      </c>
      <c r="K18" s="23">
        <v>38307</v>
      </c>
      <c r="L18" s="23">
        <v>-18</v>
      </c>
      <c r="M18" s="23">
        <v>35</v>
      </c>
      <c r="N18" s="23">
        <v>67</v>
      </c>
      <c r="O18" s="23">
        <v>32</v>
      </c>
      <c r="P18" s="23">
        <v>-53</v>
      </c>
      <c r="Q18" s="23">
        <v>186</v>
      </c>
      <c r="R18" s="23">
        <v>239</v>
      </c>
    </row>
    <row r="19" spans="2:18" s="2" customFormat="1" ht="12" customHeight="1">
      <c r="B19" s="6"/>
      <c r="C19" s="30" t="s">
        <v>105</v>
      </c>
      <c r="D19" s="31"/>
      <c r="E19" s="23">
        <v>14426</v>
      </c>
      <c r="F19" s="23">
        <v>-15</v>
      </c>
      <c r="G19" s="23">
        <v>62</v>
      </c>
      <c r="H19" s="23">
        <v>77</v>
      </c>
      <c r="I19" s="23">
        <f t="shared" si="3"/>
        <v>48165</v>
      </c>
      <c r="J19" s="23">
        <v>23571</v>
      </c>
      <c r="K19" s="23">
        <v>24594</v>
      </c>
      <c r="L19" s="23">
        <v>-22</v>
      </c>
      <c r="M19" s="23">
        <v>21</v>
      </c>
      <c r="N19" s="23">
        <v>44</v>
      </c>
      <c r="O19" s="23">
        <v>23</v>
      </c>
      <c r="P19" s="23">
        <v>-43</v>
      </c>
      <c r="Q19" s="23">
        <v>81</v>
      </c>
      <c r="R19" s="23">
        <v>124</v>
      </c>
    </row>
    <row r="20" spans="2:18" s="2" customFormat="1" ht="12" customHeight="1">
      <c r="B20" s="6"/>
      <c r="C20" s="30" t="s">
        <v>106</v>
      </c>
      <c r="D20" s="31"/>
      <c r="E20" s="23">
        <v>16898</v>
      </c>
      <c r="F20" s="23">
        <v>19</v>
      </c>
      <c r="G20" s="23">
        <v>54</v>
      </c>
      <c r="H20" s="23">
        <v>35</v>
      </c>
      <c r="I20" s="23">
        <f t="shared" si="3"/>
        <v>59040</v>
      </c>
      <c r="J20" s="23">
        <v>28926</v>
      </c>
      <c r="K20" s="23">
        <v>30114</v>
      </c>
      <c r="L20" s="23">
        <v>61</v>
      </c>
      <c r="M20" s="23">
        <v>15</v>
      </c>
      <c r="N20" s="23">
        <v>51</v>
      </c>
      <c r="O20" s="23">
        <v>36</v>
      </c>
      <c r="P20" s="23">
        <v>46</v>
      </c>
      <c r="Q20" s="23">
        <v>135</v>
      </c>
      <c r="R20" s="23">
        <v>89</v>
      </c>
    </row>
    <row r="21" spans="2:18" s="2" customFormat="1" ht="12" customHeight="1">
      <c r="B21" s="6"/>
      <c r="C21" s="30" t="s">
        <v>107</v>
      </c>
      <c r="D21" s="31"/>
      <c r="E21" s="23">
        <v>13326</v>
      </c>
      <c r="F21" s="23">
        <v>-9</v>
      </c>
      <c r="G21" s="23">
        <v>29</v>
      </c>
      <c r="H21" s="23">
        <v>38</v>
      </c>
      <c r="I21" s="23">
        <f t="shared" si="3"/>
        <v>48684</v>
      </c>
      <c r="J21" s="23">
        <v>23704</v>
      </c>
      <c r="K21" s="23">
        <v>24980</v>
      </c>
      <c r="L21" s="23">
        <v>33</v>
      </c>
      <c r="M21" s="23">
        <v>21</v>
      </c>
      <c r="N21" s="23">
        <v>45</v>
      </c>
      <c r="O21" s="23">
        <v>24</v>
      </c>
      <c r="P21" s="23">
        <v>12</v>
      </c>
      <c r="Q21" s="23">
        <v>96</v>
      </c>
      <c r="R21" s="23">
        <v>84</v>
      </c>
    </row>
    <row r="22" spans="2:18" s="2" customFormat="1" ht="12" customHeight="1">
      <c r="B22" s="6"/>
      <c r="C22" s="30" t="s">
        <v>108</v>
      </c>
      <c r="D22" s="31"/>
      <c r="E22" s="23">
        <v>13028</v>
      </c>
      <c r="F22" s="23">
        <v>12</v>
      </c>
      <c r="G22" s="23">
        <v>22</v>
      </c>
      <c r="H22" s="23">
        <v>10</v>
      </c>
      <c r="I22" s="23">
        <f t="shared" si="3"/>
        <v>45157</v>
      </c>
      <c r="J22" s="23">
        <v>22124</v>
      </c>
      <c r="K22" s="23">
        <v>23033</v>
      </c>
      <c r="L22" s="23">
        <v>31</v>
      </c>
      <c r="M22" s="23">
        <v>22</v>
      </c>
      <c r="N22" s="23">
        <v>45</v>
      </c>
      <c r="O22" s="23">
        <v>23</v>
      </c>
      <c r="P22" s="23">
        <v>9</v>
      </c>
      <c r="Q22" s="23">
        <v>76</v>
      </c>
      <c r="R22" s="23">
        <v>67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22466</v>
      </c>
      <c r="F24" s="22">
        <f>SUM(F25:F33)</f>
        <v>24</v>
      </c>
      <c r="G24" s="22">
        <f>SUM(G25:G33)</f>
        <v>62</v>
      </c>
      <c r="H24" s="22">
        <f>SUM(H25:H33)</f>
        <v>38</v>
      </c>
      <c r="I24" s="22">
        <f>SUM(J24:K24)</f>
        <v>91625</v>
      </c>
      <c r="J24" s="22">
        <f>SUM(J25:J33)</f>
        <v>45209</v>
      </c>
      <c r="K24" s="22">
        <f aca="true" t="shared" si="4" ref="K24:R24">SUM(K25:K33)</f>
        <v>46416</v>
      </c>
      <c r="L24" s="22">
        <f t="shared" si="4"/>
        <v>43</v>
      </c>
      <c r="M24" s="22">
        <f t="shared" si="4"/>
        <v>13</v>
      </c>
      <c r="N24" s="22">
        <f t="shared" si="4"/>
        <v>67</v>
      </c>
      <c r="O24" s="22">
        <f t="shared" si="4"/>
        <v>54</v>
      </c>
      <c r="P24" s="22">
        <f t="shared" si="4"/>
        <v>30</v>
      </c>
      <c r="Q24" s="22">
        <f t="shared" si="4"/>
        <v>193</v>
      </c>
      <c r="R24" s="22">
        <f t="shared" si="4"/>
        <v>163</v>
      </c>
    </row>
    <row r="25" spans="2:18" s="2" customFormat="1" ht="12" customHeight="1">
      <c r="B25" s="6"/>
      <c r="C25" s="11"/>
      <c r="D25" s="9" t="s">
        <v>110</v>
      </c>
      <c r="E25" s="23">
        <v>2222</v>
      </c>
      <c r="F25" s="23">
        <v>1</v>
      </c>
      <c r="G25" s="23">
        <v>4</v>
      </c>
      <c r="H25" s="23">
        <v>3</v>
      </c>
      <c r="I25" s="23">
        <f>SUM(J25:K25)</f>
        <v>9410</v>
      </c>
      <c r="J25" s="23">
        <v>4668</v>
      </c>
      <c r="K25" s="23">
        <v>4742</v>
      </c>
      <c r="L25" s="23">
        <v>3</v>
      </c>
      <c r="M25" s="23">
        <v>-1</v>
      </c>
      <c r="N25" s="23">
        <v>6</v>
      </c>
      <c r="O25" s="23">
        <v>7</v>
      </c>
      <c r="P25" s="23">
        <v>4</v>
      </c>
      <c r="Q25" s="23">
        <v>13</v>
      </c>
      <c r="R25" s="23">
        <v>9</v>
      </c>
    </row>
    <row r="26" spans="2:18" s="2" customFormat="1" ht="12" customHeight="1">
      <c r="B26" s="6"/>
      <c r="C26" s="11"/>
      <c r="D26" s="9" t="s">
        <v>111</v>
      </c>
      <c r="E26" s="23">
        <v>3210</v>
      </c>
      <c r="F26" s="23">
        <v>3</v>
      </c>
      <c r="G26" s="23">
        <v>9</v>
      </c>
      <c r="H26" s="23">
        <v>6</v>
      </c>
      <c r="I26" s="23">
        <f aca="true" t="shared" si="5" ref="I26:I33">SUM(J26:K26)</f>
        <v>13554</v>
      </c>
      <c r="J26" s="23">
        <v>6727</v>
      </c>
      <c r="K26" s="23">
        <v>6827</v>
      </c>
      <c r="L26" s="23">
        <v>-3</v>
      </c>
      <c r="M26" s="23">
        <v>6</v>
      </c>
      <c r="N26" s="23">
        <v>17</v>
      </c>
      <c r="O26" s="23">
        <v>11</v>
      </c>
      <c r="P26" s="23">
        <v>-9</v>
      </c>
      <c r="Q26" s="23">
        <v>19</v>
      </c>
      <c r="R26" s="23">
        <v>28</v>
      </c>
    </row>
    <row r="27" spans="2:18" s="2" customFormat="1" ht="12" customHeight="1">
      <c r="B27" s="6"/>
      <c r="C27" s="11"/>
      <c r="D27" s="9" t="s">
        <v>112</v>
      </c>
      <c r="E27" s="23">
        <v>4166</v>
      </c>
      <c r="F27" s="23">
        <v>10</v>
      </c>
      <c r="G27" s="23">
        <v>17</v>
      </c>
      <c r="H27" s="23">
        <v>7</v>
      </c>
      <c r="I27" s="23">
        <f t="shared" si="5"/>
        <v>16771</v>
      </c>
      <c r="J27" s="23">
        <v>8246</v>
      </c>
      <c r="K27" s="23">
        <v>8525</v>
      </c>
      <c r="L27" s="23">
        <v>19</v>
      </c>
      <c r="M27" s="23">
        <v>0</v>
      </c>
      <c r="N27" s="23">
        <v>11</v>
      </c>
      <c r="O27" s="23">
        <v>11</v>
      </c>
      <c r="P27" s="23">
        <v>19</v>
      </c>
      <c r="Q27" s="23">
        <v>52</v>
      </c>
      <c r="R27" s="23">
        <v>33</v>
      </c>
    </row>
    <row r="28" spans="2:18" s="2" customFormat="1" ht="12" customHeight="1">
      <c r="B28" s="6"/>
      <c r="C28" s="11"/>
      <c r="D28" s="9" t="s">
        <v>113</v>
      </c>
      <c r="E28" s="23">
        <v>3433</v>
      </c>
      <c r="F28" s="23">
        <v>4</v>
      </c>
      <c r="G28" s="23">
        <v>7</v>
      </c>
      <c r="H28" s="23">
        <v>3</v>
      </c>
      <c r="I28" s="23">
        <f t="shared" si="5"/>
        <v>13414</v>
      </c>
      <c r="J28" s="23">
        <v>6606</v>
      </c>
      <c r="K28" s="23">
        <v>6808</v>
      </c>
      <c r="L28" s="23">
        <v>11</v>
      </c>
      <c r="M28" s="23">
        <v>2</v>
      </c>
      <c r="N28" s="23">
        <v>11</v>
      </c>
      <c r="O28" s="23">
        <v>9</v>
      </c>
      <c r="P28" s="23">
        <v>9</v>
      </c>
      <c r="Q28" s="23">
        <v>31</v>
      </c>
      <c r="R28" s="23">
        <v>22</v>
      </c>
    </row>
    <row r="29" spans="2:18" s="2" customFormat="1" ht="12" customHeight="1">
      <c r="B29" s="6"/>
      <c r="C29" s="12"/>
      <c r="D29" s="5" t="s">
        <v>114</v>
      </c>
      <c r="E29" s="23">
        <v>1807</v>
      </c>
      <c r="F29" s="23">
        <v>-1</v>
      </c>
      <c r="G29" s="23">
        <v>2</v>
      </c>
      <c r="H29" s="23">
        <v>3</v>
      </c>
      <c r="I29" s="23">
        <f t="shared" si="5"/>
        <v>8033</v>
      </c>
      <c r="J29" s="23">
        <v>3967</v>
      </c>
      <c r="K29" s="23">
        <v>4066</v>
      </c>
      <c r="L29" s="23">
        <v>-11</v>
      </c>
      <c r="M29" s="23">
        <v>1</v>
      </c>
      <c r="N29" s="23">
        <v>5</v>
      </c>
      <c r="O29" s="23">
        <v>4</v>
      </c>
      <c r="P29" s="23">
        <v>-12</v>
      </c>
      <c r="Q29" s="23">
        <v>4</v>
      </c>
      <c r="R29" s="23">
        <v>16</v>
      </c>
    </row>
    <row r="30" spans="2:18" s="2" customFormat="1" ht="12" customHeight="1">
      <c r="B30" s="6"/>
      <c r="C30" s="12"/>
      <c r="D30" s="5" t="s">
        <v>115</v>
      </c>
      <c r="E30" s="23">
        <v>2508</v>
      </c>
      <c r="F30" s="23">
        <v>2</v>
      </c>
      <c r="G30" s="23">
        <v>8</v>
      </c>
      <c r="H30" s="23">
        <v>6</v>
      </c>
      <c r="I30" s="23">
        <f t="shared" si="5"/>
        <v>10618</v>
      </c>
      <c r="J30" s="23">
        <v>5239</v>
      </c>
      <c r="K30" s="23">
        <v>5379</v>
      </c>
      <c r="L30" s="23">
        <v>8</v>
      </c>
      <c r="M30" s="23">
        <v>-1</v>
      </c>
      <c r="N30" s="23">
        <v>4</v>
      </c>
      <c r="O30" s="23">
        <v>5</v>
      </c>
      <c r="P30" s="23">
        <v>9</v>
      </c>
      <c r="Q30" s="23">
        <v>24</v>
      </c>
      <c r="R30" s="23">
        <v>15</v>
      </c>
    </row>
    <row r="31" spans="2:18" s="2" customFormat="1" ht="12" customHeight="1">
      <c r="B31" s="6"/>
      <c r="C31" s="12"/>
      <c r="D31" s="5" t="s">
        <v>116</v>
      </c>
      <c r="E31" s="23">
        <v>3210</v>
      </c>
      <c r="F31" s="23">
        <v>4</v>
      </c>
      <c r="G31" s="23">
        <v>11</v>
      </c>
      <c r="H31" s="23">
        <v>7</v>
      </c>
      <c r="I31" s="23">
        <f t="shared" si="5"/>
        <v>12786</v>
      </c>
      <c r="J31" s="23">
        <v>6348</v>
      </c>
      <c r="K31" s="23">
        <v>6438</v>
      </c>
      <c r="L31" s="23">
        <v>15</v>
      </c>
      <c r="M31" s="23">
        <v>3</v>
      </c>
      <c r="N31" s="23">
        <v>8</v>
      </c>
      <c r="O31" s="23">
        <v>5</v>
      </c>
      <c r="P31" s="23">
        <v>12</v>
      </c>
      <c r="Q31" s="23">
        <v>37</v>
      </c>
      <c r="R31" s="23">
        <v>25</v>
      </c>
    </row>
    <row r="32" spans="2:18" s="2" customFormat="1" ht="12" customHeight="1">
      <c r="B32" s="6"/>
      <c r="C32" s="12"/>
      <c r="D32" s="5" t="s">
        <v>117</v>
      </c>
      <c r="E32" s="23">
        <v>811</v>
      </c>
      <c r="F32" s="23">
        <v>0</v>
      </c>
      <c r="G32" s="23">
        <v>2</v>
      </c>
      <c r="H32" s="23">
        <v>2</v>
      </c>
      <c r="I32" s="23">
        <f t="shared" si="5"/>
        <v>3082</v>
      </c>
      <c r="J32" s="23">
        <v>1516</v>
      </c>
      <c r="K32" s="23">
        <v>1566</v>
      </c>
      <c r="L32" s="23">
        <v>0</v>
      </c>
      <c r="M32" s="23">
        <v>3</v>
      </c>
      <c r="N32" s="23">
        <v>4</v>
      </c>
      <c r="O32" s="23">
        <v>1</v>
      </c>
      <c r="P32" s="23">
        <v>-3</v>
      </c>
      <c r="Q32" s="23">
        <v>4</v>
      </c>
      <c r="R32" s="23">
        <v>7</v>
      </c>
    </row>
    <row r="33" spans="2:18" s="2" customFormat="1" ht="12" customHeight="1">
      <c r="B33" s="6"/>
      <c r="C33" s="12"/>
      <c r="D33" s="5" t="s">
        <v>118</v>
      </c>
      <c r="E33" s="23">
        <v>1099</v>
      </c>
      <c r="F33" s="23">
        <v>1</v>
      </c>
      <c r="G33" s="23">
        <v>2</v>
      </c>
      <c r="H33" s="23">
        <v>1</v>
      </c>
      <c r="I33" s="23">
        <f t="shared" si="5"/>
        <v>3957</v>
      </c>
      <c r="J33" s="23">
        <v>1892</v>
      </c>
      <c r="K33" s="23">
        <v>2065</v>
      </c>
      <c r="L33" s="23">
        <v>1</v>
      </c>
      <c r="M33" s="23">
        <v>0</v>
      </c>
      <c r="N33" s="23">
        <v>1</v>
      </c>
      <c r="O33" s="23">
        <v>1</v>
      </c>
      <c r="P33" s="23">
        <v>1</v>
      </c>
      <c r="Q33" s="23">
        <v>9</v>
      </c>
      <c r="R33" s="23">
        <v>8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19284</v>
      </c>
      <c r="F35" s="22">
        <f>SUM(F36:F39)</f>
        <v>21</v>
      </c>
      <c r="G35" s="22">
        <f>SUM(G36:G39)</f>
        <v>79</v>
      </c>
      <c r="H35" s="22">
        <f>SUM(H36:H39)</f>
        <v>58</v>
      </c>
      <c r="I35" s="22">
        <f>SUM(J35:K35)</f>
        <v>72427</v>
      </c>
      <c r="J35" s="22">
        <f>SUM(J36:J39)</f>
        <v>35645</v>
      </c>
      <c r="K35" s="22">
        <f aca="true" t="shared" si="6" ref="K35:R35">SUM(K36:K39)</f>
        <v>36782</v>
      </c>
      <c r="L35" s="22">
        <f t="shared" si="6"/>
        <v>13</v>
      </c>
      <c r="M35" s="22">
        <f t="shared" si="6"/>
        <v>23</v>
      </c>
      <c r="N35" s="22">
        <f t="shared" si="6"/>
        <v>57</v>
      </c>
      <c r="O35" s="22">
        <f t="shared" si="6"/>
        <v>34</v>
      </c>
      <c r="P35" s="22">
        <f t="shared" si="6"/>
        <v>-10</v>
      </c>
      <c r="Q35" s="22">
        <f t="shared" si="6"/>
        <v>200</v>
      </c>
      <c r="R35" s="22">
        <f t="shared" si="6"/>
        <v>210</v>
      </c>
    </row>
    <row r="36" spans="2:18" s="2" customFormat="1" ht="12" customHeight="1">
      <c r="B36" s="6"/>
      <c r="C36" s="11"/>
      <c r="D36" s="5" t="s">
        <v>120</v>
      </c>
      <c r="E36" s="23">
        <v>5570</v>
      </c>
      <c r="F36" s="23">
        <v>-2</v>
      </c>
      <c r="G36" s="23">
        <v>15</v>
      </c>
      <c r="H36" s="23">
        <v>17</v>
      </c>
      <c r="I36" s="25">
        <f>SUM(J36:K36)</f>
        <v>21453</v>
      </c>
      <c r="J36" s="23">
        <v>10332</v>
      </c>
      <c r="K36" s="23">
        <v>11121</v>
      </c>
      <c r="L36" s="23">
        <v>12</v>
      </c>
      <c r="M36" s="23">
        <v>7</v>
      </c>
      <c r="N36" s="23">
        <v>17</v>
      </c>
      <c r="O36" s="23">
        <v>10</v>
      </c>
      <c r="P36" s="23">
        <v>5</v>
      </c>
      <c r="Q36" s="23">
        <v>47</v>
      </c>
      <c r="R36" s="23">
        <v>42</v>
      </c>
    </row>
    <row r="37" spans="2:18" s="2" customFormat="1" ht="12" customHeight="1">
      <c r="B37" s="6"/>
      <c r="C37" s="11"/>
      <c r="D37" s="5" t="s">
        <v>121</v>
      </c>
      <c r="E37" s="23">
        <v>1482</v>
      </c>
      <c r="F37" s="23">
        <v>1</v>
      </c>
      <c r="G37" s="23">
        <v>1</v>
      </c>
      <c r="H37" s="23">
        <v>0</v>
      </c>
      <c r="I37" s="25">
        <f>SUM(J37:K37)</f>
        <v>5601</v>
      </c>
      <c r="J37" s="23">
        <v>2760</v>
      </c>
      <c r="K37" s="23">
        <v>2841</v>
      </c>
      <c r="L37" s="23">
        <v>-13</v>
      </c>
      <c r="M37" s="23">
        <v>0</v>
      </c>
      <c r="N37" s="23">
        <v>4</v>
      </c>
      <c r="O37" s="23">
        <v>4</v>
      </c>
      <c r="P37" s="23">
        <v>-13</v>
      </c>
      <c r="Q37" s="23">
        <v>4</v>
      </c>
      <c r="R37" s="23">
        <v>17</v>
      </c>
    </row>
    <row r="38" spans="2:18" s="2" customFormat="1" ht="12" customHeight="1">
      <c r="B38" s="6"/>
      <c r="C38" s="11"/>
      <c r="D38" s="5" t="s">
        <v>122</v>
      </c>
      <c r="E38" s="24">
        <v>3991</v>
      </c>
      <c r="F38" s="24">
        <v>11</v>
      </c>
      <c r="G38" s="24">
        <v>18</v>
      </c>
      <c r="H38" s="24">
        <v>7</v>
      </c>
      <c r="I38" s="25">
        <f>SUM(J38:K38)</f>
        <v>15747</v>
      </c>
      <c r="J38" s="23">
        <v>7821</v>
      </c>
      <c r="K38" s="23">
        <v>7926</v>
      </c>
      <c r="L38" s="23">
        <v>25</v>
      </c>
      <c r="M38" s="23">
        <v>9</v>
      </c>
      <c r="N38" s="23">
        <v>14</v>
      </c>
      <c r="O38" s="24">
        <v>5</v>
      </c>
      <c r="P38" s="23">
        <v>16</v>
      </c>
      <c r="Q38" s="23">
        <v>57</v>
      </c>
      <c r="R38" s="24">
        <v>41</v>
      </c>
    </row>
    <row r="39" spans="2:18" s="2" customFormat="1" ht="12" customHeight="1">
      <c r="B39" s="6"/>
      <c r="C39" s="11"/>
      <c r="D39" s="5" t="s">
        <v>123</v>
      </c>
      <c r="E39" s="23">
        <v>8241</v>
      </c>
      <c r="F39" s="23">
        <v>11</v>
      </c>
      <c r="G39" s="23">
        <v>45</v>
      </c>
      <c r="H39" s="23">
        <v>34</v>
      </c>
      <c r="I39" s="25">
        <f>SUM(J39:K39)</f>
        <v>29626</v>
      </c>
      <c r="J39" s="23">
        <v>14732</v>
      </c>
      <c r="K39" s="23">
        <v>14894</v>
      </c>
      <c r="L39" s="23">
        <v>-11</v>
      </c>
      <c r="M39" s="23">
        <v>7</v>
      </c>
      <c r="N39" s="23">
        <v>22</v>
      </c>
      <c r="O39" s="23">
        <v>15</v>
      </c>
      <c r="P39" s="23">
        <v>-18</v>
      </c>
      <c r="Q39" s="23">
        <v>92</v>
      </c>
      <c r="R39" s="23">
        <v>110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11561</v>
      </c>
      <c r="F41" s="22">
        <f>SUM(F42:F46)</f>
        <v>22</v>
      </c>
      <c r="G41" s="22">
        <f>SUM(G42:G46)</f>
        <v>49</v>
      </c>
      <c r="H41" s="22">
        <f>SUM(H42:H46)</f>
        <v>27</v>
      </c>
      <c r="I41" s="22">
        <f aca="true" t="shared" si="7" ref="I41:I46">SUM(J41:K41)</f>
        <v>43456</v>
      </c>
      <c r="J41" s="22">
        <f>SUM(J42:J46)</f>
        <v>21543</v>
      </c>
      <c r="K41" s="22">
        <f aca="true" t="shared" si="8" ref="K41:R41">SUM(K42:K46)</f>
        <v>21913</v>
      </c>
      <c r="L41" s="22">
        <f t="shared" si="8"/>
        <v>54</v>
      </c>
      <c r="M41" s="22">
        <f t="shared" si="8"/>
        <v>23</v>
      </c>
      <c r="N41" s="22">
        <f t="shared" si="8"/>
        <v>41</v>
      </c>
      <c r="O41" s="22">
        <f t="shared" si="8"/>
        <v>18</v>
      </c>
      <c r="P41" s="22">
        <f t="shared" si="8"/>
        <v>31</v>
      </c>
      <c r="Q41" s="22">
        <f t="shared" si="8"/>
        <v>146</v>
      </c>
      <c r="R41" s="22">
        <f t="shared" si="8"/>
        <v>115</v>
      </c>
    </row>
    <row r="42" spans="2:18" s="2" customFormat="1" ht="12" customHeight="1">
      <c r="B42" s="6"/>
      <c r="C42" s="11"/>
      <c r="D42" s="5" t="s">
        <v>125</v>
      </c>
      <c r="E42" s="23">
        <v>3068</v>
      </c>
      <c r="F42" s="23">
        <v>3</v>
      </c>
      <c r="G42" s="23">
        <v>5</v>
      </c>
      <c r="H42" s="23">
        <v>2</v>
      </c>
      <c r="I42" s="23">
        <f t="shared" si="7"/>
        <v>12230</v>
      </c>
      <c r="J42" s="23">
        <v>6107</v>
      </c>
      <c r="K42" s="23">
        <v>6123</v>
      </c>
      <c r="L42" s="23">
        <v>12</v>
      </c>
      <c r="M42" s="23">
        <v>1</v>
      </c>
      <c r="N42" s="23">
        <v>10</v>
      </c>
      <c r="O42" s="23">
        <v>9</v>
      </c>
      <c r="P42" s="23">
        <v>11</v>
      </c>
      <c r="Q42" s="23">
        <v>26</v>
      </c>
      <c r="R42" s="23">
        <v>15</v>
      </c>
    </row>
    <row r="43" spans="2:18" s="2" customFormat="1" ht="12" customHeight="1">
      <c r="B43" s="6"/>
      <c r="C43" s="11"/>
      <c r="D43" s="5" t="s">
        <v>126</v>
      </c>
      <c r="E43" s="23">
        <v>575</v>
      </c>
      <c r="F43" s="23">
        <v>1</v>
      </c>
      <c r="G43" s="23">
        <v>1</v>
      </c>
      <c r="H43" s="23">
        <v>0</v>
      </c>
      <c r="I43" s="23">
        <f t="shared" si="7"/>
        <v>2332</v>
      </c>
      <c r="J43" s="23">
        <v>1147</v>
      </c>
      <c r="K43" s="23">
        <v>1185</v>
      </c>
      <c r="L43" s="23">
        <v>2</v>
      </c>
      <c r="M43" s="23">
        <v>2</v>
      </c>
      <c r="N43" s="23">
        <v>2</v>
      </c>
      <c r="O43" s="23">
        <v>0</v>
      </c>
      <c r="P43" s="23">
        <v>0</v>
      </c>
      <c r="Q43" s="23">
        <v>5</v>
      </c>
      <c r="R43" s="23">
        <v>5</v>
      </c>
    </row>
    <row r="44" spans="2:18" s="2" customFormat="1" ht="12" customHeight="1">
      <c r="B44" s="6"/>
      <c r="C44" s="11"/>
      <c r="D44" s="5" t="s">
        <v>127</v>
      </c>
      <c r="E44" s="23">
        <v>1943</v>
      </c>
      <c r="F44" s="23">
        <v>16</v>
      </c>
      <c r="G44" s="23">
        <v>26</v>
      </c>
      <c r="H44" s="23">
        <v>10</v>
      </c>
      <c r="I44" s="23">
        <f t="shared" si="7"/>
        <v>4750</v>
      </c>
      <c r="J44" s="23">
        <v>2169</v>
      </c>
      <c r="K44" s="23">
        <v>2581</v>
      </c>
      <c r="L44" s="23">
        <v>11</v>
      </c>
      <c r="M44" s="23">
        <v>1</v>
      </c>
      <c r="N44" s="23">
        <v>2</v>
      </c>
      <c r="O44" s="23">
        <v>1</v>
      </c>
      <c r="P44" s="23">
        <v>10</v>
      </c>
      <c r="Q44" s="23">
        <v>30</v>
      </c>
      <c r="R44" s="23">
        <v>20</v>
      </c>
    </row>
    <row r="45" spans="2:18" s="2" customFormat="1" ht="12" customHeight="1">
      <c r="B45" s="6"/>
      <c r="C45" s="12"/>
      <c r="D45" s="5" t="s">
        <v>128</v>
      </c>
      <c r="E45" s="23">
        <v>2692</v>
      </c>
      <c r="F45" s="23">
        <v>0</v>
      </c>
      <c r="G45" s="23">
        <v>7</v>
      </c>
      <c r="H45" s="23">
        <v>7</v>
      </c>
      <c r="I45" s="23">
        <f t="shared" si="7"/>
        <v>11175</v>
      </c>
      <c r="J45" s="23">
        <v>5748</v>
      </c>
      <c r="K45" s="23">
        <v>5427</v>
      </c>
      <c r="L45" s="23">
        <v>6</v>
      </c>
      <c r="M45" s="23">
        <v>5</v>
      </c>
      <c r="N45" s="23">
        <v>9</v>
      </c>
      <c r="O45" s="23">
        <v>4</v>
      </c>
      <c r="P45" s="23">
        <v>1</v>
      </c>
      <c r="Q45" s="23">
        <v>51</v>
      </c>
      <c r="R45" s="23">
        <v>50</v>
      </c>
    </row>
    <row r="46" spans="2:18" s="2" customFormat="1" ht="12" customHeight="1">
      <c r="B46" s="6"/>
      <c r="C46" s="12"/>
      <c r="D46" s="5" t="s">
        <v>175</v>
      </c>
      <c r="E46" s="23">
        <v>3283</v>
      </c>
      <c r="F46" s="23">
        <v>2</v>
      </c>
      <c r="G46" s="23">
        <v>10</v>
      </c>
      <c r="H46" s="23">
        <v>8</v>
      </c>
      <c r="I46" s="23">
        <f t="shared" si="7"/>
        <v>12969</v>
      </c>
      <c r="J46" s="23">
        <v>6372</v>
      </c>
      <c r="K46" s="23">
        <v>6597</v>
      </c>
      <c r="L46" s="23">
        <v>23</v>
      </c>
      <c r="M46" s="23">
        <v>14</v>
      </c>
      <c r="N46" s="23">
        <v>18</v>
      </c>
      <c r="O46" s="23">
        <v>4</v>
      </c>
      <c r="P46" s="23">
        <v>9</v>
      </c>
      <c r="Q46" s="23">
        <v>34</v>
      </c>
      <c r="R46" s="23">
        <v>25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14680</v>
      </c>
      <c r="F48" s="22">
        <f>SUM(F49:F54)</f>
        <v>1</v>
      </c>
      <c r="G48" s="22">
        <f>SUM(G49:G54)</f>
        <v>28</v>
      </c>
      <c r="H48" s="22">
        <f>SUM(H49:H54)</f>
        <v>27</v>
      </c>
      <c r="I48" s="22">
        <f aca="true" t="shared" si="9" ref="I48:I54">SUM(J48:K48)</f>
        <v>51075</v>
      </c>
      <c r="J48" s="22">
        <f>SUM(J49:J54)</f>
        <v>24987</v>
      </c>
      <c r="K48" s="22">
        <f aca="true" t="shared" si="10" ref="K48:R48">SUM(K49:K54)</f>
        <v>26088</v>
      </c>
      <c r="L48" s="22">
        <f t="shared" si="10"/>
        <v>-25</v>
      </c>
      <c r="M48" s="22">
        <f t="shared" si="10"/>
        <v>13</v>
      </c>
      <c r="N48" s="22">
        <f t="shared" si="10"/>
        <v>41</v>
      </c>
      <c r="O48" s="22">
        <f t="shared" si="10"/>
        <v>28</v>
      </c>
      <c r="P48" s="22">
        <f t="shared" si="10"/>
        <v>-38</v>
      </c>
      <c r="Q48" s="22">
        <f t="shared" si="10"/>
        <v>77</v>
      </c>
      <c r="R48" s="22">
        <f t="shared" si="10"/>
        <v>115</v>
      </c>
    </row>
    <row r="49" spans="2:18" s="2" customFormat="1" ht="12" customHeight="1">
      <c r="B49" s="6"/>
      <c r="C49" s="12"/>
      <c r="D49" s="5" t="s">
        <v>130</v>
      </c>
      <c r="E49" s="23">
        <v>4385</v>
      </c>
      <c r="F49" s="23">
        <v>-2</v>
      </c>
      <c r="G49" s="23">
        <v>13</v>
      </c>
      <c r="H49" s="23">
        <v>15</v>
      </c>
      <c r="I49" s="23">
        <f t="shared" si="9"/>
        <v>13461</v>
      </c>
      <c r="J49" s="23">
        <v>6650</v>
      </c>
      <c r="K49" s="23">
        <v>6811</v>
      </c>
      <c r="L49" s="23">
        <v>-14</v>
      </c>
      <c r="M49" s="23">
        <v>8</v>
      </c>
      <c r="N49" s="23">
        <v>13</v>
      </c>
      <c r="O49" s="23">
        <v>5</v>
      </c>
      <c r="P49" s="23">
        <v>-22</v>
      </c>
      <c r="Q49" s="23">
        <v>30</v>
      </c>
      <c r="R49" s="23">
        <v>52</v>
      </c>
    </row>
    <row r="50" spans="2:18" s="2" customFormat="1" ht="12" customHeight="1">
      <c r="B50" s="6"/>
      <c r="C50" s="12"/>
      <c r="D50" s="5" t="s">
        <v>131</v>
      </c>
      <c r="E50" s="23">
        <v>2368</v>
      </c>
      <c r="F50" s="23">
        <v>2</v>
      </c>
      <c r="G50" s="23">
        <v>6</v>
      </c>
      <c r="H50" s="23">
        <v>4</v>
      </c>
      <c r="I50" s="23">
        <f t="shared" si="9"/>
        <v>8735</v>
      </c>
      <c r="J50" s="23">
        <v>4232</v>
      </c>
      <c r="K50" s="23">
        <v>4503</v>
      </c>
      <c r="L50" s="23">
        <v>-2</v>
      </c>
      <c r="M50" s="23">
        <v>1</v>
      </c>
      <c r="N50" s="23">
        <v>6</v>
      </c>
      <c r="O50" s="23">
        <v>5</v>
      </c>
      <c r="P50" s="23">
        <v>-3</v>
      </c>
      <c r="Q50" s="23">
        <v>17</v>
      </c>
      <c r="R50" s="23">
        <v>20</v>
      </c>
    </row>
    <row r="51" spans="2:18" s="2" customFormat="1" ht="12" customHeight="1">
      <c r="B51" s="6"/>
      <c r="C51" s="12"/>
      <c r="D51" s="5" t="s">
        <v>132</v>
      </c>
      <c r="E51" s="23">
        <v>5988</v>
      </c>
      <c r="F51" s="23">
        <v>0</v>
      </c>
      <c r="G51" s="23">
        <v>8</v>
      </c>
      <c r="H51" s="23">
        <v>8</v>
      </c>
      <c r="I51" s="23">
        <f t="shared" si="9"/>
        <v>22637</v>
      </c>
      <c r="J51" s="23">
        <v>11102</v>
      </c>
      <c r="K51" s="23">
        <v>11535</v>
      </c>
      <c r="L51" s="23">
        <v>-3</v>
      </c>
      <c r="M51" s="23">
        <v>6</v>
      </c>
      <c r="N51" s="23">
        <v>19</v>
      </c>
      <c r="O51" s="23">
        <v>13</v>
      </c>
      <c r="P51" s="23">
        <v>-9</v>
      </c>
      <c r="Q51" s="23">
        <v>26</v>
      </c>
      <c r="R51" s="23">
        <v>35</v>
      </c>
    </row>
    <row r="52" spans="2:18" s="2" customFormat="1" ht="12" customHeight="1">
      <c r="B52" s="6"/>
      <c r="C52" s="12"/>
      <c r="D52" s="5" t="s">
        <v>133</v>
      </c>
      <c r="E52" s="23">
        <v>928</v>
      </c>
      <c r="F52" s="23">
        <v>1</v>
      </c>
      <c r="G52" s="23">
        <v>1</v>
      </c>
      <c r="H52" s="23">
        <v>0</v>
      </c>
      <c r="I52" s="23">
        <f t="shared" si="9"/>
        <v>3133</v>
      </c>
      <c r="J52" s="23">
        <v>1496</v>
      </c>
      <c r="K52" s="23">
        <v>1637</v>
      </c>
      <c r="L52" s="23">
        <v>-4</v>
      </c>
      <c r="M52" s="23">
        <v>-1</v>
      </c>
      <c r="N52" s="23">
        <v>3</v>
      </c>
      <c r="O52" s="23">
        <v>4</v>
      </c>
      <c r="P52" s="23">
        <v>-3</v>
      </c>
      <c r="Q52" s="23">
        <v>2</v>
      </c>
      <c r="R52" s="23">
        <v>5</v>
      </c>
    </row>
    <row r="53" spans="2:18" s="2" customFormat="1" ht="12" customHeight="1">
      <c r="B53" s="6"/>
      <c r="C53" s="12"/>
      <c r="D53" s="5" t="s">
        <v>134</v>
      </c>
      <c r="E53" s="23">
        <v>411</v>
      </c>
      <c r="F53" s="23">
        <v>0</v>
      </c>
      <c r="G53" s="23">
        <v>0</v>
      </c>
      <c r="H53" s="23">
        <v>0</v>
      </c>
      <c r="I53" s="23">
        <f t="shared" si="9"/>
        <v>1276</v>
      </c>
      <c r="J53" s="23">
        <v>604</v>
      </c>
      <c r="K53" s="23">
        <v>672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2:18" s="2" customFormat="1" ht="12" customHeight="1">
      <c r="B54" s="6"/>
      <c r="C54" s="12"/>
      <c r="D54" s="5" t="s">
        <v>135</v>
      </c>
      <c r="E54" s="23">
        <v>600</v>
      </c>
      <c r="F54" s="23">
        <v>0</v>
      </c>
      <c r="G54" s="23">
        <v>0</v>
      </c>
      <c r="H54" s="23">
        <v>0</v>
      </c>
      <c r="I54" s="23">
        <f t="shared" si="9"/>
        <v>1833</v>
      </c>
      <c r="J54" s="23">
        <v>903</v>
      </c>
      <c r="K54" s="23">
        <v>930</v>
      </c>
      <c r="L54" s="23">
        <v>-2</v>
      </c>
      <c r="M54" s="23">
        <v>-1</v>
      </c>
      <c r="N54" s="23">
        <v>0</v>
      </c>
      <c r="O54" s="23">
        <v>1</v>
      </c>
      <c r="P54" s="23">
        <v>-1</v>
      </c>
      <c r="Q54" s="23">
        <v>2</v>
      </c>
      <c r="R54" s="23">
        <v>3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9975</v>
      </c>
      <c r="F56" s="22">
        <f>SUM(F57:F60)</f>
        <v>-5</v>
      </c>
      <c r="G56" s="22">
        <f>SUM(G57:G60)</f>
        <v>9</v>
      </c>
      <c r="H56" s="22">
        <f>SUM(H57:H60)</f>
        <v>14</v>
      </c>
      <c r="I56" s="22">
        <f>SUM(J56:K56)</f>
        <v>37859</v>
      </c>
      <c r="J56" s="22">
        <f>SUM(J57:J60)</f>
        <v>18526</v>
      </c>
      <c r="K56" s="22">
        <f aca="true" t="shared" si="11" ref="K56:R56">SUM(K57:K60)</f>
        <v>19333</v>
      </c>
      <c r="L56" s="22">
        <f t="shared" si="11"/>
        <v>-10</v>
      </c>
      <c r="M56" s="22">
        <f t="shared" si="11"/>
        <v>11</v>
      </c>
      <c r="N56" s="22">
        <f t="shared" si="11"/>
        <v>32</v>
      </c>
      <c r="O56" s="22">
        <f t="shared" si="11"/>
        <v>21</v>
      </c>
      <c r="P56" s="22">
        <f t="shared" si="11"/>
        <v>-21</v>
      </c>
      <c r="Q56" s="22">
        <f t="shared" si="11"/>
        <v>38</v>
      </c>
      <c r="R56" s="22">
        <f t="shared" si="11"/>
        <v>59</v>
      </c>
    </row>
    <row r="57" spans="2:18" s="2" customFormat="1" ht="12" customHeight="1">
      <c r="B57" s="6"/>
      <c r="C57" s="12"/>
      <c r="D57" s="5" t="s">
        <v>137</v>
      </c>
      <c r="E57" s="23">
        <v>1288</v>
      </c>
      <c r="F57" s="23">
        <v>-1</v>
      </c>
      <c r="G57" s="23">
        <v>0</v>
      </c>
      <c r="H57" s="23">
        <v>1</v>
      </c>
      <c r="I57" s="23">
        <f>SUM(J57:K57)</f>
        <v>5243</v>
      </c>
      <c r="J57" s="23">
        <v>2623</v>
      </c>
      <c r="K57" s="23">
        <v>2620</v>
      </c>
      <c r="L57" s="23">
        <v>-5</v>
      </c>
      <c r="M57" s="23">
        <v>3</v>
      </c>
      <c r="N57" s="23">
        <v>5</v>
      </c>
      <c r="O57" s="23">
        <v>2</v>
      </c>
      <c r="P57" s="23">
        <v>-8</v>
      </c>
      <c r="Q57" s="23">
        <v>1</v>
      </c>
      <c r="R57" s="23">
        <v>9</v>
      </c>
    </row>
    <row r="58" spans="2:18" s="2" customFormat="1" ht="12" customHeight="1">
      <c r="B58" s="6"/>
      <c r="C58" s="12"/>
      <c r="D58" s="5" t="s">
        <v>138</v>
      </c>
      <c r="E58" s="23">
        <v>3776</v>
      </c>
      <c r="F58" s="23">
        <v>-5</v>
      </c>
      <c r="G58" s="23">
        <v>6</v>
      </c>
      <c r="H58" s="23">
        <v>11</v>
      </c>
      <c r="I58" s="23">
        <f>SUM(J58:K58)</f>
        <v>13756</v>
      </c>
      <c r="J58" s="23">
        <v>6743</v>
      </c>
      <c r="K58" s="23">
        <v>7013</v>
      </c>
      <c r="L58" s="23">
        <v>-10</v>
      </c>
      <c r="M58" s="23">
        <v>3</v>
      </c>
      <c r="N58" s="23">
        <v>10</v>
      </c>
      <c r="O58" s="23">
        <v>7</v>
      </c>
      <c r="P58" s="23">
        <v>-13</v>
      </c>
      <c r="Q58" s="23">
        <v>14</v>
      </c>
      <c r="R58" s="23">
        <v>27</v>
      </c>
    </row>
    <row r="59" spans="2:18" s="2" customFormat="1" ht="12" customHeight="1">
      <c r="B59" s="6"/>
      <c r="C59" s="12"/>
      <c r="D59" s="5" t="s">
        <v>139</v>
      </c>
      <c r="E59" s="23">
        <v>1445</v>
      </c>
      <c r="F59" s="23">
        <v>-1</v>
      </c>
      <c r="G59" s="23">
        <v>0</v>
      </c>
      <c r="H59" s="23">
        <v>1</v>
      </c>
      <c r="I59" s="23">
        <f>SUM(J59:K59)</f>
        <v>4681</v>
      </c>
      <c r="J59" s="23">
        <v>2230</v>
      </c>
      <c r="K59" s="23">
        <v>2451</v>
      </c>
      <c r="L59" s="23">
        <v>-5</v>
      </c>
      <c r="M59" s="23">
        <v>1</v>
      </c>
      <c r="N59" s="23">
        <v>4</v>
      </c>
      <c r="O59" s="23">
        <v>3</v>
      </c>
      <c r="P59" s="23">
        <v>-6</v>
      </c>
      <c r="Q59" s="23">
        <v>3</v>
      </c>
      <c r="R59" s="23">
        <v>9</v>
      </c>
    </row>
    <row r="60" spans="2:18" s="2" customFormat="1" ht="12" customHeight="1">
      <c r="B60" s="6"/>
      <c r="C60" s="12"/>
      <c r="D60" s="5" t="s">
        <v>140</v>
      </c>
      <c r="E60" s="23">
        <v>3466</v>
      </c>
      <c r="F60" s="23">
        <v>2</v>
      </c>
      <c r="G60" s="23">
        <v>3</v>
      </c>
      <c r="H60" s="23">
        <v>1</v>
      </c>
      <c r="I60" s="23">
        <f>SUM(J60:K60)</f>
        <v>14179</v>
      </c>
      <c r="J60" s="23">
        <v>6930</v>
      </c>
      <c r="K60" s="23">
        <v>7249</v>
      </c>
      <c r="L60" s="23">
        <v>10</v>
      </c>
      <c r="M60" s="23">
        <v>4</v>
      </c>
      <c r="N60" s="23">
        <v>13</v>
      </c>
      <c r="O60" s="23">
        <v>9</v>
      </c>
      <c r="P60" s="23">
        <v>6</v>
      </c>
      <c r="Q60" s="23">
        <v>20</v>
      </c>
      <c r="R60" s="23">
        <v>14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5347</v>
      </c>
      <c r="F62" s="22">
        <f>SUM(F63)</f>
        <v>1</v>
      </c>
      <c r="G62" s="22">
        <f>SUM(G63)</f>
        <v>10</v>
      </c>
      <c r="H62" s="22">
        <f>SUM(H63)</f>
        <v>9</v>
      </c>
      <c r="I62" s="22">
        <f>SUM(J62:K62)</f>
        <v>18668</v>
      </c>
      <c r="J62" s="22">
        <f>SUM(J63)</f>
        <v>8981</v>
      </c>
      <c r="K62" s="22">
        <f aca="true" t="shared" si="12" ref="K62:R62">SUM(K63)</f>
        <v>9687</v>
      </c>
      <c r="L62" s="22">
        <f t="shared" si="12"/>
        <v>24</v>
      </c>
      <c r="M62" s="22">
        <f t="shared" si="12"/>
        <v>3</v>
      </c>
      <c r="N62" s="22">
        <f t="shared" si="12"/>
        <v>18</v>
      </c>
      <c r="O62" s="22">
        <f t="shared" si="12"/>
        <v>15</v>
      </c>
      <c r="P62" s="22">
        <f t="shared" si="12"/>
        <v>21</v>
      </c>
      <c r="Q62" s="22">
        <f t="shared" si="12"/>
        <v>47</v>
      </c>
      <c r="R62" s="22">
        <f t="shared" si="12"/>
        <v>26</v>
      </c>
    </row>
    <row r="63" spans="2:18" s="2" customFormat="1" ht="12" customHeight="1">
      <c r="B63" s="6"/>
      <c r="C63" s="12"/>
      <c r="D63" s="5" t="s">
        <v>142</v>
      </c>
      <c r="E63" s="23">
        <v>5347</v>
      </c>
      <c r="F63" s="23">
        <v>1</v>
      </c>
      <c r="G63" s="23">
        <v>10</v>
      </c>
      <c r="H63" s="23">
        <v>9</v>
      </c>
      <c r="I63" s="23">
        <f>SUM(J63:K63)</f>
        <v>18668</v>
      </c>
      <c r="J63" s="23">
        <v>8981</v>
      </c>
      <c r="K63" s="23">
        <v>9687</v>
      </c>
      <c r="L63" s="23">
        <v>24</v>
      </c>
      <c r="M63" s="23">
        <v>3</v>
      </c>
      <c r="N63" s="23">
        <v>18</v>
      </c>
      <c r="O63" s="23">
        <v>15</v>
      </c>
      <c r="P63" s="23">
        <v>21</v>
      </c>
      <c r="Q63" s="23">
        <v>47</v>
      </c>
      <c r="R63" s="23">
        <v>26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21234</v>
      </c>
      <c r="F65" s="22">
        <f>SUM(F66:F73)</f>
        <v>25</v>
      </c>
      <c r="G65" s="22">
        <f>SUM(G66:G73)</f>
        <v>68</v>
      </c>
      <c r="H65" s="22">
        <f>SUM(H66:H73)</f>
        <v>43</v>
      </c>
      <c r="I65" s="22">
        <f>SUM(J65:K65)</f>
        <v>72248</v>
      </c>
      <c r="J65" s="22">
        <f>SUM(J66:J73)</f>
        <v>35412</v>
      </c>
      <c r="K65" s="22">
        <f aca="true" t="shared" si="13" ref="K65:R65">SUM(K66:K73)</f>
        <v>36836</v>
      </c>
      <c r="L65" s="22">
        <f t="shared" si="13"/>
        <v>74</v>
      </c>
      <c r="M65" s="22">
        <f t="shared" si="13"/>
        <v>30</v>
      </c>
      <c r="N65" s="22">
        <f t="shared" si="13"/>
        <v>72</v>
      </c>
      <c r="O65" s="22">
        <f t="shared" si="13"/>
        <v>42</v>
      </c>
      <c r="P65" s="22">
        <f t="shared" si="13"/>
        <v>44</v>
      </c>
      <c r="Q65" s="22">
        <f t="shared" si="13"/>
        <v>172</v>
      </c>
      <c r="R65" s="22">
        <f t="shared" si="13"/>
        <v>128</v>
      </c>
    </row>
    <row r="66" spans="2:18" s="2" customFormat="1" ht="12" customHeight="1">
      <c r="B66" s="6"/>
      <c r="C66" s="12"/>
      <c r="D66" s="5" t="s">
        <v>144</v>
      </c>
      <c r="E66" s="23">
        <v>5679</v>
      </c>
      <c r="F66" s="23">
        <v>11</v>
      </c>
      <c r="G66" s="23">
        <v>19</v>
      </c>
      <c r="H66" s="23">
        <v>8</v>
      </c>
      <c r="I66" s="23">
        <f>SUM(J66:K66)</f>
        <v>19958</v>
      </c>
      <c r="J66" s="23">
        <v>9655</v>
      </c>
      <c r="K66" s="23">
        <v>10303</v>
      </c>
      <c r="L66" s="23">
        <v>29</v>
      </c>
      <c r="M66" s="23">
        <v>7</v>
      </c>
      <c r="N66" s="23">
        <v>17</v>
      </c>
      <c r="O66" s="23">
        <v>10</v>
      </c>
      <c r="P66" s="23">
        <v>22</v>
      </c>
      <c r="Q66" s="23">
        <v>49</v>
      </c>
      <c r="R66" s="23">
        <v>27</v>
      </c>
    </row>
    <row r="67" spans="2:18" s="2" customFormat="1" ht="12" customHeight="1">
      <c r="B67" s="6"/>
      <c r="C67" s="12"/>
      <c r="D67" s="5" t="s">
        <v>118</v>
      </c>
      <c r="E67" s="23">
        <v>649</v>
      </c>
      <c r="F67" s="23">
        <v>0</v>
      </c>
      <c r="G67" s="23">
        <v>0</v>
      </c>
      <c r="H67" s="23">
        <v>0</v>
      </c>
      <c r="I67" s="23">
        <f aca="true" t="shared" si="14" ref="I67:I73">SUM(J67:K67)</f>
        <v>2673</v>
      </c>
      <c r="J67" s="23">
        <v>1311</v>
      </c>
      <c r="K67" s="23">
        <v>1362</v>
      </c>
      <c r="L67" s="23">
        <v>3</v>
      </c>
      <c r="M67" s="23">
        <v>3</v>
      </c>
      <c r="N67" s="23">
        <v>4</v>
      </c>
      <c r="O67" s="23">
        <v>1</v>
      </c>
      <c r="P67" s="23">
        <v>0</v>
      </c>
      <c r="Q67" s="23">
        <v>3</v>
      </c>
      <c r="R67" s="23">
        <v>3</v>
      </c>
    </row>
    <row r="68" spans="2:18" s="2" customFormat="1" ht="12" customHeight="1">
      <c r="B68" s="6"/>
      <c r="C68" s="12"/>
      <c r="D68" s="5" t="s">
        <v>145</v>
      </c>
      <c r="E68" s="23">
        <v>4627</v>
      </c>
      <c r="F68" s="23">
        <v>5</v>
      </c>
      <c r="G68" s="23">
        <v>13</v>
      </c>
      <c r="H68" s="23">
        <v>8</v>
      </c>
      <c r="I68" s="23">
        <f t="shared" si="14"/>
        <v>16707</v>
      </c>
      <c r="J68" s="23">
        <v>8081</v>
      </c>
      <c r="K68" s="23">
        <v>8626</v>
      </c>
      <c r="L68" s="23">
        <v>12</v>
      </c>
      <c r="M68" s="23">
        <v>6</v>
      </c>
      <c r="N68" s="23">
        <v>17</v>
      </c>
      <c r="O68" s="23">
        <v>11</v>
      </c>
      <c r="P68" s="23">
        <v>6</v>
      </c>
      <c r="Q68" s="23">
        <v>37</v>
      </c>
      <c r="R68" s="23">
        <v>31</v>
      </c>
    </row>
    <row r="69" spans="2:18" s="2" customFormat="1" ht="12" customHeight="1">
      <c r="B69" s="6"/>
      <c r="C69" s="12"/>
      <c r="D69" s="5" t="s">
        <v>146</v>
      </c>
      <c r="E69" s="23">
        <v>2054</v>
      </c>
      <c r="F69" s="23">
        <v>1</v>
      </c>
      <c r="G69" s="23">
        <v>5</v>
      </c>
      <c r="H69" s="23">
        <v>4</v>
      </c>
      <c r="I69" s="23">
        <f t="shared" si="14"/>
        <v>6952</v>
      </c>
      <c r="J69" s="23">
        <v>3442</v>
      </c>
      <c r="K69" s="23">
        <v>3510</v>
      </c>
      <c r="L69" s="23">
        <v>6</v>
      </c>
      <c r="M69" s="23">
        <v>0</v>
      </c>
      <c r="N69" s="23">
        <v>7</v>
      </c>
      <c r="O69" s="23">
        <v>7</v>
      </c>
      <c r="P69" s="23">
        <v>6</v>
      </c>
      <c r="Q69" s="23">
        <v>16</v>
      </c>
      <c r="R69" s="23">
        <v>10</v>
      </c>
    </row>
    <row r="70" spans="2:18" s="2" customFormat="1" ht="12" customHeight="1">
      <c r="B70" s="6"/>
      <c r="C70" s="12"/>
      <c r="D70" s="5" t="s">
        <v>147</v>
      </c>
      <c r="E70" s="23">
        <v>3038</v>
      </c>
      <c r="F70" s="23">
        <v>3</v>
      </c>
      <c r="G70" s="23">
        <v>9</v>
      </c>
      <c r="H70" s="23">
        <v>6</v>
      </c>
      <c r="I70" s="23">
        <f t="shared" si="14"/>
        <v>10922</v>
      </c>
      <c r="J70" s="23">
        <v>5478</v>
      </c>
      <c r="K70" s="23">
        <v>5444</v>
      </c>
      <c r="L70" s="23">
        <v>-1</v>
      </c>
      <c r="M70" s="23">
        <v>5</v>
      </c>
      <c r="N70" s="23">
        <v>12</v>
      </c>
      <c r="O70" s="23">
        <v>7</v>
      </c>
      <c r="P70" s="23">
        <v>-6</v>
      </c>
      <c r="Q70" s="23">
        <v>15</v>
      </c>
      <c r="R70" s="23">
        <v>21</v>
      </c>
    </row>
    <row r="71" spans="2:18" s="2" customFormat="1" ht="12" customHeight="1">
      <c r="B71" s="6"/>
      <c r="C71" s="12"/>
      <c r="D71" s="5" t="s">
        <v>148</v>
      </c>
      <c r="E71" s="23">
        <v>3516</v>
      </c>
      <c r="F71" s="23">
        <v>4</v>
      </c>
      <c r="G71" s="23">
        <v>19</v>
      </c>
      <c r="H71" s="23">
        <v>15</v>
      </c>
      <c r="I71" s="23">
        <f t="shared" si="14"/>
        <v>8744</v>
      </c>
      <c r="J71" s="23">
        <v>4259</v>
      </c>
      <c r="K71" s="23">
        <v>4485</v>
      </c>
      <c r="L71" s="23">
        <v>23</v>
      </c>
      <c r="M71" s="23">
        <v>7</v>
      </c>
      <c r="N71" s="23">
        <v>11</v>
      </c>
      <c r="O71" s="23">
        <v>4</v>
      </c>
      <c r="P71" s="23">
        <v>16</v>
      </c>
      <c r="Q71" s="23">
        <v>42</v>
      </c>
      <c r="R71" s="23">
        <v>26</v>
      </c>
    </row>
    <row r="72" spans="2:18" s="2" customFormat="1" ht="12" customHeight="1">
      <c r="B72" s="6"/>
      <c r="C72" s="12"/>
      <c r="D72" s="5" t="s">
        <v>149</v>
      </c>
      <c r="E72" s="23">
        <v>688</v>
      </c>
      <c r="F72" s="23">
        <v>0</v>
      </c>
      <c r="G72" s="23">
        <v>0</v>
      </c>
      <c r="H72" s="23">
        <v>0</v>
      </c>
      <c r="I72" s="23">
        <f t="shared" si="14"/>
        <v>2178</v>
      </c>
      <c r="J72" s="23">
        <v>1137</v>
      </c>
      <c r="K72" s="23">
        <v>1041</v>
      </c>
      <c r="L72" s="23">
        <v>-3</v>
      </c>
      <c r="M72" s="23">
        <v>0</v>
      </c>
      <c r="N72" s="23">
        <v>1</v>
      </c>
      <c r="O72" s="23">
        <v>1</v>
      </c>
      <c r="P72" s="23">
        <v>-3</v>
      </c>
      <c r="Q72" s="23">
        <v>2</v>
      </c>
      <c r="R72" s="23">
        <v>5</v>
      </c>
    </row>
    <row r="73" spans="2:18" s="2" customFormat="1" ht="12" customHeight="1">
      <c r="B73" s="6"/>
      <c r="C73" s="12"/>
      <c r="D73" s="5" t="s">
        <v>150</v>
      </c>
      <c r="E73" s="23">
        <v>983</v>
      </c>
      <c r="F73" s="23">
        <v>1</v>
      </c>
      <c r="G73" s="23">
        <v>3</v>
      </c>
      <c r="H73" s="23">
        <v>2</v>
      </c>
      <c r="I73" s="23">
        <f t="shared" si="14"/>
        <v>4114</v>
      </c>
      <c r="J73" s="23">
        <v>2049</v>
      </c>
      <c r="K73" s="23">
        <v>2065</v>
      </c>
      <c r="L73" s="23">
        <v>5</v>
      </c>
      <c r="M73" s="23">
        <v>2</v>
      </c>
      <c r="N73" s="23">
        <v>3</v>
      </c>
      <c r="O73" s="23">
        <v>1</v>
      </c>
      <c r="P73" s="23">
        <v>3</v>
      </c>
      <c r="Q73" s="23">
        <v>8</v>
      </c>
      <c r="R73" s="23">
        <v>5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15674</v>
      </c>
      <c r="F75" s="22">
        <f>SUM(F76:F83)</f>
        <v>2</v>
      </c>
      <c r="G75" s="22">
        <f>SUM(G76:G83)</f>
        <v>42</v>
      </c>
      <c r="H75" s="22">
        <f>SUM(H76:H83)</f>
        <v>40</v>
      </c>
      <c r="I75" s="22">
        <f>SUM(J75:K75)</f>
        <v>55120</v>
      </c>
      <c r="J75" s="22">
        <f>SUM(J76:J83)</f>
        <v>27109</v>
      </c>
      <c r="K75" s="22">
        <f aca="true" t="shared" si="15" ref="K75:R75">SUM(K76:K83)</f>
        <v>28011</v>
      </c>
      <c r="L75" s="22">
        <f t="shared" si="15"/>
        <v>25</v>
      </c>
      <c r="M75" s="22">
        <f t="shared" si="15"/>
        <v>35</v>
      </c>
      <c r="N75" s="22">
        <f t="shared" si="15"/>
        <v>64</v>
      </c>
      <c r="O75" s="22">
        <f t="shared" si="15"/>
        <v>29</v>
      </c>
      <c r="P75" s="22">
        <f t="shared" si="15"/>
        <v>-10</v>
      </c>
      <c r="Q75" s="22">
        <f t="shared" si="15"/>
        <v>117</v>
      </c>
      <c r="R75" s="22">
        <f t="shared" si="15"/>
        <v>127</v>
      </c>
    </row>
    <row r="76" spans="2:18" s="2" customFormat="1" ht="12" customHeight="1">
      <c r="B76" s="6"/>
      <c r="C76" s="12"/>
      <c r="D76" s="5" t="s">
        <v>152</v>
      </c>
      <c r="E76" s="23">
        <v>843</v>
      </c>
      <c r="F76" s="23">
        <v>0</v>
      </c>
      <c r="G76" s="23">
        <v>0</v>
      </c>
      <c r="H76" s="23">
        <v>0</v>
      </c>
      <c r="I76" s="23">
        <f>SUM(J76:K76)</f>
        <v>3281</v>
      </c>
      <c r="J76" s="23">
        <v>1629</v>
      </c>
      <c r="K76" s="23">
        <v>1652</v>
      </c>
      <c r="L76" s="23">
        <v>-1</v>
      </c>
      <c r="M76" s="23">
        <v>3</v>
      </c>
      <c r="N76" s="23">
        <v>4</v>
      </c>
      <c r="O76" s="23">
        <v>1</v>
      </c>
      <c r="P76" s="23">
        <v>-4</v>
      </c>
      <c r="Q76" s="23">
        <v>3</v>
      </c>
      <c r="R76" s="23">
        <v>7</v>
      </c>
    </row>
    <row r="77" spans="2:18" s="2" customFormat="1" ht="12" customHeight="1">
      <c r="B77" s="6"/>
      <c r="C77" s="12"/>
      <c r="D77" s="5" t="s">
        <v>153</v>
      </c>
      <c r="E77" s="23">
        <v>1803</v>
      </c>
      <c r="F77" s="23">
        <v>5</v>
      </c>
      <c r="G77" s="23">
        <v>8</v>
      </c>
      <c r="H77" s="23">
        <v>3</v>
      </c>
      <c r="I77" s="23">
        <f aca="true" t="shared" si="16" ref="I77:I83">SUM(J77:K77)</f>
        <v>6015</v>
      </c>
      <c r="J77" s="23">
        <v>2929</v>
      </c>
      <c r="K77" s="23">
        <v>3086</v>
      </c>
      <c r="L77" s="23">
        <v>9</v>
      </c>
      <c r="M77" s="23">
        <v>4</v>
      </c>
      <c r="N77" s="23">
        <v>7</v>
      </c>
      <c r="O77" s="23">
        <v>3</v>
      </c>
      <c r="P77" s="23">
        <v>5</v>
      </c>
      <c r="Q77" s="23">
        <v>20</v>
      </c>
      <c r="R77" s="23">
        <v>15</v>
      </c>
    </row>
    <row r="78" spans="2:18" s="2" customFormat="1" ht="12" customHeight="1">
      <c r="B78" s="6"/>
      <c r="C78" s="12"/>
      <c r="D78" s="5" t="s">
        <v>154</v>
      </c>
      <c r="E78" s="23">
        <v>1695</v>
      </c>
      <c r="F78" s="23">
        <v>1</v>
      </c>
      <c r="G78" s="23">
        <v>5</v>
      </c>
      <c r="H78" s="23">
        <v>4</v>
      </c>
      <c r="I78" s="23">
        <f t="shared" si="16"/>
        <v>6162</v>
      </c>
      <c r="J78" s="23">
        <v>3010</v>
      </c>
      <c r="K78" s="23">
        <v>3152</v>
      </c>
      <c r="L78" s="23">
        <v>7</v>
      </c>
      <c r="M78" s="23">
        <v>4</v>
      </c>
      <c r="N78" s="23">
        <v>8</v>
      </c>
      <c r="O78" s="23">
        <v>4</v>
      </c>
      <c r="P78" s="23">
        <v>3</v>
      </c>
      <c r="Q78" s="23">
        <v>13</v>
      </c>
      <c r="R78" s="23">
        <v>10</v>
      </c>
    </row>
    <row r="79" spans="2:18" s="2" customFormat="1" ht="12" customHeight="1">
      <c r="B79" s="6"/>
      <c r="C79" s="12"/>
      <c r="D79" s="5" t="s">
        <v>155</v>
      </c>
      <c r="E79" s="23">
        <v>881</v>
      </c>
      <c r="F79" s="23">
        <v>1</v>
      </c>
      <c r="G79" s="23">
        <v>3</v>
      </c>
      <c r="H79" s="23">
        <v>2</v>
      </c>
      <c r="I79" s="23">
        <f t="shared" si="16"/>
        <v>4089</v>
      </c>
      <c r="J79" s="23">
        <v>1984</v>
      </c>
      <c r="K79" s="23">
        <v>2105</v>
      </c>
      <c r="L79" s="23">
        <v>0</v>
      </c>
      <c r="M79" s="23">
        <v>3</v>
      </c>
      <c r="N79" s="23">
        <v>5</v>
      </c>
      <c r="O79" s="23">
        <v>2</v>
      </c>
      <c r="P79" s="23">
        <v>-3</v>
      </c>
      <c r="Q79" s="23">
        <v>7</v>
      </c>
      <c r="R79" s="23">
        <v>10</v>
      </c>
    </row>
    <row r="80" spans="2:18" s="2" customFormat="1" ht="12" customHeight="1">
      <c r="B80" s="6"/>
      <c r="C80" s="12"/>
      <c r="D80" s="5" t="s">
        <v>156</v>
      </c>
      <c r="E80" s="23">
        <v>2959</v>
      </c>
      <c r="F80" s="23">
        <v>5</v>
      </c>
      <c r="G80" s="23">
        <v>11</v>
      </c>
      <c r="H80" s="23">
        <v>6</v>
      </c>
      <c r="I80" s="23">
        <f t="shared" si="16"/>
        <v>10942</v>
      </c>
      <c r="J80" s="23">
        <v>5369</v>
      </c>
      <c r="K80" s="23">
        <v>5573</v>
      </c>
      <c r="L80" s="23">
        <v>17</v>
      </c>
      <c r="M80" s="23">
        <v>8</v>
      </c>
      <c r="N80" s="23">
        <v>15</v>
      </c>
      <c r="O80" s="23">
        <v>7</v>
      </c>
      <c r="P80" s="23">
        <v>9</v>
      </c>
      <c r="Q80" s="23">
        <v>28</v>
      </c>
      <c r="R80" s="23">
        <v>19</v>
      </c>
    </row>
    <row r="81" spans="2:18" s="2" customFormat="1" ht="12" customHeight="1">
      <c r="B81" s="6"/>
      <c r="C81" s="12"/>
      <c r="D81" s="5" t="s">
        <v>157</v>
      </c>
      <c r="E81" s="23">
        <v>3360</v>
      </c>
      <c r="F81" s="23">
        <v>-13</v>
      </c>
      <c r="G81" s="23">
        <v>8</v>
      </c>
      <c r="H81" s="23">
        <v>21</v>
      </c>
      <c r="I81" s="23">
        <f t="shared" si="16"/>
        <v>8221</v>
      </c>
      <c r="J81" s="23">
        <v>4123</v>
      </c>
      <c r="K81" s="23">
        <v>4098</v>
      </c>
      <c r="L81" s="23">
        <v>-13</v>
      </c>
      <c r="M81" s="23">
        <v>3</v>
      </c>
      <c r="N81" s="23">
        <v>6</v>
      </c>
      <c r="O81" s="23">
        <v>3</v>
      </c>
      <c r="P81" s="23">
        <v>-16</v>
      </c>
      <c r="Q81" s="23">
        <v>21</v>
      </c>
      <c r="R81" s="23">
        <v>37</v>
      </c>
    </row>
    <row r="82" spans="2:18" s="2" customFormat="1" ht="12" customHeight="1">
      <c r="B82" s="6"/>
      <c r="C82" s="12"/>
      <c r="D82" s="5" t="s">
        <v>158</v>
      </c>
      <c r="E82" s="23">
        <v>2209</v>
      </c>
      <c r="F82" s="23">
        <v>4</v>
      </c>
      <c r="G82" s="23">
        <v>6</v>
      </c>
      <c r="H82" s="23">
        <v>2</v>
      </c>
      <c r="I82" s="23">
        <f t="shared" si="16"/>
        <v>8110</v>
      </c>
      <c r="J82" s="23">
        <v>3962</v>
      </c>
      <c r="K82" s="23">
        <v>4148</v>
      </c>
      <c r="L82" s="23">
        <v>10</v>
      </c>
      <c r="M82" s="23">
        <v>8</v>
      </c>
      <c r="N82" s="23">
        <v>12</v>
      </c>
      <c r="O82" s="23">
        <v>4</v>
      </c>
      <c r="P82" s="23">
        <v>2</v>
      </c>
      <c r="Q82" s="23">
        <v>22</v>
      </c>
      <c r="R82" s="23">
        <v>20</v>
      </c>
    </row>
    <row r="83" spans="2:18" s="2" customFormat="1" ht="12" customHeight="1">
      <c r="B83" s="6"/>
      <c r="C83" s="12"/>
      <c r="D83" s="5" t="s">
        <v>159</v>
      </c>
      <c r="E83" s="23">
        <v>1924</v>
      </c>
      <c r="F83" s="23">
        <v>-1</v>
      </c>
      <c r="G83" s="23">
        <v>1</v>
      </c>
      <c r="H83" s="23">
        <v>2</v>
      </c>
      <c r="I83" s="23">
        <f t="shared" si="16"/>
        <v>8300</v>
      </c>
      <c r="J83" s="23">
        <v>4103</v>
      </c>
      <c r="K83" s="23">
        <v>4197</v>
      </c>
      <c r="L83" s="23">
        <v>-4</v>
      </c>
      <c r="M83" s="23">
        <v>2</v>
      </c>
      <c r="N83" s="23">
        <v>7</v>
      </c>
      <c r="O83" s="23">
        <v>5</v>
      </c>
      <c r="P83" s="23">
        <v>-6</v>
      </c>
      <c r="Q83" s="23">
        <v>3</v>
      </c>
      <c r="R83" s="23">
        <v>9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21448</v>
      </c>
      <c r="F85" s="22">
        <f>SUM(F86:F89)</f>
        <v>32</v>
      </c>
      <c r="G85" s="22">
        <f>SUM(G86:G89)</f>
        <v>88</v>
      </c>
      <c r="H85" s="22">
        <f>SUM(H86:H89)</f>
        <v>56</v>
      </c>
      <c r="I85" s="22">
        <f>SUM(J85:K85)</f>
        <v>80084</v>
      </c>
      <c r="J85" s="22">
        <f>SUM(J86:J89)</f>
        <v>39726</v>
      </c>
      <c r="K85" s="22">
        <f aca="true" t="shared" si="17" ref="K85:R85">SUM(K86:K89)</f>
        <v>40358</v>
      </c>
      <c r="L85" s="22">
        <f t="shared" si="17"/>
        <v>75</v>
      </c>
      <c r="M85" s="22">
        <f t="shared" si="17"/>
        <v>41</v>
      </c>
      <c r="N85" s="22">
        <f t="shared" si="17"/>
        <v>79</v>
      </c>
      <c r="O85" s="22">
        <f t="shared" si="17"/>
        <v>38</v>
      </c>
      <c r="P85" s="22">
        <f t="shared" si="17"/>
        <v>34</v>
      </c>
      <c r="Q85" s="22">
        <f t="shared" si="17"/>
        <v>211</v>
      </c>
      <c r="R85" s="22">
        <f t="shared" si="17"/>
        <v>177</v>
      </c>
    </row>
    <row r="86" spans="2:18" s="2" customFormat="1" ht="12" customHeight="1">
      <c r="B86" s="6"/>
      <c r="C86" s="12"/>
      <c r="D86" s="5" t="s">
        <v>161</v>
      </c>
      <c r="E86" s="23">
        <v>3128</v>
      </c>
      <c r="F86" s="23">
        <v>10</v>
      </c>
      <c r="G86" s="23">
        <v>15</v>
      </c>
      <c r="H86" s="23">
        <v>5</v>
      </c>
      <c r="I86" s="23">
        <f>SUM(J86:K86)</f>
        <v>12171</v>
      </c>
      <c r="J86" s="23">
        <v>6143</v>
      </c>
      <c r="K86" s="23">
        <v>6028</v>
      </c>
      <c r="L86" s="23">
        <v>25</v>
      </c>
      <c r="M86" s="23">
        <v>13</v>
      </c>
      <c r="N86" s="23">
        <v>15</v>
      </c>
      <c r="O86" s="23">
        <v>2</v>
      </c>
      <c r="P86" s="23">
        <v>12</v>
      </c>
      <c r="Q86" s="23">
        <v>35</v>
      </c>
      <c r="R86" s="23">
        <v>23</v>
      </c>
    </row>
    <row r="87" spans="2:18" s="2" customFormat="1" ht="12" customHeight="1">
      <c r="B87" s="6"/>
      <c r="C87" s="12"/>
      <c r="D87" s="5" t="s">
        <v>118</v>
      </c>
      <c r="E87" s="23">
        <v>4001</v>
      </c>
      <c r="F87" s="23">
        <v>6</v>
      </c>
      <c r="G87" s="23">
        <v>23</v>
      </c>
      <c r="H87" s="23">
        <v>17</v>
      </c>
      <c r="I87" s="23">
        <f>SUM(J87:K87)</f>
        <v>15704</v>
      </c>
      <c r="J87" s="23">
        <v>7812</v>
      </c>
      <c r="K87" s="23">
        <v>7892</v>
      </c>
      <c r="L87" s="23">
        <v>3</v>
      </c>
      <c r="M87" s="23">
        <v>10</v>
      </c>
      <c r="N87" s="23">
        <v>18</v>
      </c>
      <c r="O87" s="23">
        <v>8</v>
      </c>
      <c r="P87" s="23">
        <v>-7</v>
      </c>
      <c r="Q87" s="23">
        <v>45</v>
      </c>
      <c r="R87" s="23">
        <v>52</v>
      </c>
    </row>
    <row r="88" spans="2:18" s="2" customFormat="1" ht="12" customHeight="1">
      <c r="B88" s="6"/>
      <c r="C88" s="12"/>
      <c r="D88" s="5" t="s">
        <v>162</v>
      </c>
      <c r="E88" s="23">
        <v>8019</v>
      </c>
      <c r="F88" s="23">
        <v>-3</v>
      </c>
      <c r="G88" s="23">
        <v>15</v>
      </c>
      <c r="H88" s="23">
        <v>18</v>
      </c>
      <c r="I88" s="23">
        <f>SUM(J88:K88)</f>
        <v>29890</v>
      </c>
      <c r="J88" s="23">
        <v>14821</v>
      </c>
      <c r="K88" s="23">
        <v>15069</v>
      </c>
      <c r="L88" s="23">
        <v>-7</v>
      </c>
      <c r="M88" s="23">
        <v>12</v>
      </c>
      <c r="N88" s="23">
        <v>28</v>
      </c>
      <c r="O88" s="23">
        <v>16</v>
      </c>
      <c r="P88" s="23">
        <v>-19</v>
      </c>
      <c r="Q88" s="23">
        <v>47</v>
      </c>
      <c r="R88" s="23">
        <v>66</v>
      </c>
    </row>
    <row r="89" spans="2:18" s="2" customFormat="1" ht="12" customHeight="1">
      <c r="B89" s="6"/>
      <c r="C89" s="12"/>
      <c r="D89" s="5" t="s">
        <v>163</v>
      </c>
      <c r="E89" s="23">
        <v>6300</v>
      </c>
      <c r="F89" s="23">
        <v>19</v>
      </c>
      <c r="G89" s="23">
        <v>35</v>
      </c>
      <c r="H89" s="23">
        <v>16</v>
      </c>
      <c r="I89" s="23">
        <f>SUM(J89:K89)</f>
        <v>22319</v>
      </c>
      <c r="J89" s="23">
        <v>10950</v>
      </c>
      <c r="K89" s="23">
        <v>11369</v>
      </c>
      <c r="L89" s="23">
        <v>54</v>
      </c>
      <c r="M89" s="23">
        <v>6</v>
      </c>
      <c r="N89" s="23">
        <v>18</v>
      </c>
      <c r="O89" s="23">
        <v>12</v>
      </c>
      <c r="P89" s="23">
        <v>48</v>
      </c>
      <c r="Q89" s="23">
        <v>84</v>
      </c>
      <c r="R89" s="23">
        <v>36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20609</v>
      </c>
      <c r="F91" s="22">
        <f>SUM(F92:F95)</f>
        <v>34</v>
      </c>
      <c r="G91" s="22">
        <f>SUM(G92:G95)</f>
        <v>69</v>
      </c>
      <c r="H91" s="22">
        <f>SUM(H92:H95)</f>
        <v>35</v>
      </c>
      <c r="I91" s="22">
        <f>SUM(J91:K91)</f>
        <v>77899</v>
      </c>
      <c r="J91" s="22">
        <f>SUM(J92:J95)</f>
        <v>38878</v>
      </c>
      <c r="K91" s="22">
        <f aca="true" t="shared" si="18" ref="K91:R91">SUM(K92:K95)</f>
        <v>39021</v>
      </c>
      <c r="L91" s="22">
        <f t="shared" si="18"/>
        <v>72</v>
      </c>
      <c r="M91" s="22">
        <f t="shared" si="18"/>
        <v>38</v>
      </c>
      <c r="N91" s="22">
        <f t="shared" si="18"/>
        <v>82</v>
      </c>
      <c r="O91" s="22">
        <f t="shared" si="18"/>
        <v>44</v>
      </c>
      <c r="P91" s="22">
        <f t="shared" si="18"/>
        <v>34</v>
      </c>
      <c r="Q91" s="22">
        <f t="shared" si="18"/>
        <v>177</v>
      </c>
      <c r="R91" s="22">
        <f t="shared" si="18"/>
        <v>143</v>
      </c>
    </row>
    <row r="92" spans="2:18" s="2" customFormat="1" ht="12" customHeight="1">
      <c r="B92" s="6"/>
      <c r="C92" s="12"/>
      <c r="D92" s="5" t="s">
        <v>165</v>
      </c>
      <c r="E92" s="23">
        <v>3893</v>
      </c>
      <c r="F92" s="23">
        <v>2</v>
      </c>
      <c r="G92" s="23">
        <v>4</v>
      </c>
      <c r="H92" s="23">
        <v>2</v>
      </c>
      <c r="I92" s="23">
        <f>SUM(J92:K92)</f>
        <v>14265</v>
      </c>
      <c r="J92" s="23">
        <v>7091</v>
      </c>
      <c r="K92" s="23">
        <v>7174</v>
      </c>
      <c r="L92" s="23">
        <v>9</v>
      </c>
      <c r="M92" s="23">
        <v>11</v>
      </c>
      <c r="N92" s="23">
        <v>17</v>
      </c>
      <c r="O92" s="23">
        <v>6</v>
      </c>
      <c r="P92" s="23">
        <v>-2</v>
      </c>
      <c r="Q92" s="23">
        <v>28</v>
      </c>
      <c r="R92" s="23">
        <v>30</v>
      </c>
    </row>
    <row r="93" spans="2:18" s="2" customFormat="1" ht="12" customHeight="1">
      <c r="B93" s="6"/>
      <c r="C93" s="12"/>
      <c r="D93" s="5" t="s">
        <v>166</v>
      </c>
      <c r="E93" s="23">
        <v>7369</v>
      </c>
      <c r="F93" s="23">
        <v>-3</v>
      </c>
      <c r="G93" s="23">
        <v>18</v>
      </c>
      <c r="H93" s="23">
        <v>21</v>
      </c>
      <c r="I93" s="23">
        <f>SUM(J93:K93)</f>
        <v>27320</v>
      </c>
      <c r="J93" s="23">
        <v>13780</v>
      </c>
      <c r="K93" s="23">
        <v>13540</v>
      </c>
      <c r="L93" s="23">
        <v>-7</v>
      </c>
      <c r="M93" s="23">
        <v>3</v>
      </c>
      <c r="N93" s="23">
        <v>24</v>
      </c>
      <c r="O93" s="23">
        <v>21</v>
      </c>
      <c r="P93" s="23">
        <v>-10</v>
      </c>
      <c r="Q93" s="23">
        <v>47</v>
      </c>
      <c r="R93" s="23">
        <v>57</v>
      </c>
    </row>
    <row r="94" spans="2:18" s="2" customFormat="1" ht="12" customHeight="1">
      <c r="B94" s="6"/>
      <c r="C94" s="12"/>
      <c r="D94" s="5" t="s">
        <v>167</v>
      </c>
      <c r="E94" s="23">
        <v>3937</v>
      </c>
      <c r="F94" s="23">
        <v>15</v>
      </c>
      <c r="G94" s="23">
        <v>17</v>
      </c>
      <c r="H94" s="23">
        <v>2</v>
      </c>
      <c r="I94" s="23">
        <f>SUM(J94:K94)</f>
        <v>15534</v>
      </c>
      <c r="J94" s="23">
        <v>7691</v>
      </c>
      <c r="K94" s="23">
        <v>7843</v>
      </c>
      <c r="L94" s="23">
        <v>31</v>
      </c>
      <c r="M94" s="23">
        <v>8</v>
      </c>
      <c r="N94" s="23">
        <v>17</v>
      </c>
      <c r="O94" s="23">
        <v>9</v>
      </c>
      <c r="P94" s="23">
        <v>23</v>
      </c>
      <c r="Q94" s="23">
        <v>40</v>
      </c>
      <c r="R94" s="23">
        <v>17</v>
      </c>
    </row>
    <row r="95" spans="2:18" s="2" customFormat="1" ht="12" customHeight="1">
      <c r="B95" s="6"/>
      <c r="C95" s="12"/>
      <c r="D95" s="5" t="s">
        <v>176</v>
      </c>
      <c r="E95" s="23">
        <v>5410</v>
      </c>
      <c r="F95" s="23">
        <v>20</v>
      </c>
      <c r="G95" s="23">
        <v>30</v>
      </c>
      <c r="H95" s="23">
        <v>10</v>
      </c>
      <c r="I95" s="23">
        <f>SUM(J95:K95)</f>
        <v>20780</v>
      </c>
      <c r="J95" s="23">
        <v>10316</v>
      </c>
      <c r="K95" s="23">
        <v>10464</v>
      </c>
      <c r="L95" s="23">
        <v>39</v>
      </c>
      <c r="M95" s="23">
        <v>16</v>
      </c>
      <c r="N95" s="23">
        <v>24</v>
      </c>
      <c r="O95" s="23">
        <v>8</v>
      </c>
      <c r="P95" s="23">
        <v>23</v>
      </c>
      <c r="Q95" s="23">
        <v>62</v>
      </c>
      <c r="R95" s="23">
        <v>39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6881</v>
      </c>
      <c r="F97" s="22">
        <f>SUM(F98)</f>
        <v>1</v>
      </c>
      <c r="G97" s="22">
        <f>SUM(G98)</f>
        <v>23</v>
      </c>
      <c r="H97" s="22">
        <f>SUM(H98)</f>
        <v>22</v>
      </c>
      <c r="I97" s="22">
        <f>SUM(J97:K97)</f>
        <v>23638</v>
      </c>
      <c r="J97" s="22">
        <f>SUM(J98)</f>
        <v>11626</v>
      </c>
      <c r="K97" s="22">
        <f>SUM(K98)</f>
        <v>12012</v>
      </c>
      <c r="L97" s="22">
        <f aca="true" t="shared" si="19" ref="L97:R97">SUM(L98)</f>
        <v>11</v>
      </c>
      <c r="M97" s="22">
        <f t="shared" si="19"/>
        <v>12</v>
      </c>
      <c r="N97" s="22">
        <f t="shared" si="19"/>
        <v>26</v>
      </c>
      <c r="O97" s="22">
        <f t="shared" si="19"/>
        <v>14</v>
      </c>
      <c r="P97" s="22">
        <f t="shared" si="19"/>
        <v>-1</v>
      </c>
      <c r="Q97" s="22">
        <f t="shared" si="19"/>
        <v>58</v>
      </c>
      <c r="R97" s="22">
        <f t="shared" si="19"/>
        <v>59</v>
      </c>
    </row>
    <row r="98" spans="2:18" s="2" customFormat="1" ht="12" customHeight="1">
      <c r="B98" s="6"/>
      <c r="C98" s="12"/>
      <c r="D98" s="5" t="s">
        <v>169</v>
      </c>
      <c r="E98" s="23">
        <v>6881</v>
      </c>
      <c r="F98" s="23">
        <v>1</v>
      </c>
      <c r="G98" s="23">
        <v>23</v>
      </c>
      <c r="H98" s="23">
        <v>22</v>
      </c>
      <c r="I98" s="23">
        <f>SUM(J98:K98)</f>
        <v>23638</v>
      </c>
      <c r="J98" s="23">
        <v>11626</v>
      </c>
      <c r="K98" s="23">
        <v>12012</v>
      </c>
      <c r="L98" s="23">
        <v>11</v>
      </c>
      <c r="M98" s="23">
        <v>12</v>
      </c>
      <c r="N98" s="23">
        <v>26</v>
      </c>
      <c r="O98" s="23">
        <v>14</v>
      </c>
      <c r="P98" s="23">
        <v>-1</v>
      </c>
      <c r="Q98" s="23">
        <v>58</v>
      </c>
      <c r="R98" s="23">
        <v>59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29553</v>
      </c>
      <c r="F100" s="22">
        <f>SUM(F101:F105)</f>
        <v>8</v>
      </c>
      <c r="G100" s="22">
        <f>SUM(G101:G105)</f>
        <v>125</v>
      </c>
      <c r="H100" s="22">
        <f>SUM(H101:H105)</f>
        <v>117</v>
      </c>
      <c r="I100" s="22">
        <f aca="true" t="shared" si="20" ref="I100:I105">SUM(J100:K100)</f>
        <v>100786</v>
      </c>
      <c r="J100" s="22">
        <f aca="true" t="shared" si="21" ref="J100:R100">SUM(J101:J105)</f>
        <v>51091</v>
      </c>
      <c r="K100" s="22">
        <f t="shared" si="21"/>
        <v>49695</v>
      </c>
      <c r="L100" s="22">
        <f t="shared" si="21"/>
        <v>91</v>
      </c>
      <c r="M100" s="22">
        <f t="shared" si="21"/>
        <v>66</v>
      </c>
      <c r="N100" s="22">
        <f t="shared" si="21"/>
        <v>109</v>
      </c>
      <c r="O100" s="22">
        <f t="shared" si="21"/>
        <v>43</v>
      </c>
      <c r="P100" s="22">
        <f t="shared" si="21"/>
        <v>25</v>
      </c>
      <c r="Q100" s="22">
        <f t="shared" si="21"/>
        <v>294</v>
      </c>
      <c r="R100" s="22">
        <f t="shared" si="21"/>
        <v>269</v>
      </c>
    </row>
    <row r="101" spans="2:18" s="2" customFormat="1" ht="12" customHeight="1">
      <c r="B101" s="6"/>
      <c r="C101" s="12"/>
      <c r="D101" s="5" t="s">
        <v>171</v>
      </c>
      <c r="E101" s="23">
        <v>3641</v>
      </c>
      <c r="F101" s="23">
        <v>1</v>
      </c>
      <c r="G101" s="23">
        <v>5</v>
      </c>
      <c r="H101" s="23">
        <v>4</v>
      </c>
      <c r="I101" s="23">
        <f t="shared" si="20"/>
        <v>15966</v>
      </c>
      <c r="J101" s="23">
        <v>7911</v>
      </c>
      <c r="K101" s="23">
        <v>8055</v>
      </c>
      <c r="L101" s="23">
        <v>-7</v>
      </c>
      <c r="M101" s="23">
        <v>3</v>
      </c>
      <c r="N101" s="23">
        <v>13</v>
      </c>
      <c r="O101" s="23">
        <v>10</v>
      </c>
      <c r="P101" s="23">
        <v>-10</v>
      </c>
      <c r="Q101" s="23">
        <v>16</v>
      </c>
      <c r="R101" s="23">
        <v>26</v>
      </c>
    </row>
    <row r="102" spans="2:18" s="2" customFormat="1" ht="12" customHeight="1">
      <c r="B102" s="6"/>
      <c r="C102" s="12"/>
      <c r="D102" s="5" t="s">
        <v>80</v>
      </c>
      <c r="E102" s="23">
        <v>2613</v>
      </c>
      <c r="F102" s="23">
        <v>-2</v>
      </c>
      <c r="G102" s="23">
        <v>2</v>
      </c>
      <c r="H102" s="23">
        <v>4</v>
      </c>
      <c r="I102" s="23">
        <f t="shared" si="20"/>
        <v>10335</v>
      </c>
      <c r="J102" s="23">
        <v>5167</v>
      </c>
      <c r="K102" s="23">
        <v>5168</v>
      </c>
      <c r="L102" s="23">
        <v>6</v>
      </c>
      <c r="M102" s="23">
        <v>7</v>
      </c>
      <c r="N102" s="23">
        <v>11</v>
      </c>
      <c r="O102" s="23">
        <v>4</v>
      </c>
      <c r="P102" s="23">
        <v>-1</v>
      </c>
      <c r="Q102" s="23">
        <v>10</v>
      </c>
      <c r="R102" s="23">
        <v>11</v>
      </c>
    </row>
    <row r="103" spans="2:18" s="2" customFormat="1" ht="12" customHeight="1">
      <c r="B103" s="6"/>
      <c r="C103" s="12"/>
      <c r="D103" s="5" t="s">
        <v>172</v>
      </c>
      <c r="E103" s="23">
        <v>2801</v>
      </c>
      <c r="F103" s="23">
        <v>0</v>
      </c>
      <c r="G103" s="23">
        <v>2</v>
      </c>
      <c r="H103" s="23">
        <v>2</v>
      </c>
      <c r="I103" s="23">
        <f t="shared" si="20"/>
        <v>11466</v>
      </c>
      <c r="J103" s="23">
        <v>5666</v>
      </c>
      <c r="K103" s="23">
        <v>5800</v>
      </c>
      <c r="L103" s="23">
        <v>1</v>
      </c>
      <c r="M103" s="23">
        <v>5</v>
      </c>
      <c r="N103" s="23">
        <v>10</v>
      </c>
      <c r="O103" s="23">
        <v>5</v>
      </c>
      <c r="P103" s="23">
        <v>-4</v>
      </c>
      <c r="Q103" s="23">
        <v>13</v>
      </c>
      <c r="R103" s="23">
        <v>17</v>
      </c>
    </row>
    <row r="104" spans="2:18" s="2" customFormat="1" ht="12" customHeight="1">
      <c r="B104" s="6"/>
      <c r="C104" s="12"/>
      <c r="D104" s="5" t="s">
        <v>173</v>
      </c>
      <c r="E104" s="23">
        <v>13799</v>
      </c>
      <c r="F104" s="23">
        <v>-34</v>
      </c>
      <c r="G104" s="23">
        <v>64</v>
      </c>
      <c r="H104" s="23">
        <v>98</v>
      </c>
      <c r="I104" s="23">
        <f t="shared" si="20"/>
        <v>37738</v>
      </c>
      <c r="J104" s="23">
        <v>19645</v>
      </c>
      <c r="K104" s="23">
        <v>18093</v>
      </c>
      <c r="L104" s="23">
        <v>-28</v>
      </c>
      <c r="M104" s="23">
        <v>47</v>
      </c>
      <c r="N104" s="23">
        <v>59</v>
      </c>
      <c r="O104" s="23">
        <v>12</v>
      </c>
      <c r="P104" s="23">
        <v>-75</v>
      </c>
      <c r="Q104" s="23">
        <v>93</v>
      </c>
      <c r="R104" s="23">
        <v>168</v>
      </c>
    </row>
    <row r="105" spans="2:18" s="2" customFormat="1" ht="12" customHeight="1">
      <c r="B105" s="6"/>
      <c r="C105" s="12"/>
      <c r="D105" s="5" t="s">
        <v>174</v>
      </c>
      <c r="E105" s="23">
        <v>6699</v>
      </c>
      <c r="F105" s="23">
        <v>43</v>
      </c>
      <c r="G105" s="23">
        <v>52</v>
      </c>
      <c r="H105" s="23">
        <v>9</v>
      </c>
      <c r="I105" s="23">
        <f t="shared" si="20"/>
        <v>25281</v>
      </c>
      <c r="J105" s="23">
        <v>12702</v>
      </c>
      <c r="K105" s="23">
        <v>12579</v>
      </c>
      <c r="L105" s="23">
        <v>119</v>
      </c>
      <c r="M105" s="23">
        <v>4</v>
      </c>
      <c r="N105" s="23">
        <v>16</v>
      </c>
      <c r="O105" s="23">
        <v>12</v>
      </c>
      <c r="P105" s="23">
        <v>115</v>
      </c>
      <c r="Q105" s="23">
        <v>162</v>
      </c>
      <c r="R105" s="23">
        <v>47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C62:D62"/>
    <mergeCell ref="C97:D97"/>
    <mergeCell ref="B23:D23"/>
    <mergeCell ref="C24:D24"/>
    <mergeCell ref="C100:D100"/>
    <mergeCell ref="C65:D65"/>
    <mergeCell ref="C75:D75"/>
    <mergeCell ref="C85:D85"/>
    <mergeCell ref="C91:D91"/>
    <mergeCell ref="C41:D41"/>
    <mergeCell ref="C48:D48"/>
    <mergeCell ref="C56:D56"/>
    <mergeCell ref="C35:D3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2:D12"/>
    <mergeCell ref="C13:D13"/>
    <mergeCell ref="B3:D6"/>
    <mergeCell ref="B8:D8"/>
    <mergeCell ref="B9:D9"/>
    <mergeCell ref="B10:D10"/>
    <mergeCell ref="P5:R5"/>
    <mergeCell ref="I3:R4"/>
    <mergeCell ref="I5:I6"/>
    <mergeCell ref="J5:J6"/>
    <mergeCell ref="K5:K6"/>
    <mergeCell ref="L5:L6"/>
    <mergeCell ref="F5:F6"/>
    <mergeCell ref="G5:G6"/>
    <mergeCell ref="H5:H6"/>
    <mergeCell ref="E3:H4"/>
    <mergeCell ref="E5:E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09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14" width="10.875" style="0" customWidth="1"/>
    <col min="15" max="15" width="11.875" style="0" customWidth="1"/>
    <col min="16" max="17" width="10.875" style="0" customWidth="1"/>
    <col min="18" max="22" width="11.875" style="0" customWidth="1"/>
  </cols>
  <sheetData>
    <row r="1" spans="2:8" ht="14.25" customHeight="1">
      <c r="B1" s="14" t="s">
        <v>81</v>
      </c>
      <c r="C1" s="1"/>
      <c r="D1" s="1"/>
      <c r="E1" s="1"/>
      <c r="F1" s="1"/>
      <c r="G1" s="1"/>
      <c r="H1" s="1"/>
    </row>
    <row r="2" ht="12" customHeight="1">
      <c r="R2" s="26" t="s">
        <v>186</v>
      </c>
    </row>
    <row r="3" spans="2:18" s="2" customFormat="1" ht="12" customHeight="1">
      <c r="B3" s="34"/>
      <c r="C3" s="35"/>
      <c r="D3" s="36"/>
      <c r="E3" s="48" t="s">
        <v>92</v>
      </c>
      <c r="F3" s="35"/>
      <c r="G3" s="35"/>
      <c r="H3" s="36"/>
      <c r="I3" s="48" t="s">
        <v>190</v>
      </c>
      <c r="J3" s="35"/>
      <c r="K3" s="35"/>
      <c r="L3" s="35"/>
      <c r="M3" s="35"/>
      <c r="N3" s="35"/>
      <c r="O3" s="35"/>
      <c r="P3" s="35"/>
      <c r="Q3" s="35"/>
      <c r="R3" s="36"/>
    </row>
    <row r="4" spans="2:18" s="2" customFormat="1" ht="12" customHeight="1">
      <c r="B4" s="37"/>
      <c r="C4" s="38"/>
      <c r="D4" s="39"/>
      <c r="E4" s="40"/>
      <c r="F4" s="41"/>
      <c r="G4" s="41"/>
      <c r="H4" s="42"/>
      <c r="I4" s="40"/>
      <c r="J4" s="41"/>
      <c r="K4" s="41"/>
      <c r="L4" s="41"/>
      <c r="M4" s="41"/>
      <c r="N4" s="41"/>
      <c r="O4" s="41"/>
      <c r="P4" s="41"/>
      <c r="Q4" s="41"/>
      <c r="R4" s="42"/>
    </row>
    <row r="5" spans="2:18" s="2" customFormat="1" ht="12" customHeight="1">
      <c r="B5" s="37"/>
      <c r="C5" s="38"/>
      <c r="D5" s="39"/>
      <c r="E5" s="44" t="s">
        <v>93</v>
      </c>
      <c r="F5" s="44" t="s">
        <v>83</v>
      </c>
      <c r="G5" s="44" t="s">
        <v>94</v>
      </c>
      <c r="H5" s="44" t="s">
        <v>95</v>
      </c>
      <c r="I5" s="49" t="s">
        <v>93</v>
      </c>
      <c r="J5" s="49" t="s">
        <v>96</v>
      </c>
      <c r="K5" s="49" t="s">
        <v>97</v>
      </c>
      <c r="L5" s="44" t="s">
        <v>83</v>
      </c>
      <c r="M5" s="46" t="s">
        <v>87</v>
      </c>
      <c r="N5" s="47"/>
      <c r="O5" s="47"/>
      <c r="P5" s="46" t="s">
        <v>88</v>
      </c>
      <c r="Q5" s="47"/>
      <c r="R5" s="47"/>
    </row>
    <row r="6" spans="2:18" s="2" customFormat="1" ht="12" customHeight="1">
      <c r="B6" s="40"/>
      <c r="C6" s="41"/>
      <c r="D6" s="42"/>
      <c r="E6" s="45"/>
      <c r="F6" s="45"/>
      <c r="G6" s="45"/>
      <c r="H6" s="45"/>
      <c r="I6" s="50"/>
      <c r="J6" s="50"/>
      <c r="K6" s="50"/>
      <c r="L6" s="45"/>
      <c r="M6" s="18" t="s">
        <v>84</v>
      </c>
      <c r="N6" s="18" t="s">
        <v>85</v>
      </c>
      <c r="O6" s="18" t="s">
        <v>86</v>
      </c>
      <c r="P6" s="18" t="s">
        <v>89</v>
      </c>
      <c r="Q6" s="18" t="s">
        <v>90</v>
      </c>
      <c r="R6" s="18" t="s">
        <v>91</v>
      </c>
    </row>
    <row r="7" spans="2:18" s="2" customFormat="1" ht="12" customHeight="1">
      <c r="B7" s="7"/>
      <c r="C7" s="10"/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8" s="2" customFormat="1" ht="12" customHeight="1">
      <c r="B8" s="32" t="s">
        <v>82</v>
      </c>
      <c r="C8" s="33"/>
      <c r="D8" s="29"/>
      <c r="E8" s="22">
        <f>SUM(E9:E10)</f>
        <v>578429</v>
      </c>
      <c r="F8" s="22">
        <f>SUM(F9:F10)</f>
        <v>357</v>
      </c>
      <c r="G8" s="22">
        <f>SUM(G9:G10)</f>
        <v>2547</v>
      </c>
      <c r="H8" s="22">
        <f>SUM(H9:H10)</f>
        <v>2190</v>
      </c>
      <c r="I8" s="22">
        <f>SUM(J8:K8)</f>
        <v>1947407</v>
      </c>
      <c r="J8" s="22">
        <f>SUM(J9:J10)</f>
        <v>960220</v>
      </c>
      <c r="K8" s="22">
        <f aca="true" t="shared" si="0" ref="K8:R8">SUM(K9:K10)</f>
        <v>987187</v>
      </c>
      <c r="L8" s="22">
        <f t="shared" si="0"/>
        <v>1356</v>
      </c>
      <c r="M8" s="22">
        <f t="shared" si="0"/>
        <v>946</v>
      </c>
      <c r="N8" s="22">
        <f t="shared" si="0"/>
        <v>2035</v>
      </c>
      <c r="O8" s="22">
        <f t="shared" si="0"/>
        <v>1089</v>
      </c>
      <c r="P8" s="22">
        <f t="shared" si="0"/>
        <v>410</v>
      </c>
      <c r="Q8" s="22">
        <f t="shared" si="0"/>
        <v>5603</v>
      </c>
      <c r="R8" s="22">
        <f t="shared" si="0"/>
        <v>5193</v>
      </c>
    </row>
    <row r="9" spans="2:18" s="2" customFormat="1" ht="12" customHeight="1">
      <c r="B9" s="32" t="s">
        <v>191</v>
      </c>
      <c r="C9" s="43"/>
      <c r="D9" s="31"/>
      <c r="E9" s="22">
        <f>SUM(E12:E22)</f>
        <v>379583</v>
      </c>
      <c r="F9" s="22">
        <f>SUM(F12:F22)</f>
        <v>223</v>
      </c>
      <c r="G9" s="22">
        <f>SUM(G12:G22)</f>
        <v>1851</v>
      </c>
      <c r="H9" s="22">
        <f>SUM(H12:H22)</f>
        <v>1628</v>
      </c>
      <c r="I9" s="22">
        <f>SUM(J9:K9)</f>
        <v>1221793</v>
      </c>
      <c r="J9" s="22">
        <f>SUM(J12:J22)</f>
        <v>601091</v>
      </c>
      <c r="K9" s="22">
        <f aca="true" t="shared" si="1" ref="K9:R9">SUM(K12:K22)</f>
        <v>620702</v>
      </c>
      <c r="L9" s="22">
        <f t="shared" si="1"/>
        <v>627</v>
      </c>
      <c r="M9" s="22">
        <f t="shared" si="1"/>
        <v>606</v>
      </c>
      <c r="N9" s="22">
        <f t="shared" si="1"/>
        <v>1289</v>
      </c>
      <c r="O9" s="22">
        <f t="shared" si="1"/>
        <v>683</v>
      </c>
      <c r="P9" s="22">
        <f t="shared" si="1"/>
        <v>21</v>
      </c>
      <c r="Q9" s="22">
        <f t="shared" si="1"/>
        <v>3510</v>
      </c>
      <c r="R9" s="22">
        <f t="shared" si="1"/>
        <v>3489</v>
      </c>
    </row>
    <row r="10" spans="2:18" s="2" customFormat="1" ht="12" customHeight="1">
      <c r="B10" s="32" t="s">
        <v>192</v>
      </c>
      <c r="C10" s="43"/>
      <c r="D10" s="31"/>
      <c r="E10" s="22">
        <f>SUM(E24,E35,E41,E48,E56,E62,E65,E75,E85,E91,E97,E100)</f>
        <v>198846</v>
      </c>
      <c r="F10" s="22">
        <f>SUM(F24,F35,F41,F48,F56,F62,F65,F75,F85,F91,F97,F100)</f>
        <v>134</v>
      </c>
      <c r="G10" s="22">
        <f>SUM(G24,G35,G41,G48,G56,G62,G65,G75,G85,G91,G97,G100)</f>
        <v>696</v>
      </c>
      <c r="H10" s="22">
        <f>SUM(H24,H35,H41,H48,H56,H62,H65,H75,H85,H91,H97,H100)</f>
        <v>562</v>
      </c>
      <c r="I10" s="22">
        <f>SUM(J10:K10)</f>
        <v>725614</v>
      </c>
      <c r="J10" s="22">
        <f>SUM(J24,J35,J41,J48,J56,J62,J65,J75,J85,J91,J97,J100)</f>
        <v>359129</v>
      </c>
      <c r="K10" s="22">
        <f aca="true" t="shared" si="2" ref="K10:R10">SUM(K24,K35,K41,K48,K56,K62,K65,K75,K85,K91,K97,K100)</f>
        <v>366485</v>
      </c>
      <c r="L10" s="22">
        <f t="shared" si="2"/>
        <v>729</v>
      </c>
      <c r="M10" s="22">
        <f t="shared" si="2"/>
        <v>340</v>
      </c>
      <c r="N10" s="22">
        <f t="shared" si="2"/>
        <v>746</v>
      </c>
      <c r="O10" s="22">
        <f t="shared" si="2"/>
        <v>406</v>
      </c>
      <c r="P10" s="22">
        <f t="shared" si="2"/>
        <v>389</v>
      </c>
      <c r="Q10" s="22">
        <f t="shared" si="2"/>
        <v>2093</v>
      </c>
      <c r="R10" s="22">
        <f t="shared" si="2"/>
        <v>1704</v>
      </c>
    </row>
    <row r="11" spans="2:18" s="2" customFormat="1" ht="12" customHeight="1">
      <c r="B11" s="8"/>
      <c r="C11" s="19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2" customFormat="1" ht="12" customHeight="1">
      <c r="B12" s="3"/>
      <c r="C12" s="30" t="s">
        <v>98</v>
      </c>
      <c r="D12" s="31"/>
      <c r="E12" s="23">
        <v>90505</v>
      </c>
      <c r="F12" s="23">
        <v>68</v>
      </c>
      <c r="G12" s="23">
        <v>433</v>
      </c>
      <c r="H12" s="23">
        <v>365</v>
      </c>
      <c r="I12" s="23">
        <f>SUM(J12:K12)</f>
        <v>283308</v>
      </c>
      <c r="J12" s="23">
        <v>138527</v>
      </c>
      <c r="K12" s="23">
        <v>144781</v>
      </c>
      <c r="L12" s="23">
        <v>189</v>
      </c>
      <c r="M12" s="23">
        <v>155</v>
      </c>
      <c r="N12" s="23">
        <v>300</v>
      </c>
      <c r="O12" s="23">
        <v>145</v>
      </c>
      <c r="P12" s="23">
        <v>34</v>
      </c>
      <c r="Q12" s="23">
        <v>842</v>
      </c>
      <c r="R12" s="23">
        <v>808</v>
      </c>
    </row>
    <row r="13" spans="2:18" s="2" customFormat="1" ht="12" customHeight="1">
      <c r="B13" s="3"/>
      <c r="C13" s="30" t="s">
        <v>99</v>
      </c>
      <c r="D13" s="31"/>
      <c r="E13" s="23">
        <v>76942</v>
      </c>
      <c r="F13" s="23">
        <v>-17</v>
      </c>
      <c r="G13" s="23">
        <v>360</v>
      </c>
      <c r="H13" s="23">
        <v>377</v>
      </c>
      <c r="I13" s="23">
        <f aca="true" t="shared" si="3" ref="I13:I22">SUM(J13:K13)</f>
        <v>234731</v>
      </c>
      <c r="J13" s="23">
        <v>115573</v>
      </c>
      <c r="K13" s="23">
        <v>119158</v>
      </c>
      <c r="L13" s="23">
        <v>61</v>
      </c>
      <c r="M13" s="23">
        <v>169</v>
      </c>
      <c r="N13" s="23">
        <v>291</v>
      </c>
      <c r="O13" s="23">
        <v>122</v>
      </c>
      <c r="P13" s="23">
        <v>-108</v>
      </c>
      <c r="Q13" s="23">
        <v>725</v>
      </c>
      <c r="R13" s="23">
        <v>833</v>
      </c>
    </row>
    <row r="14" spans="2:18" s="2" customFormat="1" ht="12" customHeight="1">
      <c r="B14" s="6"/>
      <c r="C14" s="30" t="s">
        <v>100</v>
      </c>
      <c r="D14" s="31"/>
      <c r="E14" s="23">
        <v>40367</v>
      </c>
      <c r="F14" s="23">
        <v>5</v>
      </c>
      <c r="G14" s="23">
        <v>167</v>
      </c>
      <c r="H14" s="23">
        <v>162</v>
      </c>
      <c r="I14" s="23">
        <f t="shared" si="3"/>
        <v>128479</v>
      </c>
      <c r="J14" s="23">
        <v>61778</v>
      </c>
      <c r="K14" s="23">
        <v>66701</v>
      </c>
      <c r="L14" s="23">
        <v>-40</v>
      </c>
      <c r="M14" s="23">
        <v>45</v>
      </c>
      <c r="N14" s="23">
        <v>120</v>
      </c>
      <c r="O14" s="23">
        <v>75</v>
      </c>
      <c r="P14" s="23">
        <v>-85</v>
      </c>
      <c r="Q14" s="23">
        <v>196</v>
      </c>
      <c r="R14" s="23">
        <v>281</v>
      </c>
    </row>
    <row r="15" spans="2:18" s="2" customFormat="1" ht="12" customHeight="1">
      <c r="B15" s="6"/>
      <c r="C15" s="30" t="s">
        <v>101</v>
      </c>
      <c r="D15" s="31"/>
      <c r="E15" s="23">
        <v>34061</v>
      </c>
      <c r="F15" s="23">
        <v>47</v>
      </c>
      <c r="G15" s="23">
        <v>186</v>
      </c>
      <c r="H15" s="23">
        <v>139</v>
      </c>
      <c r="I15" s="23">
        <f t="shared" si="3"/>
        <v>113791</v>
      </c>
      <c r="J15" s="23">
        <v>56456</v>
      </c>
      <c r="K15" s="23">
        <v>57335</v>
      </c>
      <c r="L15" s="23">
        <v>57</v>
      </c>
      <c r="M15" s="23">
        <v>58</v>
      </c>
      <c r="N15" s="23">
        <v>108</v>
      </c>
      <c r="O15" s="23">
        <v>50</v>
      </c>
      <c r="P15" s="23">
        <v>-1</v>
      </c>
      <c r="Q15" s="23">
        <v>336</v>
      </c>
      <c r="R15" s="23">
        <v>337</v>
      </c>
    </row>
    <row r="16" spans="2:18" s="2" customFormat="1" ht="12" customHeight="1">
      <c r="B16" s="6"/>
      <c r="C16" s="30" t="s">
        <v>102</v>
      </c>
      <c r="D16" s="31"/>
      <c r="E16" s="23">
        <v>42864</v>
      </c>
      <c r="F16" s="23">
        <v>30</v>
      </c>
      <c r="G16" s="23">
        <v>262</v>
      </c>
      <c r="H16" s="23">
        <v>232</v>
      </c>
      <c r="I16" s="23">
        <f t="shared" si="3"/>
        <v>137155</v>
      </c>
      <c r="J16" s="23">
        <v>69733</v>
      </c>
      <c r="K16" s="23">
        <v>67422</v>
      </c>
      <c r="L16" s="23">
        <v>165</v>
      </c>
      <c r="M16" s="23">
        <v>85</v>
      </c>
      <c r="N16" s="23">
        <v>161</v>
      </c>
      <c r="O16" s="23">
        <v>76</v>
      </c>
      <c r="P16" s="23">
        <v>80</v>
      </c>
      <c r="Q16" s="23">
        <v>525</v>
      </c>
      <c r="R16" s="23">
        <v>445</v>
      </c>
    </row>
    <row r="17" spans="2:18" s="2" customFormat="1" ht="12" customHeight="1">
      <c r="B17" s="6"/>
      <c r="C17" s="30" t="s">
        <v>103</v>
      </c>
      <c r="D17" s="31"/>
      <c r="E17" s="23">
        <v>13989</v>
      </c>
      <c r="F17" s="23">
        <v>21</v>
      </c>
      <c r="G17" s="23">
        <v>101</v>
      </c>
      <c r="H17" s="23">
        <v>80</v>
      </c>
      <c r="I17" s="23">
        <f t="shared" si="3"/>
        <v>47104</v>
      </c>
      <c r="J17" s="23">
        <v>22907</v>
      </c>
      <c r="K17" s="23">
        <v>24197</v>
      </c>
      <c r="L17" s="23">
        <v>46</v>
      </c>
      <c r="M17" s="23">
        <v>29</v>
      </c>
      <c r="N17" s="23">
        <v>56</v>
      </c>
      <c r="O17" s="23">
        <v>27</v>
      </c>
      <c r="P17" s="23">
        <v>17</v>
      </c>
      <c r="Q17" s="23">
        <v>144</v>
      </c>
      <c r="R17" s="23">
        <v>127</v>
      </c>
    </row>
    <row r="18" spans="2:18" s="2" customFormat="1" ht="12" customHeight="1">
      <c r="B18" s="6"/>
      <c r="C18" s="30" t="s">
        <v>104</v>
      </c>
      <c r="D18" s="31"/>
      <c r="E18" s="23">
        <v>23109</v>
      </c>
      <c r="F18" s="23">
        <v>1</v>
      </c>
      <c r="G18" s="23">
        <v>93</v>
      </c>
      <c r="H18" s="23">
        <v>92</v>
      </c>
      <c r="I18" s="23">
        <f t="shared" si="3"/>
        <v>76030</v>
      </c>
      <c r="J18" s="23">
        <v>37716</v>
      </c>
      <c r="K18" s="23">
        <v>38314</v>
      </c>
      <c r="L18" s="23">
        <v>0</v>
      </c>
      <c r="M18" s="23">
        <v>27</v>
      </c>
      <c r="N18" s="23">
        <v>77</v>
      </c>
      <c r="O18" s="23">
        <v>50</v>
      </c>
      <c r="P18" s="23">
        <v>-27</v>
      </c>
      <c r="Q18" s="23">
        <v>179</v>
      </c>
      <c r="R18" s="23">
        <v>206</v>
      </c>
    </row>
    <row r="19" spans="2:18" s="2" customFormat="1" ht="12" customHeight="1">
      <c r="B19" s="6"/>
      <c r="C19" s="30" t="s">
        <v>105</v>
      </c>
      <c r="D19" s="31"/>
      <c r="E19" s="23">
        <v>14409</v>
      </c>
      <c r="F19" s="23">
        <v>-17</v>
      </c>
      <c r="G19" s="23">
        <v>68</v>
      </c>
      <c r="H19" s="23">
        <v>85</v>
      </c>
      <c r="I19" s="23">
        <f t="shared" si="3"/>
        <v>48164</v>
      </c>
      <c r="J19" s="23">
        <v>23561</v>
      </c>
      <c r="K19" s="23">
        <v>24603</v>
      </c>
      <c r="L19" s="23">
        <v>-1</v>
      </c>
      <c r="M19" s="23">
        <v>12</v>
      </c>
      <c r="N19" s="23">
        <v>43</v>
      </c>
      <c r="O19" s="23">
        <v>31</v>
      </c>
      <c r="P19" s="23">
        <v>-13</v>
      </c>
      <c r="Q19" s="23">
        <v>136</v>
      </c>
      <c r="R19" s="23">
        <v>149</v>
      </c>
    </row>
    <row r="20" spans="2:18" s="2" customFormat="1" ht="12" customHeight="1">
      <c r="B20" s="6"/>
      <c r="C20" s="30" t="s">
        <v>106</v>
      </c>
      <c r="D20" s="31"/>
      <c r="E20" s="23">
        <v>16955</v>
      </c>
      <c r="F20" s="23">
        <v>57</v>
      </c>
      <c r="G20" s="23">
        <v>92</v>
      </c>
      <c r="H20" s="23">
        <v>35</v>
      </c>
      <c r="I20" s="23">
        <f t="shared" si="3"/>
        <v>59161</v>
      </c>
      <c r="J20" s="23">
        <v>28994</v>
      </c>
      <c r="K20" s="23">
        <v>30167</v>
      </c>
      <c r="L20" s="23">
        <v>121</v>
      </c>
      <c r="M20" s="23">
        <v>20</v>
      </c>
      <c r="N20" s="23">
        <v>55</v>
      </c>
      <c r="O20" s="23">
        <v>35</v>
      </c>
      <c r="P20" s="23">
        <v>101</v>
      </c>
      <c r="Q20" s="23">
        <v>212</v>
      </c>
      <c r="R20" s="23">
        <v>111</v>
      </c>
    </row>
    <row r="21" spans="2:18" s="2" customFormat="1" ht="12" customHeight="1">
      <c r="B21" s="6"/>
      <c r="C21" s="30" t="s">
        <v>107</v>
      </c>
      <c r="D21" s="31"/>
      <c r="E21" s="23">
        <v>13351</v>
      </c>
      <c r="F21" s="23">
        <v>25</v>
      </c>
      <c r="G21" s="23">
        <v>57</v>
      </c>
      <c r="H21" s="23">
        <v>32</v>
      </c>
      <c r="I21" s="23">
        <f t="shared" si="3"/>
        <v>48702</v>
      </c>
      <c r="J21" s="23">
        <v>23715</v>
      </c>
      <c r="K21" s="23">
        <v>24987</v>
      </c>
      <c r="L21" s="23">
        <v>18</v>
      </c>
      <c r="M21" s="23">
        <v>14</v>
      </c>
      <c r="N21" s="23">
        <v>46</v>
      </c>
      <c r="O21" s="23">
        <v>32</v>
      </c>
      <c r="P21" s="23">
        <v>4</v>
      </c>
      <c r="Q21" s="23">
        <v>110</v>
      </c>
      <c r="R21" s="23">
        <v>106</v>
      </c>
    </row>
    <row r="22" spans="2:18" s="2" customFormat="1" ht="12" customHeight="1">
      <c r="B22" s="6"/>
      <c r="C22" s="30" t="s">
        <v>108</v>
      </c>
      <c r="D22" s="31"/>
      <c r="E22" s="23">
        <v>13031</v>
      </c>
      <c r="F22" s="23">
        <v>3</v>
      </c>
      <c r="G22" s="23">
        <v>32</v>
      </c>
      <c r="H22" s="23">
        <v>29</v>
      </c>
      <c r="I22" s="23">
        <f t="shared" si="3"/>
        <v>45168</v>
      </c>
      <c r="J22" s="23">
        <v>22131</v>
      </c>
      <c r="K22" s="23">
        <v>23037</v>
      </c>
      <c r="L22" s="23">
        <v>11</v>
      </c>
      <c r="M22" s="23">
        <v>-8</v>
      </c>
      <c r="N22" s="23">
        <v>32</v>
      </c>
      <c r="O22" s="23">
        <v>40</v>
      </c>
      <c r="P22" s="23">
        <v>19</v>
      </c>
      <c r="Q22" s="23">
        <v>105</v>
      </c>
      <c r="R22" s="23">
        <v>86</v>
      </c>
    </row>
    <row r="23" spans="2:18" s="2" customFormat="1" ht="12" customHeight="1">
      <c r="B23" s="32"/>
      <c r="C23" s="33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2" customFormat="1" ht="12" customHeight="1">
      <c r="B24" s="8"/>
      <c r="C24" s="28" t="s">
        <v>109</v>
      </c>
      <c r="D24" s="29"/>
      <c r="E24" s="22">
        <f>SUM(E25:E33)</f>
        <v>22489</v>
      </c>
      <c r="F24" s="22">
        <f>SUM(F25:F33)</f>
        <v>23</v>
      </c>
      <c r="G24" s="22">
        <f>SUM(G25:G33)</f>
        <v>61</v>
      </c>
      <c r="H24" s="22">
        <f>SUM(H25:H33)</f>
        <v>38</v>
      </c>
      <c r="I24" s="22">
        <f>SUM(J24:K24)</f>
        <v>91748</v>
      </c>
      <c r="J24" s="22">
        <f>SUM(J25:J33)</f>
        <v>45281</v>
      </c>
      <c r="K24" s="22">
        <f aca="true" t="shared" si="4" ref="K24:R24">SUM(K25:K33)</f>
        <v>46467</v>
      </c>
      <c r="L24" s="22">
        <f t="shared" si="4"/>
        <v>123</v>
      </c>
      <c r="M24" s="22">
        <f t="shared" si="4"/>
        <v>60</v>
      </c>
      <c r="N24" s="22">
        <f t="shared" si="4"/>
        <v>105</v>
      </c>
      <c r="O24" s="22">
        <f t="shared" si="4"/>
        <v>45</v>
      </c>
      <c r="P24" s="22">
        <f t="shared" si="4"/>
        <v>63</v>
      </c>
      <c r="Q24" s="22">
        <f t="shared" si="4"/>
        <v>231</v>
      </c>
      <c r="R24" s="22">
        <f t="shared" si="4"/>
        <v>168</v>
      </c>
    </row>
    <row r="25" spans="2:18" s="2" customFormat="1" ht="12" customHeight="1">
      <c r="B25" s="6"/>
      <c r="C25" s="11"/>
      <c r="D25" s="9" t="s">
        <v>110</v>
      </c>
      <c r="E25" s="23">
        <v>2225</v>
      </c>
      <c r="F25" s="23">
        <v>3</v>
      </c>
      <c r="G25" s="23">
        <v>9</v>
      </c>
      <c r="H25" s="23">
        <v>6</v>
      </c>
      <c r="I25" s="23">
        <f>SUM(J25:K25)</f>
        <v>9427</v>
      </c>
      <c r="J25" s="23">
        <v>4679</v>
      </c>
      <c r="K25" s="23">
        <v>4748</v>
      </c>
      <c r="L25" s="23">
        <v>17</v>
      </c>
      <c r="M25" s="23">
        <v>4</v>
      </c>
      <c r="N25" s="23">
        <v>10</v>
      </c>
      <c r="O25" s="23">
        <v>6</v>
      </c>
      <c r="P25" s="23">
        <v>13</v>
      </c>
      <c r="Q25" s="23">
        <v>28</v>
      </c>
      <c r="R25" s="23">
        <v>15</v>
      </c>
    </row>
    <row r="26" spans="2:18" s="2" customFormat="1" ht="12" customHeight="1">
      <c r="B26" s="6"/>
      <c r="C26" s="11"/>
      <c r="D26" s="9" t="s">
        <v>111</v>
      </c>
      <c r="E26" s="23">
        <v>3211</v>
      </c>
      <c r="F26" s="23">
        <v>1</v>
      </c>
      <c r="G26" s="23">
        <v>3</v>
      </c>
      <c r="H26" s="23">
        <v>2</v>
      </c>
      <c r="I26" s="23">
        <f aca="true" t="shared" si="5" ref="I26:I33">SUM(J26:K26)</f>
        <v>13568</v>
      </c>
      <c r="J26" s="23">
        <v>6744</v>
      </c>
      <c r="K26" s="23">
        <v>6824</v>
      </c>
      <c r="L26" s="23">
        <v>14</v>
      </c>
      <c r="M26" s="23">
        <v>10</v>
      </c>
      <c r="N26" s="23">
        <v>20</v>
      </c>
      <c r="O26" s="23">
        <v>10</v>
      </c>
      <c r="P26" s="23">
        <v>4</v>
      </c>
      <c r="Q26" s="23">
        <v>22</v>
      </c>
      <c r="R26" s="23">
        <v>18</v>
      </c>
    </row>
    <row r="27" spans="2:18" s="2" customFormat="1" ht="12" customHeight="1">
      <c r="B27" s="6"/>
      <c r="C27" s="11"/>
      <c r="D27" s="9" t="s">
        <v>112</v>
      </c>
      <c r="E27" s="23">
        <v>4175</v>
      </c>
      <c r="F27" s="23">
        <v>9</v>
      </c>
      <c r="G27" s="23">
        <v>13</v>
      </c>
      <c r="H27" s="23">
        <v>4</v>
      </c>
      <c r="I27" s="23">
        <f t="shared" si="5"/>
        <v>16796</v>
      </c>
      <c r="J27" s="23">
        <v>8262</v>
      </c>
      <c r="K27" s="23">
        <v>8534</v>
      </c>
      <c r="L27" s="23">
        <v>25</v>
      </c>
      <c r="M27" s="23">
        <v>6</v>
      </c>
      <c r="N27" s="23">
        <v>15</v>
      </c>
      <c r="O27" s="23">
        <v>9</v>
      </c>
      <c r="P27" s="23">
        <v>19</v>
      </c>
      <c r="Q27" s="23">
        <v>56</v>
      </c>
      <c r="R27" s="23">
        <v>37</v>
      </c>
    </row>
    <row r="28" spans="2:18" s="2" customFormat="1" ht="12" customHeight="1">
      <c r="B28" s="6"/>
      <c r="C28" s="11"/>
      <c r="D28" s="9" t="s">
        <v>113</v>
      </c>
      <c r="E28" s="23">
        <v>3441</v>
      </c>
      <c r="F28" s="23">
        <v>8</v>
      </c>
      <c r="G28" s="23">
        <v>15</v>
      </c>
      <c r="H28" s="23">
        <v>7</v>
      </c>
      <c r="I28" s="23">
        <f t="shared" si="5"/>
        <v>13432</v>
      </c>
      <c r="J28" s="23">
        <v>6613</v>
      </c>
      <c r="K28" s="23">
        <v>6819</v>
      </c>
      <c r="L28" s="23">
        <v>18</v>
      </c>
      <c r="M28" s="23">
        <v>10</v>
      </c>
      <c r="N28" s="23">
        <v>15</v>
      </c>
      <c r="O28" s="23">
        <v>5</v>
      </c>
      <c r="P28" s="23">
        <v>8</v>
      </c>
      <c r="Q28" s="23">
        <v>38</v>
      </c>
      <c r="R28" s="23">
        <v>30</v>
      </c>
    </row>
    <row r="29" spans="2:18" s="2" customFormat="1" ht="12" customHeight="1">
      <c r="B29" s="6"/>
      <c r="C29" s="12"/>
      <c r="D29" s="5" t="s">
        <v>114</v>
      </c>
      <c r="E29" s="23">
        <v>1804</v>
      </c>
      <c r="F29" s="23">
        <v>-3</v>
      </c>
      <c r="G29" s="23">
        <v>1</v>
      </c>
      <c r="H29" s="23">
        <v>4</v>
      </c>
      <c r="I29" s="23">
        <f t="shared" si="5"/>
        <v>8018</v>
      </c>
      <c r="J29" s="23">
        <v>3958</v>
      </c>
      <c r="K29" s="23">
        <v>4060</v>
      </c>
      <c r="L29" s="23">
        <v>-15</v>
      </c>
      <c r="M29" s="23">
        <v>1</v>
      </c>
      <c r="N29" s="23">
        <v>5</v>
      </c>
      <c r="O29" s="23">
        <v>4</v>
      </c>
      <c r="P29" s="23">
        <v>-16</v>
      </c>
      <c r="Q29" s="23">
        <v>7</v>
      </c>
      <c r="R29" s="23">
        <v>23</v>
      </c>
    </row>
    <row r="30" spans="2:18" s="2" customFormat="1" ht="12" customHeight="1">
      <c r="B30" s="6"/>
      <c r="C30" s="12"/>
      <c r="D30" s="5" t="s">
        <v>115</v>
      </c>
      <c r="E30" s="23">
        <v>2509</v>
      </c>
      <c r="F30" s="23">
        <v>1</v>
      </c>
      <c r="G30" s="23">
        <v>6</v>
      </c>
      <c r="H30" s="23">
        <v>5</v>
      </c>
      <c r="I30" s="23">
        <f t="shared" si="5"/>
        <v>10637</v>
      </c>
      <c r="J30" s="23">
        <v>5252</v>
      </c>
      <c r="K30" s="23">
        <v>5385</v>
      </c>
      <c r="L30" s="23">
        <v>19</v>
      </c>
      <c r="M30" s="23">
        <v>7</v>
      </c>
      <c r="N30" s="23">
        <v>12</v>
      </c>
      <c r="O30" s="23">
        <v>5</v>
      </c>
      <c r="P30" s="23">
        <v>12</v>
      </c>
      <c r="Q30" s="23">
        <v>27</v>
      </c>
      <c r="R30" s="23">
        <v>15</v>
      </c>
    </row>
    <row r="31" spans="2:18" s="2" customFormat="1" ht="12" customHeight="1">
      <c r="B31" s="6"/>
      <c r="C31" s="12"/>
      <c r="D31" s="5" t="s">
        <v>116</v>
      </c>
      <c r="E31" s="23">
        <v>3219</v>
      </c>
      <c r="F31" s="23">
        <v>9</v>
      </c>
      <c r="G31" s="23">
        <v>13</v>
      </c>
      <c r="H31" s="23">
        <v>4</v>
      </c>
      <c r="I31" s="23">
        <f t="shared" si="5"/>
        <v>12819</v>
      </c>
      <c r="J31" s="23">
        <v>6358</v>
      </c>
      <c r="K31" s="23">
        <v>6461</v>
      </c>
      <c r="L31" s="23">
        <v>33</v>
      </c>
      <c r="M31" s="23">
        <v>12</v>
      </c>
      <c r="N31" s="23">
        <v>15</v>
      </c>
      <c r="O31" s="23">
        <v>3</v>
      </c>
      <c r="P31" s="23">
        <v>21</v>
      </c>
      <c r="Q31" s="23">
        <v>39</v>
      </c>
      <c r="R31" s="23">
        <v>18</v>
      </c>
    </row>
    <row r="32" spans="2:18" s="2" customFormat="1" ht="12" customHeight="1">
      <c r="B32" s="6"/>
      <c r="C32" s="12"/>
      <c r="D32" s="5" t="s">
        <v>117</v>
      </c>
      <c r="E32" s="23">
        <v>809</v>
      </c>
      <c r="F32" s="23">
        <v>-2</v>
      </c>
      <c r="G32" s="23">
        <v>0</v>
      </c>
      <c r="H32" s="23">
        <v>2</v>
      </c>
      <c r="I32" s="23">
        <f t="shared" si="5"/>
        <v>3087</v>
      </c>
      <c r="J32" s="23">
        <v>1519</v>
      </c>
      <c r="K32" s="23">
        <v>1568</v>
      </c>
      <c r="L32" s="23">
        <v>5</v>
      </c>
      <c r="M32" s="23">
        <v>4</v>
      </c>
      <c r="N32" s="23">
        <v>5</v>
      </c>
      <c r="O32" s="23">
        <v>1</v>
      </c>
      <c r="P32" s="23">
        <v>1</v>
      </c>
      <c r="Q32" s="23">
        <v>6</v>
      </c>
      <c r="R32" s="23">
        <v>5</v>
      </c>
    </row>
    <row r="33" spans="2:18" s="2" customFormat="1" ht="12" customHeight="1">
      <c r="B33" s="6"/>
      <c r="C33" s="12"/>
      <c r="D33" s="5" t="s">
        <v>118</v>
      </c>
      <c r="E33" s="23">
        <v>1096</v>
      </c>
      <c r="F33" s="23">
        <v>-3</v>
      </c>
      <c r="G33" s="23">
        <v>1</v>
      </c>
      <c r="H33" s="23">
        <v>4</v>
      </c>
      <c r="I33" s="23">
        <f t="shared" si="5"/>
        <v>3964</v>
      </c>
      <c r="J33" s="23">
        <v>1896</v>
      </c>
      <c r="K33" s="23">
        <v>2068</v>
      </c>
      <c r="L33" s="23">
        <v>7</v>
      </c>
      <c r="M33" s="23">
        <v>6</v>
      </c>
      <c r="N33" s="23">
        <v>8</v>
      </c>
      <c r="O33" s="23">
        <v>2</v>
      </c>
      <c r="P33" s="23">
        <v>1</v>
      </c>
      <c r="Q33" s="23">
        <v>8</v>
      </c>
      <c r="R33" s="23">
        <v>7</v>
      </c>
    </row>
    <row r="34" spans="2:18" s="2" customFormat="1" ht="12" customHeight="1">
      <c r="B34" s="6"/>
      <c r="C34" s="12"/>
      <c r="D34" s="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s="2" customFormat="1" ht="12" customHeight="1">
      <c r="B35" s="6"/>
      <c r="C35" s="28" t="s">
        <v>119</v>
      </c>
      <c r="D35" s="29"/>
      <c r="E35" s="22">
        <f>SUM(E36:E39)</f>
        <v>19301</v>
      </c>
      <c r="F35" s="22">
        <f>SUM(F36:F39)</f>
        <v>17</v>
      </c>
      <c r="G35" s="22">
        <f>SUM(G36:G39)</f>
        <v>63</v>
      </c>
      <c r="H35" s="22">
        <f>SUM(H36:H39)</f>
        <v>46</v>
      </c>
      <c r="I35" s="22">
        <f>SUM(J35:K35)</f>
        <v>72519</v>
      </c>
      <c r="J35" s="22">
        <f>SUM(J36:J39)</f>
        <v>35692</v>
      </c>
      <c r="K35" s="22">
        <f aca="true" t="shared" si="6" ref="K35:R35">SUM(K36:K39)</f>
        <v>36827</v>
      </c>
      <c r="L35" s="22">
        <f t="shared" si="6"/>
        <v>92</v>
      </c>
      <c r="M35" s="22">
        <f t="shared" si="6"/>
        <v>38</v>
      </c>
      <c r="N35" s="22">
        <f t="shared" si="6"/>
        <v>70</v>
      </c>
      <c r="O35" s="22">
        <f t="shared" si="6"/>
        <v>32</v>
      </c>
      <c r="P35" s="22">
        <f t="shared" si="6"/>
        <v>54</v>
      </c>
      <c r="Q35" s="22">
        <f t="shared" si="6"/>
        <v>193</v>
      </c>
      <c r="R35" s="22">
        <f t="shared" si="6"/>
        <v>139</v>
      </c>
    </row>
    <row r="36" spans="2:18" s="2" customFormat="1" ht="12" customHeight="1">
      <c r="B36" s="6"/>
      <c r="C36" s="11"/>
      <c r="D36" s="5" t="s">
        <v>120</v>
      </c>
      <c r="E36" s="23">
        <v>5569</v>
      </c>
      <c r="F36" s="23">
        <v>-1</v>
      </c>
      <c r="G36" s="23">
        <v>5</v>
      </c>
      <c r="H36" s="23">
        <v>6</v>
      </c>
      <c r="I36" s="23">
        <f>SUM(J36:K36)</f>
        <v>21478</v>
      </c>
      <c r="J36" s="23">
        <v>10337</v>
      </c>
      <c r="K36" s="23">
        <v>11141</v>
      </c>
      <c r="L36" s="23">
        <v>25</v>
      </c>
      <c r="M36" s="23">
        <v>12</v>
      </c>
      <c r="N36" s="23">
        <v>25</v>
      </c>
      <c r="O36" s="23">
        <v>13</v>
      </c>
      <c r="P36" s="23">
        <v>13</v>
      </c>
      <c r="Q36" s="23">
        <v>45</v>
      </c>
      <c r="R36" s="23">
        <v>32</v>
      </c>
    </row>
    <row r="37" spans="2:18" s="2" customFormat="1" ht="12" customHeight="1">
      <c r="B37" s="6"/>
      <c r="C37" s="11"/>
      <c r="D37" s="5" t="s">
        <v>121</v>
      </c>
      <c r="E37" s="23">
        <v>1482</v>
      </c>
      <c r="F37" s="23">
        <v>0</v>
      </c>
      <c r="G37" s="23">
        <v>0</v>
      </c>
      <c r="H37" s="23">
        <v>0</v>
      </c>
      <c r="I37" s="23">
        <f>SUM(J37:K37)</f>
        <v>5610</v>
      </c>
      <c r="J37" s="23">
        <v>2765</v>
      </c>
      <c r="K37" s="23">
        <v>2845</v>
      </c>
      <c r="L37" s="23">
        <v>9</v>
      </c>
      <c r="M37" s="23">
        <v>2</v>
      </c>
      <c r="N37" s="23">
        <v>5</v>
      </c>
      <c r="O37" s="23">
        <v>3</v>
      </c>
      <c r="P37" s="23">
        <v>7</v>
      </c>
      <c r="Q37" s="23">
        <v>8</v>
      </c>
      <c r="R37" s="23">
        <v>1</v>
      </c>
    </row>
    <row r="38" spans="2:18" s="2" customFormat="1" ht="12" customHeight="1">
      <c r="B38" s="6"/>
      <c r="C38" s="11"/>
      <c r="D38" s="5" t="s">
        <v>122</v>
      </c>
      <c r="E38" s="24">
        <v>4001</v>
      </c>
      <c r="F38" s="24">
        <v>10</v>
      </c>
      <c r="G38" s="24">
        <v>13</v>
      </c>
      <c r="H38" s="24">
        <v>3</v>
      </c>
      <c r="I38" s="23">
        <f>SUM(J38:K38)</f>
        <v>15764</v>
      </c>
      <c r="J38" s="23">
        <v>7830</v>
      </c>
      <c r="K38" s="23">
        <v>7934</v>
      </c>
      <c r="L38" s="23">
        <v>17</v>
      </c>
      <c r="M38" s="23">
        <v>3</v>
      </c>
      <c r="N38" s="23">
        <v>12</v>
      </c>
      <c r="O38" s="24">
        <v>9</v>
      </c>
      <c r="P38" s="23">
        <v>14</v>
      </c>
      <c r="Q38" s="23">
        <v>40</v>
      </c>
      <c r="R38" s="24">
        <v>26</v>
      </c>
    </row>
    <row r="39" spans="2:18" s="2" customFormat="1" ht="12" customHeight="1">
      <c r="B39" s="6"/>
      <c r="C39" s="11"/>
      <c r="D39" s="5" t="s">
        <v>123</v>
      </c>
      <c r="E39" s="23">
        <v>8249</v>
      </c>
      <c r="F39" s="23">
        <v>8</v>
      </c>
      <c r="G39" s="23">
        <v>45</v>
      </c>
      <c r="H39" s="23">
        <v>37</v>
      </c>
      <c r="I39" s="23">
        <f>SUM(J39:K39)</f>
        <v>29667</v>
      </c>
      <c r="J39" s="23">
        <v>14760</v>
      </c>
      <c r="K39" s="23">
        <v>14907</v>
      </c>
      <c r="L39" s="23">
        <v>41</v>
      </c>
      <c r="M39" s="23">
        <v>21</v>
      </c>
      <c r="N39" s="23">
        <v>28</v>
      </c>
      <c r="O39" s="23">
        <v>7</v>
      </c>
      <c r="P39" s="23">
        <v>20</v>
      </c>
      <c r="Q39" s="23">
        <v>100</v>
      </c>
      <c r="R39" s="23">
        <v>80</v>
      </c>
    </row>
    <row r="40" spans="2:18" s="2" customFormat="1" ht="12" customHeight="1">
      <c r="B40" s="6"/>
      <c r="C40" s="11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s="2" customFormat="1" ht="12" customHeight="1">
      <c r="B41" s="6"/>
      <c r="C41" s="28" t="s">
        <v>124</v>
      </c>
      <c r="D41" s="29"/>
      <c r="E41" s="22">
        <f>SUM(E42:E46)</f>
        <v>11564</v>
      </c>
      <c r="F41" s="22">
        <f>SUM(F42:F46)</f>
        <v>3</v>
      </c>
      <c r="G41" s="22">
        <f>SUM(G42:G46)</f>
        <v>45</v>
      </c>
      <c r="H41" s="22">
        <f>SUM(H42:H46)</f>
        <v>42</v>
      </c>
      <c r="I41" s="22">
        <f aca="true" t="shared" si="7" ref="I41:I46">SUM(J41:K41)</f>
        <v>43516</v>
      </c>
      <c r="J41" s="22">
        <f>SUM(J42:J46)</f>
        <v>21572</v>
      </c>
      <c r="K41" s="22">
        <f aca="true" t="shared" si="8" ref="K41:R41">SUM(K42:K46)</f>
        <v>21944</v>
      </c>
      <c r="L41" s="22">
        <f t="shared" si="8"/>
        <v>60</v>
      </c>
      <c r="M41" s="22">
        <f t="shared" si="8"/>
        <v>13</v>
      </c>
      <c r="N41" s="22">
        <f t="shared" si="8"/>
        <v>39</v>
      </c>
      <c r="O41" s="22">
        <f t="shared" si="8"/>
        <v>26</v>
      </c>
      <c r="P41" s="22">
        <f t="shared" si="8"/>
        <v>47</v>
      </c>
      <c r="Q41" s="22">
        <f t="shared" si="8"/>
        <v>162</v>
      </c>
      <c r="R41" s="22">
        <f t="shared" si="8"/>
        <v>115</v>
      </c>
    </row>
    <row r="42" spans="2:18" s="2" customFormat="1" ht="12" customHeight="1">
      <c r="B42" s="6"/>
      <c r="C42" s="11"/>
      <c r="D42" s="5" t="s">
        <v>125</v>
      </c>
      <c r="E42" s="23">
        <v>3069</v>
      </c>
      <c r="F42" s="23">
        <v>1</v>
      </c>
      <c r="G42" s="23">
        <v>4</v>
      </c>
      <c r="H42" s="23">
        <v>3</v>
      </c>
      <c r="I42" s="23">
        <f t="shared" si="7"/>
        <v>12233</v>
      </c>
      <c r="J42" s="23">
        <v>6103</v>
      </c>
      <c r="K42" s="23">
        <v>6130</v>
      </c>
      <c r="L42" s="23">
        <v>3</v>
      </c>
      <c r="M42" s="23">
        <v>-2</v>
      </c>
      <c r="N42" s="23">
        <v>8</v>
      </c>
      <c r="O42" s="23">
        <v>10</v>
      </c>
      <c r="P42" s="23">
        <v>5</v>
      </c>
      <c r="Q42" s="23">
        <v>21</v>
      </c>
      <c r="R42" s="23">
        <v>16</v>
      </c>
    </row>
    <row r="43" spans="2:18" s="2" customFormat="1" ht="12" customHeight="1">
      <c r="B43" s="6"/>
      <c r="C43" s="11"/>
      <c r="D43" s="5" t="s">
        <v>126</v>
      </c>
      <c r="E43" s="23">
        <v>574</v>
      </c>
      <c r="F43" s="23">
        <v>-1</v>
      </c>
      <c r="G43" s="23">
        <v>0</v>
      </c>
      <c r="H43" s="23">
        <v>1</v>
      </c>
      <c r="I43" s="23">
        <f t="shared" si="7"/>
        <v>2338</v>
      </c>
      <c r="J43" s="23">
        <v>1152</v>
      </c>
      <c r="K43" s="23">
        <v>1186</v>
      </c>
      <c r="L43" s="23">
        <v>6</v>
      </c>
      <c r="M43" s="23">
        <v>2</v>
      </c>
      <c r="N43" s="23">
        <v>2</v>
      </c>
      <c r="O43" s="23">
        <v>0</v>
      </c>
      <c r="P43" s="23">
        <v>4</v>
      </c>
      <c r="Q43" s="23">
        <v>5</v>
      </c>
      <c r="R43" s="23">
        <v>1</v>
      </c>
    </row>
    <row r="44" spans="2:18" s="2" customFormat="1" ht="12" customHeight="1">
      <c r="B44" s="6"/>
      <c r="C44" s="11"/>
      <c r="D44" s="5" t="s">
        <v>127</v>
      </c>
      <c r="E44" s="23">
        <v>1935</v>
      </c>
      <c r="F44" s="23">
        <v>-8</v>
      </c>
      <c r="G44" s="23">
        <v>14</v>
      </c>
      <c r="H44" s="23">
        <v>22</v>
      </c>
      <c r="I44" s="23">
        <f t="shared" si="7"/>
        <v>4745</v>
      </c>
      <c r="J44" s="23">
        <v>2168</v>
      </c>
      <c r="K44" s="23">
        <v>2577</v>
      </c>
      <c r="L44" s="23">
        <v>-5</v>
      </c>
      <c r="M44" s="23">
        <v>-2</v>
      </c>
      <c r="N44" s="23">
        <v>0</v>
      </c>
      <c r="O44" s="23">
        <v>2</v>
      </c>
      <c r="P44" s="23">
        <v>-3</v>
      </c>
      <c r="Q44" s="23">
        <v>23</v>
      </c>
      <c r="R44" s="23">
        <v>26</v>
      </c>
    </row>
    <row r="45" spans="2:18" s="2" customFormat="1" ht="12" customHeight="1">
      <c r="B45" s="6"/>
      <c r="C45" s="12"/>
      <c r="D45" s="5" t="s">
        <v>128</v>
      </c>
      <c r="E45" s="23">
        <v>2699</v>
      </c>
      <c r="F45" s="23">
        <v>7</v>
      </c>
      <c r="G45" s="23">
        <v>13</v>
      </c>
      <c r="H45" s="23">
        <v>6</v>
      </c>
      <c r="I45" s="23">
        <f t="shared" si="7"/>
        <v>11214</v>
      </c>
      <c r="J45" s="23">
        <v>5773</v>
      </c>
      <c r="K45" s="23">
        <v>5441</v>
      </c>
      <c r="L45" s="23">
        <v>39</v>
      </c>
      <c r="M45" s="23">
        <v>4</v>
      </c>
      <c r="N45" s="23">
        <v>12</v>
      </c>
      <c r="O45" s="23">
        <v>8</v>
      </c>
      <c r="P45" s="23">
        <v>35</v>
      </c>
      <c r="Q45" s="23">
        <v>64</v>
      </c>
      <c r="R45" s="23">
        <v>29</v>
      </c>
    </row>
    <row r="46" spans="2:18" s="2" customFormat="1" ht="12" customHeight="1">
      <c r="B46" s="6"/>
      <c r="C46" s="12"/>
      <c r="D46" s="5" t="s">
        <v>175</v>
      </c>
      <c r="E46" s="23">
        <v>3287</v>
      </c>
      <c r="F46" s="23">
        <v>4</v>
      </c>
      <c r="G46" s="23">
        <v>14</v>
      </c>
      <c r="H46" s="23">
        <v>10</v>
      </c>
      <c r="I46" s="23">
        <f t="shared" si="7"/>
        <v>12986</v>
      </c>
      <c r="J46" s="23">
        <v>6376</v>
      </c>
      <c r="K46" s="23">
        <v>6610</v>
      </c>
      <c r="L46" s="23">
        <v>17</v>
      </c>
      <c r="M46" s="23">
        <v>11</v>
      </c>
      <c r="N46" s="23">
        <v>17</v>
      </c>
      <c r="O46" s="23">
        <v>6</v>
      </c>
      <c r="P46" s="23">
        <v>6</v>
      </c>
      <c r="Q46" s="23">
        <v>49</v>
      </c>
      <c r="R46" s="23">
        <v>43</v>
      </c>
    </row>
    <row r="47" spans="2:18" s="2" customFormat="1" ht="12" customHeight="1">
      <c r="B47" s="6"/>
      <c r="C47" s="12"/>
      <c r="D47" s="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2:18" s="2" customFormat="1" ht="12" customHeight="1">
      <c r="B48" s="6"/>
      <c r="C48" s="28" t="s">
        <v>129</v>
      </c>
      <c r="D48" s="29"/>
      <c r="E48" s="22">
        <f>SUM(E49:E54)</f>
        <v>14715</v>
      </c>
      <c r="F48" s="22">
        <f>SUM(F49:F54)</f>
        <v>35</v>
      </c>
      <c r="G48" s="22">
        <f>SUM(G49:G54)</f>
        <v>65</v>
      </c>
      <c r="H48" s="22">
        <f>SUM(H49:H54)</f>
        <v>30</v>
      </c>
      <c r="I48" s="22">
        <f aca="true" t="shared" si="9" ref="I48:I54">SUM(J48:K48)</f>
        <v>51155</v>
      </c>
      <c r="J48" s="22">
        <f>SUM(J49:J54)</f>
        <v>25048</v>
      </c>
      <c r="K48" s="22">
        <f aca="true" t="shared" si="10" ref="K48:R48">SUM(K49:K54)</f>
        <v>26107</v>
      </c>
      <c r="L48" s="22">
        <f t="shared" si="10"/>
        <v>80</v>
      </c>
      <c r="M48" s="22">
        <f t="shared" si="10"/>
        <v>7</v>
      </c>
      <c r="N48" s="22">
        <f t="shared" si="10"/>
        <v>43</v>
      </c>
      <c r="O48" s="22">
        <f t="shared" si="10"/>
        <v>36</v>
      </c>
      <c r="P48" s="22">
        <f t="shared" si="10"/>
        <v>73</v>
      </c>
      <c r="Q48" s="22">
        <f t="shared" si="10"/>
        <v>203</v>
      </c>
      <c r="R48" s="22">
        <f t="shared" si="10"/>
        <v>130</v>
      </c>
    </row>
    <row r="49" spans="2:18" s="2" customFormat="1" ht="12" customHeight="1">
      <c r="B49" s="6"/>
      <c r="C49" s="12"/>
      <c r="D49" s="5" t="s">
        <v>130</v>
      </c>
      <c r="E49" s="23">
        <v>4395</v>
      </c>
      <c r="F49" s="23">
        <v>10</v>
      </c>
      <c r="G49" s="23">
        <v>25</v>
      </c>
      <c r="H49" s="23">
        <v>15</v>
      </c>
      <c r="I49" s="23">
        <f t="shared" si="9"/>
        <v>13483</v>
      </c>
      <c r="J49" s="23">
        <v>6676</v>
      </c>
      <c r="K49" s="23">
        <v>6807</v>
      </c>
      <c r="L49" s="23">
        <v>22</v>
      </c>
      <c r="M49" s="23">
        <v>3</v>
      </c>
      <c r="N49" s="23">
        <v>11</v>
      </c>
      <c r="O49" s="23">
        <v>8</v>
      </c>
      <c r="P49" s="23">
        <v>19</v>
      </c>
      <c r="Q49" s="23">
        <v>74</v>
      </c>
      <c r="R49" s="23">
        <v>55</v>
      </c>
    </row>
    <row r="50" spans="2:18" s="2" customFormat="1" ht="12" customHeight="1">
      <c r="B50" s="6"/>
      <c r="C50" s="12"/>
      <c r="D50" s="5" t="s">
        <v>131</v>
      </c>
      <c r="E50" s="23">
        <v>2374</v>
      </c>
      <c r="F50" s="23">
        <v>6</v>
      </c>
      <c r="G50" s="23">
        <v>9</v>
      </c>
      <c r="H50" s="23">
        <v>3</v>
      </c>
      <c r="I50" s="23">
        <f t="shared" si="9"/>
        <v>8751</v>
      </c>
      <c r="J50" s="23">
        <v>4243</v>
      </c>
      <c r="K50" s="23">
        <v>4508</v>
      </c>
      <c r="L50" s="23">
        <v>16</v>
      </c>
      <c r="M50" s="23">
        <v>2</v>
      </c>
      <c r="N50" s="23">
        <v>8</v>
      </c>
      <c r="O50" s="23">
        <v>6</v>
      </c>
      <c r="P50" s="23">
        <v>14</v>
      </c>
      <c r="Q50" s="23">
        <v>27</v>
      </c>
      <c r="R50" s="23">
        <v>13</v>
      </c>
    </row>
    <row r="51" spans="2:18" s="2" customFormat="1" ht="12" customHeight="1">
      <c r="B51" s="6"/>
      <c r="C51" s="12"/>
      <c r="D51" s="5" t="s">
        <v>132</v>
      </c>
      <c r="E51" s="23">
        <v>6007</v>
      </c>
      <c r="F51" s="23">
        <v>19</v>
      </c>
      <c r="G51" s="23">
        <v>29</v>
      </c>
      <c r="H51" s="23">
        <v>10</v>
      </c>
      <c r="I51" s="23">
        <f t="shared" si="9"/>
        <v>22694</v>
      </c>
      <c r="J51" s="23">
        <v>11132</v>
      </c>
      <c r="K51" s="23">
        <v>11562</v>
      </c>
      <c r="L51" s="23">
        <v>57</v>
      </c>
      <c r="M51" s="23">
        <v>4</v>
      </c>
      <c r="N51" s="23">
        <v>16</v>
      </c>
      <c r="O51" s="23">
        <v>12</v>
      </c>
      <c r="P51" s="23">
        <v>53</v>
      </c>
      <c r="Q51" s="23">
        <v>97</v>
      </c>
      <c r="R51" s="23">
        <v>44</v>
      </c>
    </row>
    <row r="52" spans="2:18" s="2" customFormat="1" ht="12" customHeight="1">
      <c r="B52" s="6"/>
      <c r="C52" s="12"/>
      <c r="D52" s="5" t="s">
        <v>133</v>
      </c>
      <c r="E52" s="23">
        <v>928</v>
      </c>
      <c r="F52" s="23">
        <v>0</v>
      </c>
      <c r="G52" s="23">
        <v>1</v>
      </c>
      <c r="H52" s="23">
        <v>1</v>
      </c>
      <c r="I52" s="23">
        <f t="shared" si="9"/>
        <v>3131</v>
      </c>
      <c r="J52" s="23">
        <v>1496</v>
      </c>
      <c r="K52" s="23">
        <v>1635</v>
      </c>
      <c r="L52" s="23">
        <v>-2</v>
      </c>
      <c r="M52" s="23">
        <v>-1</v>
      </c>
      <c r="N52" s="23">
        <v>3</v>
      </c>
      <c r="O52" s="23">
        <v>4</v>
      </c>
      <c r="P52" s="23">
        <v>-1</v>
      </c>
      <c r="Q52" s="23">
        <v>3</v>
      </c>
      <c r="R52" s="23">
        <v>4</v>
      </c>
    </row>
    <row r="53" spans="2:18" s="2" customFormat="1" ht="12" customHeight="1">
      <c r="B53" s="6"/>
      <c r="C53" s="12"/>
      <c r="D53" s="5" t="s">
        <v>134</v>
      </c>
      <c r="E53" s="23">
        <v>410</v>
      </c>
      <c r="F53" s="23">
        <v>-1</v>
      </c>
      <c r="G53" s="23">
        <v>0</v>
      </c>
      <c r="H53" s="23">
        <v>1</v>
      </c>
      <c r="I53" s="23">
        <f t="shared" si="9"/>
        <v>1270</v>
      </c>
      <c r="J53" s="23">
        <v>603</v>
      </c>
      <c r="K53" s="23">
        <v>667</v>
      </c>
      <c r="L53" s="23">
        <v>-6</v>
      </c>
      <c r="M53" s="23">
        <v>0</v>
      </c>
      <c r="N53" s="23">
        <v>2</v>
      </c>
      <c r="O53" s="23">
        <v>2</v>
      </c>
      <c r="P53" s="23">
        <v>-6</v>
      </c>
      <c r="Q53" s="23">
        <v>1</v>
      </c>
      <c r="R53" s="23">
        <v>7</v>
      </c>
    </row>
    <row r="54" spans="2:18" s="2" customFormat="1" ht="12" customHeight="1">
      <c r="B54" s="6"/>
      <c r="C54" s="12"/>
      <c r="D54" s="5" t="s">
        <v>135</v>
      </c>
      <c r="E54" s="23">
        <v>601</v>
      </c>
      <c r="F54" s="23">
        <v>1</v>
      </c>
      <c r="G54" s="23">
        <v>1</v>
      </c>
      <c r="H54" s="23">
        <v>0</v>
      </c>
      <c r="I54" s="23">
        <f t="shared" si="9"/>
        <v>1826</v>
      </c>
      <c r="J54" s="23">
        <v>898</v>
      </c>
      <c r="K54" s="23">
        <v>928</v>
      </c>
      <c r="L54" s="23">
        <v>-7</v>
      </c>
      <c r="M54" s="23">
        <v>-1</v>
      </c>
      <c r="N54" s="23">
        <v>3</v>
      </c>
      <c r="O54" s="23">
        <v>4</v>
      </c>
      <c r="P54" s="23">
        <v>-6</v>
      </c>
      <c r="Q54" s="23">
        <v>1</v>
      </c>
      <c r="R54" s="23">
        <v>7</v>
      </c>
    </row>
    <row r="55" spans="2:18" s="2" customFormat="1" ht="12" customHeight="1">
      <c r="B55" s="6"/>
      <c r="C55" s="12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2:18" s="2" customFormat="1" ht="12" customHeight="1">
      <c r="B56" s="6"/>
      <c r="C56" s="28" t="s">
        <v>136</v>
      </c>
      <c r="D56" s="29"/>
      <c r="E56" s="22">
        <f>SUM(E57:E60)</f>
        <v>9969</v>
      </c>
      <c r="F56" s="22">
        <f>SUM(F57:F60)</f>
        <v>-6</v>
      </c>
      <c r="G56" s="22">
        <f>SUM(G57:G60)</f>
        <v>13</v>
      </c>
      <c r="H56" s="22">
        <f>SUM(H57:H60)</f>
        <v>19</v>
      </c>
      <c r="I56" s="22">
        <f>SUM(J56:K56)</f>
        <v>37857</v>
      </c>
      <c r="J56" s="22">
        <f>SUM(J57:J60)</f>
        <v>18533</v>
      </c>
      <c r="K56" s="22">
        <f aca="true" t="shared" si="11" ref="K56:R56">SUM(K57:K60)</f>
        <v>19324</v>
      </c>
      <c r="L56" s="22">
        <f t="shared" si="11"/>
        <v>-2</v>
      </c>
      <c r="M56" s="22">
        <f t="shared" si="11"/>
        <v>11</v>
      </c>
      <c r="N56" s="22">
        <f t="shared" si="11"/>
        <v>36</v>
      </c>
      <c r="O56" s="22">
        <f t="shared" si="11"/>
        <v>25</v>
      </c>
      <c r="P56" s="22">
        <f t="shared" si="11"/>
        <v>-13</v>
      </c>
      <c r="Q56" s="22">
        <f t="shared" si="11"/>
        <v>73</v>
      </c>
      <c r="R56" s="22">
        <f t="shared" si="11"/>
        <v>86</v>
      </c>
    </row>
    <row r="57" spans="2:18" s="2" customFormat="1" ht="12" customHeight="1">
      <c r="B57" s="6"/>
      <c r="C57" s="12"/>
      <c r="D57" s="5" t="s">
        <v>137</v>
      </c>
      <c r="E57" s="23">
        <v>1286</v>
      </c>
      <c r="F57" s="23">
        <v>-2</v>
      </c>
      <c r="G57" s="23">
        <v>2</v>
      </c>
      <c r="H57" s="23">
        <v>4</v>
      </c>
      <c r="I57" s="23">
        <f>SUM(J57:K57)</f>
        <v>5246</v>
      </c>
      <c r="J57" s="23">
        <v>2628</v>
      </c>
      <c r="K57" s="23">
        <v>2618</v>
      </c>
      <c r="L57" s="23">
        <v>3</v>
      </c>
      <c r="M57" s="23">
        <v>6</v>
      </c>
      <c r="N57" s="23">
        <v>8</v>
      </c>
      <c r="O57" s="23">
        <v>2</v>
      </c>
      <c r="P57" s="23">
        <v>-3</v>
      </c>
      <c r="Q57" s="23">
        <v>10</v>
      </c>
      <c r="R57" s="23">
        <v>13</v>
      </c>
    </row>
    <row r="58" spans="2:18" s="2" customFormat="1" ht="12" customHeight="1">
      <c r="B58" s="6"/>
      <c r="C58" s="12"/>
      <c r="D58" s="5" t="s">
        <v>138</v>
      </c>
      <c r="E58" s="23">
        <v>3774</v>
      </c>
      <c r="F58" s="23">
        <v>-2</v>
      </c>
      <c r="G58" s="23">
        <v>7</v>
      </c>
      <c r="H58" s="23">
        <v>9</v>
      </c>
      <c r="I58" s="23">
        <f>SUM(J58:K58)</f>
        <v>13749</v>
      </c>
      <c r="J58" s="23">
        <v>6742</v>
      </c>
      <c r="K58" s="23">
        <v>7007</v>
      </c>
      <c r="L58" s="23">
        <v>-7</v>
      </c>
      <c r="M58" s="23">
        <v>0</v>
      </c>
      <c r="N58" s="23">
        <v>10</v>
      </c>
      <c r="O58" s="23">
        <v>10</v>
      </c>
      <c r="P58" s="23">
        <v>-7</v>
      </c>
      <c r="Q58" s="23">
        <v>25</v>
      </c>
      <c r="R58" s="23">
        <v>32</v>
      </c>
    </row>
    <row r="59" spans="2:18" s="2" customFormat="1" ht="12" customHeight="1">
      <c r="B59" s="6"/>
      <c r="C59" s="12"/>
      <c r="D59" s="5" t="s">
        <v>139</v>
      </c>
      <c r="E59" s="23">
        <v>1444</v>
      </c>
      <c r="F59" s="23">
        <v>-1</v>
      </c>
      <c r="G59" s="23">
        <v>1</v>
      </c>
      <c r="H59" s="23">
        <v>2</v>
      </c>
      <c r="I59" s="23">
        <f>SUM(J59:K59)</f>
        <v>4677</v>
      </c>
      <c r="J59" s="23">
        <v>2228</v>
      </c>
      <c r="K59" s="23">
        <v>2449</v>
      </c>
      <c r="L59" s="23">
        <v>-4</v>
      </c>
      <c r="M59" s="23">
        <v>-1</v>
      </c>
      <c r="N59" s="23">
        <v>4</v>
      </c>
      <c r="O59" s="23">
        <v>5</v>
      </c>
      <c r="P59" s="23">
        <v>-3</v>
      </c>
      <c r="Q59" s="23">
        <v>9</v>
      </c>
      <c r="R59" s="23">
        <v>12</v>
      </c>
    </row>
    <row r="60" spans="2:18" s="2" customFormat="1" ht="12" customHeight="1">
      <c r="B60" s="6"/>
      <c r="C60" s="12"/>
      <c r="D60" s="5" t="s">
        <v>140</v>
      </c>
      <c r="E60" s="23">
        <v>3465</v>
      </c>
      <c r="F60" s="23">
        <v>-1</v>
      </c>
      <c r="G60" s="23">
        <v>3</v>
      </c>
      <c r="H60" s="23">
        <v>4</v>
      </c>
      <c r="I60" s="23">
        <f>SUM(J60:K60)</f>
        <v>14185</v>
      </c>
      <c r="J60" s="23">
        <v>6935</v>
      </c>
      <c r="K60" s="23">
        <v>7250</v>
      </c>
      <c r="L60" s="23">
        <v>6</v>
      </c>
      <c r="M60" s="23">
        <v>6</v>
      </c>
      <c r="N60" s="23">
        <v>14</v>
      </c>
      <c r="O60" s="23">
        <v>8</v>
      </c>
      <c r="P60" s="23">
        <v>0</v>
      </c>
      <c r="Q60" s="23">
        <v>29</v>
      </c>
      <c r="R60" s="23">
        <v>29</v>
      </c>
    </row>
    <row r="61" spans="2:18" s="2" customFormat="1" ht="12" customHeight="1">
      <c r="B61" s="6"/>
      <c r="C61" s="12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s="2" customFormat="1" ht="12" customHeight="1">
      <c r="B62" s="6"/>
      <c r="C62" s="28" t="s">
        <v>141</v>
      </c>
      <c r="D62" s="29"/>
      <c r="E62" s="22">
        <f>SUM(E63)</f>
        <v>5351</v>
      </c>
      <c r="F62" s="22">
        <f>SUM(F63)</f>
        <v>4</v>
      </c>
      <c r="G62" s="22">
        <f>SUM(G63)</f>
        <v>12</v>
      </c>
      <c r="H62" s="22">
        <f>SUM(H63)</f>
        <v>8</v>
      </c>
      <c r="I62" s="22">
        <f>SUM(J62:K62)</f>
        <v>18667</v>
      </c>
      <c r="J62" s="22">
        <f>SUM(J63)</f>
        <v>8986</v>
      </c>
      <c r="K62" s="22">
        <f aca="true" t="shared" si="12" ref="K62:R62">SUM(K63)</f>
        <v>9681</v>
      </c>
      <c r="L62" s="22">
        <f t="shared" si="12"/>
        <v>-1</v>
      </c>
      <c r="M62" s="22">
        <f t="shared" si="12"/>
        <v>-2</v>
      </c>
      <c r="N62" s="22">
        <f t="shared" si="12"/>
        <v>11</v>
      </c>
      <c r="O62" s="22">
        <f t="shared" si="12"/>
        <v>13</v>
      </c>
      <c r="P62" s="22">
        <f t="shared" si="12"/>
        <v>1</v>
      </c>
      <c r="Q62" s="22">
        <f t="shared" si="12"/>
        <v>33</v>
      </c>
      <c r="R62" s="22">
        <f t="shared" si="12"/>
        <v>32</v>
      </c>
    </row>
    <row r="63" spans="2:18" s="2" customFormat="1" ht="12" customHeight="1">
      <c r="B63" s="6"/>
      <c r="C63" s="12"/>
      <c r="D63" s="5" t="s">
        <v>142</v>
      </c>
      <c r="E63" s="23">
        <v>5351</v>
      </c>
      <c r="F63" s="23">
        <v>4</v>
      </c>
      <c r="G63" s="23">
        <v>12</v>
      </c>
      <c r="H63" s="23">
        <v>8</v>
      </c>
      <c r="I63" s="23">
        <f>SUM(J63:K63)</f>
        <v>18667</v>
      </c>
      <c r="J63" s="23">
        <v>8986</v>
      </c>
      <c r="K63" s="23">
        <v>9681</v>
      </c>
      <c r="L63" s="23">
        <v>-1</v>
      </c>
      <c r="M63" s="23">
        <v>-2</v>
      </c>
      <c r="N63" s="23">
        <v>11</v>
      </c>
      <c r="O63" s="23">
        <v>13</v>
      </c>
      <c r="P63" s="23">
        <v>1</v>
      </c>
      <c r="Q63" s="23">
        <v>33</v>
      </c>
      <c r="R63" s="23">
        <v>32</v>
      </c>
    </row>
    <row r="64" spans="2:18" s="2" customFormat="1" ht="12" customHeight="1">
      <c r="B64" s="6"/>
      <c r="C64" s="12"/>
      <c r="D64" s="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s="2" customFormat="1" ht="12" customHeight="1">
      <c r="B65" s="6"/>
      <c r="C65" s="28" t="s">
        <v>143</v>
      </c>
      <c r="D65" s="29"/>
      <c r="E65" s="22">
        <f>SUM(E66:E73)</f>
        <v>21222</v>
      </c>
      <c r="F65" s="22">
        <f>SUM(F66:F73)</f>
        <v>-12</v>
      </c>
      <c r="G65" s="22">
        <f>SUM(G66:G73)</f>
        <v>57</v>
      </c>
      <c r="H65" s="22">
        <f>SUM(H66:H73)</f>
        <v>69</v>
      </c>
      <c r="I65" s="22">
        <f>SUM(J65:K65)</f>
        <v>72259</v>
      </c>
      <c r="J65" s="22">
        <f>SUM(J66:J73)</f>
        <v>35420</v>
      </c>
      <c r="K65" s="22">
        <f aca="true" t="shared" si="13" ref="K65:R65">SUM(K66:K73)</f>
        <v>36839</v>
      </c>
      <c r="L65" s="22">
        <f t="shared" si="13"/>
        <v>11</v>
      </c>
      <c r="M65" s="22">
        <f t="shared" si="13"/>
        <v>32</v>
      </c>
      <c r="N65" s="22">
        <f t="shared" si="13"/>
        <v>77</v>
      </c>
      <c r="O65" s="22">
        <f t="shared" si="13"/>
        <v>45</v>
      </c>
      <c r="P65" s="22">
        <f t="shared" si="13"/>
        <v>-21</v>
      </c>
      <c r="Q65" s="22">
        <f t="shared" si="13"/>
        <v>165</v>
      </c>
      <c r="R65" s="22">
        <f t="shared" si="13"/>
        <v>186</v>
      </c>
    </row>
    <row r="66" spans="2:18" s="2" customFormat="1" ht="12" customHeight="1">
      <c r="B66" s="6"/>
      <c r="C66" s="12"/>
      <c r="D66" s="5" t="s">
        <v>144</v>
      </c>
      <c r="E66" s="23">
        <v>5678</v>
      </c>
      <c r="F66" s="23">
        <v>-1</v>
      </c>
      <c r="G66" s="23">
        <v>13</v>
      </c>
      <c r="H66" s="23">
        <v>14</v>
      </c>
      <c r="I66" s="23">
        <f>SUM(J66:K66)</f>
        <v>19963</v>
      </c>
      <c r="J66" s="23">
        <v>9664</v>
      </c>
      <c r="K66" s="23">
        <v>10299</v>
      </c>
      <c r="L66" s="23">
        <v>5</v>
      </c>
      <c r="M66" s="23">
        <v>16</v>
      </c>
      <c r="N66" s="23">
        <v>25</v>
      </c>
      <c r="O66" s="23">
        <v>9</v>
      </c>
      <c r="P66" s="23">
        <v>-11</v>
      </c>
      <c r="Q66" s="23">
        <v>39</v>
      </c>
      <c r="R66" s="23">
        <v>50</v>
      </c>
    </row>
    <row r="67" spans="2:18" s="2" customFormat="1" ht="12" customHeight="1">
      <c r="B67" s="6"/>
      <c r="C67" s="12"/>
      <c r="D67" s="5" t="s">
        <v>118</v>
      </c>
      <c r="E67" s="23">
        <v>648</v>
      </c>
      <c r="F67" s="23">
        <v>-1</v>
      </c>
      <c r="G67" s="23">
        <v>0</v>
      </c>
      <c r="H67" s="23">
        <v>1</v>
      </c>
      <c r="I67" s="23">
        <f aca="true" t="shared" si="14" ref="I67:I73">SUM(J67:K67)</f>
        <v>2673</v>
      </c>
      <c r="J67" s="23">
        <v>1314</v>
      </c>
      <c r="K67" s="23">
        <v>1359</v>
      </c>
      <c r="L67" s="23">
        <v>0</v>
      </c>
      <c r="M67" s="23">
        <v>4</v>
      </c>
      <c r="N67" s="23">
        <v>6</v>
      </c>
      <c r="O67" s="23">
        <v>2</v>
      </c>
      <c r="P67" s="23">
        <v>-4</v>
      </c>
      <c r="Q67" s="23">
        <v>1</v>
      </c>
      <c r="R67" s="23">
        <v>5</v>
      </c>
    </row>
    <row r="68" spans="2:18" s="2" customFormat="1" ht="12" customHeight="1">
      <c r="B68" s="6"/>
      <c r="C68" s="12"/>
      <c r="D68" s="5" t="s">
        <v>145</v>
      </c>
      <c r="E68" s="23">
        <v>4624</v>
      </c>
      <c r="F68" s="23">
        <v>-3</v>
      </c>
      <c r="G68" s="23">
        <v>10</v>
      </c>
      <c r="H68" s="23">
        <v>13</v>
      </c>
      <c r="I68" s="23">
        <f t="shared" si="14"/>
        <v>16691</v>
      </c>
      <c r="J68" s="23">
        <v>8069</v>
      </c>
      <c r="K68" s="23">
        <v>8622</v>
      </c>
      <c r="L68" s="23">
        <v>-16</v>
      </c>
      <c r="M68" s="23">
        <v>0</v>
      </c>
      <c r="N68" s="23">
        <v>14</v>
      </c>
      <c r="O68" s="23">
        <v>14</v>
      </c>
      <c r="P68" s="23">
        <v>-16</v>
      </c>
      <c r="Q68" s="23">
        <v>24</v>
      </c>
      <c r="R68" s="23">
        <v>40</v>
      </c>
    </row>
    <row r="69" spans="2:18" s="2" customFormat="1" ht="12" customHeight="1">
      <c r="B69" s="6"/>
      <c r="C69" s="12"/>
      <c r="D69" s="5" t="s">
        <v>146</v>
      </c>
      <c r="E69" s="23">
        <v>2051</v>
      </c>
      <c r="F69" s="23">
        <v>-3</v>
      </c>
      <c r="G69" s="23">
        <v>5</v>
      </c>
      <c r="H69" s="23">
        <v>8</v>
      </c>
      <c r="I69" s="23">
        <f t="shared" si="14"/>
        <v>6959</v>
      </c>
      <c r="J69" s="23">
        <v>3444</v>
      </c>
      <c r="K69" s="23">
        <v>3515</v>
      </c>
      <c r="L69" s="23">
        <v>7</v>
      </c>
      <c r="M69" s="23">
        <v>4</v>
      </c>
      <c r="N69" s="23">
        <v>8</v>
      </c>
      <c r="O69" s="23">
        <v>4</v>
      </c>
      <c r="P69" s="23">
        <v>3</v>
      </c>
      <c r="Q69" s="23">
        <v>25</v>
      </c>
      <c r="R69" s="23">
        <v>22</v>
      </c>
    </row>
    <row r="70" spans="2:18" s="2" customFormat="1" ht="12" customHeight="1">
      <c r="B70" s="6"/>
      <c r="C70" s="12"/>
      <c r="D70" s="5" t="s">
        <v>147</v>
      </c>
      <c r="E70" s="23">
        <v>3043</v>
      </c>
      <c r="F70" s="23">
        <v>5</v>
      </c>
      <c r="G70" s="23">
        <v>11</v>
      </c>
      <c r="H70" s="23">
        <v>6</v>
      </c>
      <c r="I70" s="23">
        <f t="shared" si="14"/>
        <v>10930</v>
      </c>
      <c r="J70" s="23">
        <v>5478</v>
      </c>
      <c r="K70" s="23">
        <v>5452</v>
      </c>
      <c r="L70" s="23">
        <v>8</v>
      </c>
      <c r="M70" s="23">
        <v>-1</v>
      </c>
      <c r="N70" s="23">
        <v>6</v>
      </c>
      <c r="O70" s="23">
        <v>7</v>
      </c>
      <c r="P70" s="23">
        <v>9</v>
      </c>
      <c r="Q70" s="23">
        <v>29</v>
      </c>
      <c r="R70" s="23">
        <v>20</v>
      </c>
    </row>
    <row r="71" spans="2:18" s="2" customFormat="1" ht="12" customHeight="1">
      <c r="B71" s="6"/>
      <c r="C71" s="12"/>
      <c r="D71" s="5" t="s">
        <v>148</v>
      </c>
      <c r="E71" s="23">
        <v>3505</v>
      </c>
      <c r="F71" s="23">
        <v>-11</v>
      </c>
      <c r="G71" s="23">
        <v>15</v>
      </c>
      <c r="H71" s="23">
        <v>26</v>
      </c>
      <c r="I71" s="23">
        <f t="shared" si="14"/>
        <v>8730</v>
      </c>
      <c r="J71" s="23">
        <v>4257</v>
      </c>
      <c r="K71" s="23">
        <v>4473</v>
      </c>
      <c r="L71" s="23">
        <v>-14</v>
      </c>
      <c r="M71" s="23">
        <v>1</v>
      </c>
      <c r="N71" s="23">
        <v>8</v>
      </c>
      <c r="O71" s="23">
        <v>7</v>
      </c>
      <c r="P71" s="23">
        <v>-15</v>
      </c>
      <c r="Q71" s="23">
        <v>27</v>
      </c>
      <c r="R71" s="23">
        <v>42</v>
      </c>
    </row>
    <row r="72" spans="2:18" s="2" customFormat="1" ht="12" customHeight="1">
      <c r="B72" s="6"/>
      <c r="C72" s="12"/>
      <c r="D72" s="5" t="s">
        <v>149</v>
      </c>
      <c r="E72" s="23">
        <v>689</v>
      </c>
      <c r="F72" s="23">
        <v>1</v>
      </c>
      <c r="G72" s="23">
        <v>1</v>
      </c>
      <c r="H72" s="23">
        <v>0</v>
      </c>
      <c r="I72" s="23">
        <f t="shared" si="14"/>
        <v>2189</v>
      </c>
      <c r="J72" s="23">
        <v>1141</v>
      </c>
      <c r="K72" s="23">
        <v>1048</v>
      </c>
      <c r="L72" s="23">
        <v>11</v>
      </c>
      <c r="M72" s="23">
        <v>1</v>
      </c>
      <c r="N72" s="23">
        <v>2</v>
      </c>
      <c r="O72" s="23">
        <v>1</v>
      </c>
      <c r="P72" s="23">
        <v>10</v>
      </c>
      <c r="Q72" s="23">
        <v>15</v>
      </c>
      <c r="R72" s="23">
        <v>5</v>
      </c>
    </row>
    <row r="73" spans="2:18" s="2" customFormat="1" ht="12" customHeight="1">
      <c r="B73" s="6"/>
      <c r="C73" s="12"/>
      <c r="D73" s="5" t="s">
        <v>150</v>
      </c>
      <c r="E73" s="23">
        <v>984</v>
      </c>
      <c r="F73" s="23">
        <v>1</v>
      </c>
      <c r="G73" s="23">
        <v>2</v>
      </c>
      <c r="H73" s="23">
        <v>1</v>
      </c>
      <c r="I73" s="23">
        <f t="shared" si="14"/>
        <v>4124</v>
      </c>
      <c r="J73" s="23">
        <v>2053</v>
      </c>
      <c r="K73" s="23">
        <v>2071</v>
      </c>
      <c r="L73" s="23">
        <v>10</v>
      </c>
      <c r="M73" s="23">
        <v>7</v>
      </c>
      <c r="N73" s="23">
        <v>8</v>
      </c>
      <c r="O73" s="23">
        <v>1</v>
      </c>
      <c r="P73" s="23">
        <v>3</v>
      </c>
      <c r="Q73" s="23">
        <v>5</v>
      </c>
      <c r="R73" s="23">
        <v>2</v>
      </c>
    </row>
    <row r="74" spans="2:18" s="2" customFormat="1" ht="12" customHeight="1">
      <c r="B74" s="6"/>
      <c r="C74" s="12"/>
      <c r="D74" s="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2:18" s="2" customFormat="1" ht="12" customHeight="1">
      <c r="B75" s="6"/>
      <c r="C75" s="28" t="s">
        <v>151</v>
      </c>
      <c r="D75" s="29"/>
      <c r="E75" s="22">
        <f>SUM(E76:E83)</f>
        <v>15683</v>
      </c>
      <c r="F75" s="22">
        <f>SUM(F76:F83)</f>
        <v>9</v>
      </c>
      <c r="G75" s="22">
        <f>SUM(G76:G83)</f>
        <v>47</v>
      </c>
      <c r="H75" s="22">
        <f>SUM(H76:H83)</f>
        <v>38</v>
      </c>
      <c r="I75" s="22">
        <f>SUM(J75:K75)</f>
        <v>55131</v>
      </c>
      <c r="J75" s="22">
        <f>SUM(J76:J83)</f>
        <v>27120</v>
      </c>
      <c r="K75" s="22">
        <f aca="true" t="shared" si="15" ref="K75:R75">SUM(K76:K83)</f>
        <v>28011</v>
      </c>
      <c r="L75" s="22">
        <f t="shared" si="15"/>
        <v>11</v>
      </c>
      <c r="M75" s="22">
        <f t="shared" si="15"/>
        <v>21</v>
      </c>
      <c r="N75" s="22">
        <f t="shared" si="15"/>
        <v>59</v>
      </c>
      <c r="O75" s="22">
        <f t="shared" si="15"/>
        <v>38</v>
      </c>
      <c r="P75" s="22">
        <f t="shared" si="15"/>
        <v>-10</v>
      </c>
      <c r="Q75" s="22">
        <f t="shared" si="15"/>
        <v>146</v>
      </c>
      <c r="R75" s="22">
        <f t="shared" si="15"/>
        <v>156</v>
      </c>
    </row>
    <row r="76" spans="2:18" s="2" customFormat="1" ht="12" customHeight="1">
      <c r="B76" s="6"/>
      <c r="C76" s="12"/>
      <c r="D76" s="5" t="s">
        <v>152</v>
      </c>
      <c r="E76" s="23">
        <v>842</v>
      </c>
      <c r="F76" s="23">
        <v>-1</v>
      </c>
      <c r="G76" s="23">
        <v>1</v>
      </c>
      <c r="H76" s="23">
        <v>2</v>
      </c>
      <c r="I76" s="23">
        <f>SUM(J76:K76)</f>
        <v>3281</v>
      </c>
      <c r="J76" s="23">
        <v>1628</v>
      </c>
      <c r="K76" s="23">
        <v>1653</v>
      </c>
      <c r="L76" s="23">
        <v>0</v>
      </c>
      <c r="M76" s="23">
        <v>1</v>
      </c>
      <c r="N76" s="23">
        <v>2</v>
      </c>
      <c r="O76" s="23">
        <v>1</v>
      </c>
      <c r="P76" s="23">
        <v>-1</v>
      </c>
      <c r="Q76" s="23">
        <v>4</v>
      </c>
      <c r="R76" s="23">
        <v>5</v>
      </c>
    </row>
    <row r="77" spans="2:18" s="2" customFormat="1" ht="12" customHeight="1">
      <c r="B77" s="6"/>
      <c r="C77" s="12"/>
      <c r="D77" s="5" t="s">
        <v>153</v>
      </c>
      <c r="E77" s="23">
        <v>1801</v>
      </c>
      <c r="F77" s="23">
        <v>-2</v>
      </c>
      <c r="G77" s="23">
        <v>0</v>
      </c>
      <c r="H77" s="23">
        <v>2</v>
      </c>
      <c r="I77" s="23">
        <f aca="true" t="shared" si="16" ref="I77:I83">SUM(J77:K77)</f>
        <v>6012</v>
      </c>
      <c r="J77" s="23">
        <v>2927</v>
      </c>
      <c r="K77" s="23">
        <v>3085</v>
      </c>
      <c r="L77" s="23">
        <v>-3</v>
      </c>
      <c r="M77" s="23">
        <v>1</v>
      </c>
      <c r="N77" s="23">
        <v>5</v>
      </c>
      <c r="O77" s="23">
        <v>4</v>
      </c>
      <c r="P77" s="23">
        <v>-4</v>
      </c>
      <c r="Q77" s="23">
        <v>13</v>
      </c>
      <c r="R77" s="23">
        <v>17</v>
      </c>
    </row>
    <row r="78" spans="2:18" s="2" customFormat="1" ht="12" customHeight="1">
      <c r="B78" s="6"/>
      <c r="C78" s="12"/>
      <c r="D78" s="5" t="s">
        <v>154</v>
      </c>
      <c r="E78" s="23">
        <v>1698</v>
      </c>
      <c r="F78" s="23">
        <v>3</v>
      </c>
      <c r="G78" s="23">
        <v>7</v>
      </c>
      <c r="H78" s="23">
        <v>4</v>
      </c>
      <c r="I78" s="23">
        <f t="shared" si="16"/>
        <v>6159</v>
      </c>
      <c r="J78" s="23">
        <v>3011</v>
      </c>
      <c r="K78" s="23">
        <v>3148</v>
      </c>
      <c r="L78" s="23">
        <v>-3</v>
      </c>
      <c r="M78" s="23">
        <v>7</v>
      </c>
      <c r="N78" s="23">
        <v>10</v>
      </c>
      <c r="O78" s="23">
        <v>3</v>
      </c>
      <c r="P78" s="23">
        <v>-10</v>
      </c>
      <c r="Q78" s="23">
        <v>15</v>
      </c>
      <c r="R78" s="23">
        <v>25</v>
      </c>
    </row>
    <row r="79" spans="2:18" s="2" customFormat="1" ht="12" customHeight="1">
      <c r="B79" s="6"/>
      <c r="C79" s="12"/>
      <c r="D79" s="5" t="s">
        <v>155</v>
      </c>
      <c r="E79" s="23">
        <v>880</v>
      </c>
      <c r="F79" s="23">
        <v>-1</v>
      </c>
      <c r="G79" s="23">
        <v>3</v>
      </c>
      <c r="H79" s="23">
        <v>4</v>
      </c>
      <c r="I79" s="23">
        <f t="shared" si="16"/>
        <v>4088</v>
      </c>
      <c r="J79" s="23">
        <v>1985</v>
      </c>
      <c r="K79" s="23">
        <v>2103</v>
      </c>
      <c r="L79" s="23">
        <v>-1</v>
      </c>
      <c r="M79" s="23">
        <v>-2</v>
      </c>
      <c r="N79" s="23">
        <v>3</v>
      </c>
      <c r="O79" s="23">
        <v>5</v>
      </c>
      <c r="P79" s="23">
        <v>1</v>
      </c>
      <c r="Q79" s="23">
        <v>6</v>
      </c>
      <c r="R79" s="23">
        <v>5</v>
      </c>
    </row>
    <row r="80" spans="2:18" s="2" customFormat="1" ht="12" customHeight="1">
      <c r="B80" s="6"/>
      <c r="C80" s="12"/>
      <c r="D80" s="5" t="s">
        <v>156</v>
      </c>
      <c r="E80" s="23">
        <v>2964</v>
      </c>
      <c r="F80" s="23">
        <v>5</v>
      </c>
      <c r="G80" s="23">
        <v>12</v>
      </c>
      <c r="H80" s="23">
        <v>7</v>
      </c>
      <c r="I80" s="23">
        <f t="shared" si="16"/>
        <v>10963</v>
      </c>
      <c r="J80" s="23">
        <v>5377</v>
      </c>
      <c r="K80" s="23">
        <v>5586</v>
      </c>
      <c r="L80" s="23">
        <v>21</v>
      </c>
      <c r="M80" s="23">
        <v>10</v>
      </c>
      <c r="N80" s="23">
        <v>18</v>
      </c>
      <c r="O80" s="23">
        <v>8</v>
      </c>
      <c r="P80" s="23">
        <v>11</v>
      </c>
      <c r="Q80" s="23">
        <v>33</v>
      </c>
      <c r="R80" s="23">
        <v>22</v>
      </c>
    </row>
    <row r="81" spans="2:18" s="2" customFormat="1" ht="12" customHeight="1">
      <c r="B81" s="6"/>
      <c r="C81" s="12"/>
      <c r="D81" s="5" t="s">
        <v>157</v>
      </c>
      <c r="E81" s="23">
        <v>3365</v>
      </c>
      <c r="F81" s="23">
        <v>5</v>
      </c>
      <c r="G81" s="23">
        <v>18</v>
      </c>
      <c r="H81" s="23">
        <v>13</v>
      </c>
      <c r="I81" s="23">
        <f t="shared" si="16"/>
        <v>8219</v>
      </c>
      <c r="J81" s="23">
        <v>4117</v>
      </c>
      <c r="K81" s="23">
        <v>4102</v>
      </c>
      <c r="L81" s="23">
        <v>-2</v>
      </c>
      <c r="M81" s="23">
        <v>3</v>
      </c>
      <c r="N81" s="23">
        <v>6</v>
      </c>
      <c r="O81" s="23">
        <v>3</v>
      </c>
      <c r="P81" s="23">
        <v>-5</v>
      </c>
      <c r="Q81" s="23">
        <v>35</v>
      </c>
      <c r="R81" s="23">
        <v>40</v>
      </c>
    </row>
    <row r="82" spans="2:18" s="2" customFormat="1" ht="12" customHeight="1">
      <c r="B82" s="6"/>
      <c r="C82" s="12"/>
      <c r="D82" s="5" t="s">
        <v>158</v>
      </c>
      <c r="E82" s="23">
        <v>2208</v>
      </c>
      <c r="F82" s="23">
        <v>-1</v>
      </c>
      <c r="G82" s="23">
        <v>4</v>
      </c>
      <c r="H82" s="23">
        <v>5</v>
      </c>
      <c r="I82" s="23">
        <f t="shared" si="16"/>
        <v>8111</v>
      </c>
      <c r="J82" s="23">
        <v>3969</v>
      </c>
      <c r="K82" s="23">
        <v>4142</v>
      </c>
      <c r="L82" s="23">
        <v>1</v>
      </c>
      <c r="M82" s="23">
        <v>5</v>
      </c>
      <c r="N82" s="23">
        <v>9</v>
      </c>
      <c r="O82" s="23">
        <v>4</v>
      </c>
      <c r="P82" s="23">
        <v>-4</v>
      </c>
      <c r="Q82" s="23">
        <v>22</v>
      </c>
      <c r="R82" s="23">
        <v>26</v>
      </c>
    </row>
    <row r="83" spans="2:18" s="2" customFormat="1" ht="12" customHeight="1">
      <c r="B83" s="6"/>
      <c r="C83" s="12"/>
      <c r="D83" s="5" t="s">
        <v>159</v>
      </c>
      <c r="E83" s="23">
        <v>1925</v>
      </c>
      <c r="F83" s="23">
        <v>1</v>
      </c>
      <c r="G83" s="23">
        <v>2</v>
      </c>
      <c r="H83" s="23">
        <v>1</v>
      </c>
      <c r="I83" s="23">
        <f t="shared" si="16"/>
        <v>8298</v>
      </c>
      <c r="J83" s="23">
        <v>4106</v>
      </c>
      <c r="K83" s="23">
        <v>4192</v>
      </c>
      <c r="L83" s="23">
        <v>-2</v>
      </c>
      <c r="M83" s="23">
        <v>-4</v>
      </c>
      <c r="N83" s="23">
        <v>6</v>
      </c>
      <c r="O83" s="23">
        <v>10</v>
      </c>
      <c r="P83" s="23">
        <v>2</v>
      </c>
      <c r="Q83" s="23">
        <v>18</v>
      </c>
      <c r="R83" s="23">
        <v>16</v>
      </c>
    </row>
    <row r="84" spans="2:18" s="2" customFormat="1" ht="12" customHeight="1">
      <c r="B84" s="6"/>
      <c r="C84" s="12"/>
      <c r="D84" s="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2:18" s="2" customFormat="1" ht="12" customHeight="1">
      <c r="B85" s="6"/>
      <c r="C85" s="28" t="s">
        <v>160</v>
      </c>
      <c r="D85" s="29"/>
      <c r="E85" s="22">
        <f>SUM(E86:E89)</f>
        <v>21484</v>
      </c>
      <c r="F85" s="22">
        <f>SUM(F86:F89)</f>
        <v>36</v>
      </c>
      <c r="G85" s="22">
        <f>SUM(G86:G89)</f>
        <v>101</v>
      </c>
      <c r="H85" s="22">
        <f>SUM(H86:H89)</f>
        <v>65</v>
      </c>
      <c r="I85" s="22">
        <f>SUM(J85:K85)</f>
        <v>80191</v>
      </c>
      <c r="J85" s="22">
        <f>SUM(J86:J89)</f>
        <v>39773</v>
      </c>
      <c r="K85" s="22">
        <f aca="true" t="shared" si="17" ref="K85:R85">SUM(K86:K89)</f>
        <v>40418</v>
      </c>
      <c r="L85" s="22">
        <f t="shared" si="17"/>
        <v>107</v>
      </c>
      <c r="M85" s="22">
        <f t="shared" si="17"/>
        <v>29</v>
      </c>
      <c r="N85" s="22">
        <f t="shared" si="17"/>
        <v>78</v>
      </c>
      <c r="O85" s="22">
        <f t="shared" si="17"/>
        <v>49</v>
      </c>
      <c r="P85" s="22">
        <f t="shared" si="17"/>
        <v>78</v>
      </c>
      <c r="Q85" s="22">
        <f t="shared" si="17"/>
        <v>242</v>
      </c>
      <c r="R85" s="22">
        <f t="shared" si="17"/>
        <v>164</v>
      </c>
    </row>
    <row r="86" spans="2:18" s="2" customFormat="1" ht="12" customHeight="1">
      <c r="B86" s="6"/>
      <c r="C86" s="12"/>
      <c r="D86" s="5" t="s">
        <v>161</v>
      </c>
      <c r="E86" s="23">
        <v>3128</v>
      </c>
      <c r="F86" s="23">
        <v>0</v>
      </c>
      <c r="G86" s="23">
        <v>12</v>
      </c>
      <c r="H86" s="23">
        <v>12</v>
      </c>
      <c r="I86" s="23">
        <f>SUM(J86:K86)</f>
        <v>12193</v>
      </c>
      <c r="J86" s="23">
        <v>6154</v>
      </c>
      <c r="K86" s="23">
        <v>6039</v>
      </c>
      <c r="L86" s="23">
        <v>22</v>
      </c>
      <c r="M86" s="23">
        <v>11</v>
      </c>
      <c r="N86" s="23">
        <v>18</v>
      </c>
      <c r="O86" s="23">
        <v>7</v>
      </c>
      <c r="P86" s="23">
        <v>11</v>
      </c>
      <c r="Q86" s="23">
        <v>35</v>
      </c>
      <c r="R86" s="23">
        <v>24</v>
      </c>
    </row>
    <row r="87" spans="2:18" s="2" customFormat="1" ht="12" customHeight="1">
      <c r="B87" s="6"/>
      <c r="C87" s="12"/>
      <c r="D87" s="5" t="s">
        <v>118</v>
      </c>
      <c r="E87" s="23">
        <v>4004</v>
      </c>
      <c r="F87" s="23">
        <v>3</v>
      </c>
      <c r="G87" s="23">
        <v>18</v>
      </c>
      <c r="H87" s="23">
        <v>15</v>
      </c>
      <c r="I87" s="23">
        <f>SUM(J87:K87)</f>
        <v>15727</v>
      </c>
      <c r="J87" s="23">
        <v>7825</v>
      </c>
      <c r="K87" s="23">
        <v>7902</v>
      </c>
      <c r="L87" s="23">
        <v>23</v>
      </c>
      <c r="M87" s="23">
        <v>14</v>
      </c>
      <c r="N87" s="23">
        <v>19</v>
      </c>
      <c r="O87" s="23">
        <v>5</v>
      </c>
      <c r="P87" s="23">
        <v>9</v>
      </c>
      <c r="Q87" s="23">
        <v>46</v>
      </c>
      <c r="R87" s="23">
        <v>37</v>
      </c>
    </row>
    <row r="88" spans="2:18" s="2" customFormat="1" ht="12" customHeight="1">
      <c r="B88" s="6"/>
      <c r="C88" s="12"/>
      <c r="D88" s="5" t="s">
        <v>162</v>
      </c>
      <c r="E88" s="23">
        <v>8031</v>
      </c>
      <c r="F88" s="23">
        <v>12</v>
      </c>
      <c r="G88" s="23">
        <v>30</v>
      </c>
      <c r="H88" s="23">
        <v>18</v>
      </c>
      <c r="I88" s="23">
        <f>SUM(J88:K88)</f>
        <v>29904</v>
      </c>
      <c r="J88" s="23">
        <v>14825</v>
      </c>
      <c r="K88" s="23">
        <v>15079</v>
      </c>
      <c r="L88" s="23">
        <v>14</v>
      </c>
      <c r="M88" s="23">
        <v>-7</v>
      </c>
      <c r="N88" s="23">
        <v>18</v>
      </c>
      <c r="O88" s="23">
        <v>25</v>
      </c>
      <c r="P88" s="23">
        <v>21</v>
      </c>
      <c r="Q88" s="23">
        <v>69</v>
      </c>
      <c r="R88" s="23">
        <v>48</v>
      </c>
    </row>
    <row r="89" spans="2:18" s="2" customFormat="1" ht="12" customHeight="1">
      <c r="B89" s="6"/>
      <c r="C89" s="12"/>
      <c r="D89" s="5" t="s">
        <v>163</v>
      </c>
      <c r="E89" s="23">
        <v>6321</v>
      </c>
      <c r="F89" s="23">
        <v>21</v>
      </c>
      <c r="G89" s="23">
        <v>41</v>
      </c>
      <c r="H89" s="23">
        <v>20</v>
      </c>
      <c r="I89" s="23">
        <f>SUM(J89:K89)</f>
        <v>22367</v>
      </c>
      <c r="J89" s="23">
        <v>10969</v>
      </c>
      <c r="K89" s="23">
        <v>11398</v>
      </c>
      <c r="L89" s="23">
        <v>48</v>
      </c>
      <c r="M89" s="23">
        <v>11</v>
      </c>
      <c r="N89" s="23">
        <v>23</v>
      </c>
      <c r="O89" s="23">
        <v>12</v>
      </c>
      <c r="P89" s="23">
        <v>37</v>
      </c>
      <c r="Q89" s="23">
        <v>92</v>
      </c>
      <c r="R89" s="23">
        <v>55</v>
      </c>
    </row>
    <row r="90" spans="2:18" s="2" customFormat="1" ht="12" customHeight="1">
      <c r="B90" s="6"/>
      <c r="C90" s="12"/>
      <c r="D90" s="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2:18" s="2" customFormat="1" ht="12" customHeight="1">
      <c r="B91" s="6"/>
      <c r="C91" s="28" t="s">
        <v>164</v>
      </c>
      <c r="D91" s="29"/>
      <c r="E91" s="22">
        <f>SUM(E92:E95)</f>
        <v>20625</v>
      </c>
      <c r="F91" s="22">
        <f>SUM(F92:F95)</f>
        <v>16</v>
      </c>
      <c r="G91" s="22">
        <f>SUM(G92:G95)</f>
        <v>76</v>
      </c>
      <c r="H91" s="22">
        <f>SUM(H92:H95)</f>
        <v>60</v>
      </c>
      <c r="I91" s="22">
        <f>SUM(J91:K91)</f>
        <v>78008</v>
      </c>
      <c r="J91" s="22">
        <f>SUM(J92:J95)</f>
        <v>38939</v>
      </c>
      <c r="K91" s="22">
        <f aca="true" t="shared" si="18" ref="K91:R91">SUM(K92:K95)</f>
        <v>39069</v>
      </c>
      <c r="L91" s="22">
        <f t="shared" si="18"/>
        <v>109</v>
      </c>
      <c r="M91" s="22">
        <f t="shared" si="18"/>
        <v>46</v>
      </c>
      <c r="N91" s="22">
        <f t="shared" si="18"/>
        <v>81</v>
      </c>
      <c r="O91" s="22">
        <f t="shared" si="18"/>
        <v>35</v>
      </c>
      <c r="P91" s="22">
        <f t="shared" si="18"/>
        <v>63</v>
      </c>
      <c r="Q91" s="22">
        <f t="shared" si="18"/>
        <v>245</v>
      </c>
      <c r="R91" s="22">
        <f t="shared" si="18"/>
        <v>182</v>
      </c>
    </row>
    <row r="92" spans="2:18" s="2" customFormat="1" ht="12" customHeight="1">
      <c r="B92" s="6"/>
      <c r="C92" s="12"/>
      <c r="D92" s="5" t="s">
        <v>165</v>
      </c>
      <c r="E92" s="23">
        <v>3890</v>
      </c>
      <c r="F92" s="23">
        <v>-3</v>
      </c>
      <c r="G92" s="23">
        <v>6</v>
      </c>
      <c r="H92" s="23">
        <v>9</v>
      </c>
      <c r="I92" s="23">
        <f>SUM(J92:K92)</f>
        <v>14259</v>
      </c>
      <c r="J92" s="23">
        <v>7086</v>
      </c>
      <c r="K92" s="23">
        <v>7173</v>
      </c>
      <c r="L92" s="23">
        <v>-6</v>
      </c>
      <c r="M92" s="23">
        <v>1</v>
      </c>
      <c r="N92" s="23">
        <v>11</v>
      </c>
      <c r="O92" s="23">
        <v>10</v>
      </c>
      <c r="P92" s="23">
        <v>-7</v>
      </c>
      <c r="Q92" s="23">
        <v>29</v>
      </c>
      <c r="R92" s="23">
        <v>36</v>
      </c>
    </row>
    <row r="93" spans="2:18" s="2" customFormat="1" ht="12" customHeight="1">
      <c r="B93" s="6"/>
      <c r="C93" s="12"/>
      <c r="D93" s="5" t="s">
        <v>166</v>
      </c>
      <c r="E93" s="23">
        <v>7375</v>
      </c>
      <c r="F93" s="23">
        <v>6</v>
      </c>
      <c r="G93" s="23">
        <v>30</v>
      </c>
      <c r="H93" s="23">
        <v>24</v>
      </c>
      <c r="I93" s="23">
        <f>SUM(J93:K93)</f>
        <v>27360</v>
      </c>
      <c r="J93" s="23">
        <v>13799</v>
      </c>
      <c r="K93" s="23">
        <v>13561</v>
      </c>
      <c r="L93" s="23">
        <v>40</v>
      </c>
      <c r="M93" s="23">
        <v>17</v>
      </c>
      <c r="N93" s="23">
        <v>31</v>
      </c>
      <c r="O93" s="23">
        <v>14</v>
      </c>
      <c r="P93" s="23">
        <v>23</v>
      </c>
      <c r="Q93" s="23">
        <v>96</v>
      </c>
      <c r="R93" s="23">
        <v>73</v>
      </c>
    </row>
    <row r="94" spans="2:18" s="2" customFormat="1" ht="12" customHeight="1">
      <c r="B94" s="6"/>
      <c r="C94" s="12"/>
      <c r="D94" s="5" t="s">
        <v>167</v>
      </c>
      <c r="E94" s="23">
        <v>3945</v>
      </c>
      <c r="F94" s="23">
        <v>8</v>
      </c>
      <c r="G94" s="23">
        <v>18</v>
      </c>
      <c r="H94" s="23">
        <v>10</v>
      </c>
      <c r="I94" s="23">
        <f>SUM(J94:K94)</f>
        <v>15583</v>
      </c>
      <c r="J94" s="23">
        <v>7720</v>
      </c>
      <c r="K94" s="23">
        <v>7863</v>
      </c>
      <c r="L94" s="23">
        <v>49</v>
      </c>
      <c r="M94" s="23">
        <v>16</v>
      </c>
      <c r="N94" s="23">
        <v>21</v>
      </c>
      <c r="O94" s="23">
        <v>5</v>
      </c>
      <c r="P94" s="23">
        <v>33</v>
      </c>
      <c r="Q94" s="23">
        <v>70</v>
      </c>
      <c r="R94" s="23">
        <v>37</v>
      </c>
    </row>
    <row r="95" spans="2:18" s="2" customFormat="1" ht="12" customHeight="1">
      <c r="B95" s="6"/>
      <c r="C95" s="12"/>
      <c r="D95" s="5" t="s">
        <v>176</v>
      </c>
      <c r="E95" s="23">
        <v>5415</v>
      </c>
      <c r="F95" s="23">
        <v>5</v>
      </c>
      <c r="G95" s="23">
        <v>22</v>
      </c>
      <c r="H95" s="23">
        <v>17</v>
      </c>
      <c r="I95" s="23">
        <f>SUM(J95:K95)</f>
        <v>20806</v>
      </c>
      <c r="J95" s="23">
        <v>10334</v>
      </c>
      <c r="K95" s="23">
        <v>10472</v>
      </c>
      <c r="L95" s="23">
        <v>26</v>
      </c>
      <c r="M95" s="23">
        <v>12</v>
      </c>
      <c r="N95" s="23">
        <v>18</v>
      </c>
      <c r="O95" s="23">
        <v>6</v>
      </c>
      <c r="P95" s="23">
        <v>14</v>
      </c>
      <c r="Q95" s="23">
        <v>50</v>
      </c>
      <c r="R95" s="23">
        <v>36</v>
      </c>
    </row>
    <row r="96" spans="2:18" s="2" customFormat="1" ht="12" customHeight="1">
      <c r="B96" s="6"/>
      <c r="C96" s="12"/>
      <c r="D96" s="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2:18" s="2" customFormat="1" ht="12" customHeight="1">
      <c r="B97" s="6"/>
      <c r="C97" s="28" t="s">
        <v>168</v>
      </c>
      <c r="D97" s="29"/>
      <c r="E97" s="22">
        <f>SUM(E98)</f>
        <v>6885</v>
      </c>
      <c r="F97" s="22">
        <f>SUM(F98)</f>
        <v>4</v>
      </c>
      <c r="G97" s="22">
        <f>SUM(G98)</f>
        <v>22</v>
      </c>
      <c r="H97" s="22">
        <f>SUM(H98)</f>
        <v>18</v>
      </c>
      <c r="I97" s="22">
        <f>SUM(J97:K97)</f>
        <v>23660</v>
      </c>
      <c r="J97" s="22">
        <f>SUM(J98)</f>
        <v>11634</v>
      </c>
      <c r="K97" s="22">
        <f aca="true" t="shared" si="19" ref="K97:R97">SUM(K98)</f>
        <v>12026</v>
      </c>
      <c r="L97" s="22">
        <f t="shared" si="19"/>
        <v>22</v>
      </c>
      <c r="M97" s="22">
        <f t="shared" si="19"/>
        <v>4</v>
      </c>
      <c r="N97" s="22">
        <f t="shared" si="19"/>
        <v>24</v>
      </c>
      <c r="O97" s="22">
        <f t="shared" si="19"/>
        <v>20</v>
      </c>
      <c r="P97" s="22">
        <f t="shared" si="19"/>
        <v>18</v>
      </c>
      <c r="Q97" s="22">
        <f t="shared" si="19"/>
        <v>71</v>
      </c>
      <c r="R97" s="22">
        <f t="shared" si="19"/>
        <v>53</v>
      </c>
    </row>
    <row r="98" spans="2:18" s="2" customFormat="1" ht="12" customHeight="1">
      <c r="B98" s="6"/>
      <c r="C98" s="12"/>
      <c r="D98" s="5" t="s">
        <v>169</v>
      </c>
      <c r="E98" s="23">
        <v>6885</v>
      </c>
      <c r="F98" s="23">
        <v>4</v>
      </c>
      <c r="G98" s="23">
        <v>22</v>
      </c>
      <c r="H98" s="23">
        <v>18</v>
      </c>
      <c r="I98" s="23">
        <f>SUM(J98:K98)</f>
        <v>23660</v>
      </c>
      <c r="J98" s="23">
        <v>11634</v>
      </c>
      <c r="K98" s="23">
        <v>12026</v>
      </c>
      <c r="L98" s="23">
        <v>22</v>
      </c>
      <c r="M98" s="23">
        <v>4</v>
      </c>
      <c r="N98" s="23">
        <v>24</v>
      </c>
      <c r="O98" s="23">
        <v>20</v>
      </c>
      <c r="P98" s="23">
        <v>18</v>
      </c>
      <c r="Q98" s="23">
        <v>71</v>
      </c>
      <c r="R98" s="23">
        <v>53</v>
      </c>
    </row>
    <row r="99" spans="2:18" s="2" customFormat="1" ht="12" customHeight="1">
      <c r="B99" s="6"/>
      <c r="C99" s="12"/>
      <c r="D99" s="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2:18" s="2" customFormat="1" ht="12" customHeight="1">
      <c r="B100" s="6"/>
      <c r="C100" s="28" t="s">
        <v>170</v>
      </c>
      <c r="D100" s="29"/>
      <c r="E100" s="22">
        <f>SUM(E101:E105)</f>
        <v>29558</v>
      </c>
      <c r="F100" s="22">
        <f>SUM(F101:F105)</f>
        <v>5</v>
      </c>
      <c r="G100" s="22">
        <f>SUM(G101:G105)</f>
        <v>134</v>
      </c>
      <c r="H100" s="22">
        <f>SUM(H101:H105)</f>
        <v>129</v>
      </c>
      <c r="I100" s="22">
        <f aca="true" t="shared" si="20" ref="I100:I105">SUM(J100:K100)</f>
        <v>100903</v>
      </c>
      <c r="J100" s="22">
        <f>SUM(J101:J105)</f>
        <v>51131</v>
      </c>
      <c r="K100" s="22">
        <f aca="true" t="shared" si="21" ref="K100:R100">SUM(K101:K105)</f>
        <v>49772</v>
      </c>
      <c r="L100" s="22">
        <f t="shared" si="21"/>
        <v>117</v>
      </c>
      <c r="M100" s="22">
        <f t="shared" si="21"/>
        <v>81</v>
      </c>
      <c r="N100" s="22">
        <f t="shared" si="21"/>
        <v>123</v>
      </c>
      <c r="O100" s="22">
        <f t="shared" si="21"/>
        <v>42</v>
      </c>
      <c r="P100" s="22">
        <f t="shared" si="21"/>
        <v>36</v>
      </c>
      <c r="Q100" s="22">
        <f t="shared" si="21"/>
        <v>329</v>
      </c>
      <c r="R100" s="22">
        <f t="shared" si="21"/>
        <v>293</v>
      </c>
    </row>
    <row r="101" spans="2:18" s="2" customFormat="1" ht="12" customHeight="1">
      <c r="B101" s="6"/>
      <c r="C101" s="12"/>
      <c r="D101" s="5" t="s">
        <v>171</v>
      </c>
      <c r="E101" s="23">
        <v>3643</v>
      </c>
      <c r="F101" s="23">
        <v>2</v>
      </c>
      <c r="G101" s="23">
        <v>8</v>
      </c>
      <c r="H101" s="23">
        <v>6</v>
      </c>
      <c r="I101" s="23">
        <f t="shared" si="20"/>
        <v>15975</v>
      </c>
      <c r="J101" s="23">
        <v>7916</v>
      </c>
      <c r="K101" s="23">
        <v>8059</v>
      </c>
      <c r="L101" s="23">
        <v>9</v>
      </c>
      <c r="M101" s="23">
        <v>5</v>
      </c>
      <c r="N101" s="23">
        <v>13</v>
      </c>
      <c r="O101" s="23">
        <v>8</v>
      </c>
      <c r="P101" s="23">
        <v>4</v>
      </c>
      <c r="Q101" s="23">
        <v>28</v>
      </c>
      <c r="R101" s="23">
        <v>24</v>
      </c>
    </row>
    <row r="102" spans="2:18" s="2" customFormat="1" ht="12" customHeight="1">
      <c r="B102" s="6"/>
      <c r="C102" s="12"/>
      <c r="D102" s="5" t="s">
        <v>80</v>
      </c>
      <c r="E102" s="23">
        <v>2616</v>
      </c>
      <c r="F102" s="23">
        <v>3</v>
      </c>
      <c r="G102" s="23">
        <v>3</v>
      </c>
      <c r="H102" s="23">
        <v>0</v>
      </c>
      <c r="I102" s="23">
        <f t="shared" si="20"/>
        <v>10342</v>
      </c>
      <c r="J102" s="23">
        <v>5171</v>
      </c>
      <c r="K102" s="23">
        <v>5171</v>
      </c>
      <c r="L102" s="23">
        <v>7</v>
      </c>
      <c r="M102" s="23">
        <v>5</v>
      </c>
      <c r="N102" s="23">
        <v>8</v>
      </c>
      <c r="O102" s="23">
        <v>3</v>
      </c>
      <c r="P102" s="23">
        <v>2</v>
      </c>
      <c r="Q102" s="23">
        <v>11</v>
      </c>
      <c r="R102" s="23">
        <v>9</v>
      </c>
    </row>
    <row r="103" spans="2:18" s="2" customFormat="1" ht="12" customHeight="1">
      <c r="B103" s="6"/>
      <c r="C103" s="12"/>
      <c r="D103" s="5" t="s">
        <v>172</v>
      </c>
      <c r="E103" s="23">
        <v>2802</v>
      </c>
      <c r="F103" s="23">
        <v>1</v>
      </c>
      <c r="G103" s="23">
        <v>8</v>
      </c>
      <c r="H103" s="23">
        <v>7</v>
      </c>
      <c r="I103" s="23">
        <f t="shared" si="20"/>
        <v>11463</v>
      </c>
      <c r="J103" s="23">
        <v>5667</v>
      </c>
      <c r="K103" s="23">
        <v>5796</v>
      </c>
      <c r="L103" s="23">
        <v>-3</v>
      </c>
      <c r="M103" s="23">
        <v>5</v>
      </c>
      <c r="N103" s="23">
        <v>12</v>
      </c>
      <c r="O103" s="23">
        <v>7</v>
      </c>
      <c r="P103" s="23">
        <v>-8</v>
      </c>
      <c r="Q103" s="23">
        <v>19</v>
      </c>
      <c r="R103" s="23">
        <v>27</v>
      </c>
    </row>
    <row r="104" spans="2:18" s="2" customFormat="1" ht="12" customHeight="1">
      <c r="B104" s="6"/>
      <c r="C104" s="12"/>
      <c r="D104" s="5" t="s">
        <v>173</v>
      </c>
      <c r="E104" s="23">
        <v>13781</v>
      </c>
      <c r="F104" s="23">
        <v>-18</v>
      </c>
      <c r="G104" s="23">
        <v>80</v>
      </c>
      <c r="H104" s="23">
        <v>98</v>
      </c>
      <c r="I104" s="23">
        <f t="shared" si="20"/>
        <v>37774</v>
      </c>
      <c r="J104" s="23">
        <v>19648</v>
      </c>
      <c r="K104" s="23">
        <v>18126</v>
      </c>
      <c r="L104" s="23">
        <v>36</v>
      </c>
      <c r="M104" s="23">
        <v>53</v>
      </c>
      <c r="N104" s="23">
        <v>69</v>
      </c>
      <c r="O104" s="23">
        <v>16</v>
      </c>
      <c r="P104" s="23">
        <v>-17</v>
      </c>
      <c r="Q104" s="23">
        <v>159</v>
      </c>
      <c r="R104" s="23">
        <v>176</v>
      </c>
    </row>
    <row r="105" spans="2:18" s="2" customFormat="1" ht="12" customHeight="1">
      <c r="B105" s="6"/>
      <c r="C105" s="12"/>
      <c r="D105" s="5" t="s">
        <v>174</v>
      </c>
      <c r="E105" s="23">
        <v>6716</v>
      </c>
      <c r="F105" s="23">
        <v>17</v>
      </c>
      <c r="G105" s="23">
        <v>35</v>
      </c>
      <c r="H105" s="23">
        <v>18</v>
      </c>
      <c r="I105" s="23">
        <f t="shared" si="20"/>
        <v>25349</v>
      </c>
      <c r="J105" s="23">
        <v>12729</v>
      </c>
      <c r="K105" s="23">
        <v>12620</v>
      </c>
      <c r="L105" s="23">
        <v>68</v>
      </c>
      <c r="M105" s="23">
        <v>13</v>
      </c>
      <c r="N105" s="23">
        <v>21</v>
      </c>
      <c r="O105" s="23">
        <v>8</v>
      </c>
      <c r="P105" s="23">
        <v>55</v>
      </c>
      <c r="Q105" s="23">
        <v>112</v>
      </c>
      <c r="R105" s="23">
        <v>57</v>
      </c>
    </row>
    <row r="106" spans="2:17" s="2" customFormat="1" ht="12" customHeight="1">
      <c r="B106" s="4"/>
      <c r="C106" s="4"/>
      <c r="D106" s="4"/>
      <c r="E106" s="4"/>
      <c r="F106" s="4"/>
      <c r="G106" s="4"/>
      <c r="H106" s="4"/>
      <c r="M106" s="15"/>
      <c r="N106" s="17"/>
      <c r="P106" s="15"/>
      <c r="Q106" s="17"/>
    </row>
    <row r="107" spans="14:17" ht="13.5">
      <c r="N107" s="17"/>
      <c r="Q107" s="17"/>
    </row>
    <row r="108" spans="14:17" ht="13.5">
      <c r="N108" s="17"/>
      <c r="Q108" s="17"/>
    </row>
    <row r="109" spans="14:17" ht="13.5">
      <c r="N109" s="16"/>
      <c r="Q109" s="16"/>
    </row>
  </sheetData>
  <sheetProtection/>
  <mergeCells count="40">
    <mergeCell ref="F5:F6"/>
    <mergeCell ref="G5:G6"/>
    <mergeCell ref="H5:H6"/>
    <mergeCell ref="E3:H4"/>
    <mergeCell ref="E5:E6"/>
    <mergeCell ref="L5:L6"/>
    <mergeCell ref="M5:O5"/>
    <mergeCell ref="P5:R5"/>
    <mergeCell ref="I3:R4"/>
    <mergeCell ref="I5:I6"/>
    <mergeCell ref="J5:J6"/>
    <mergeCell ref="K5:K6"/>
    <mergeCell ref="C12:D12"/>
    <mergeCell ref="C13:D13"/>
    <mergeCell ref="B3:D6"/>
    <mergeCell ref="B8:D8"/>
    <mergeCell ref="B9:D9"/>
    <mergeCell ref="B10:D10"/>
    <mergeCell ref="C18:D18"/>
    <mergeCell ref="C19:D19"/>
    <mergeCell ref="C20:D20"/>
    <mergeCell ref="C21:D21"/>
    <mergeCell ref="C14:D14"/>
    <mergeCell ref="C15:D15"/>
    <mergeCell ref="C16:D16"/>
    <mergeCell ref="C17:D17"/>
    <mergeCell ref="C41:D41"/>
    <mergeCell ref="C48:D48"/>
    <mergeCell ref="C56:D56"/>
    <mergeCell ref="C62:D62"/>
    <mergeCell ref="C22:D22"/>
    <mergeCell ref="B23:D23"/>
    <mergeCell ref="C24:D24"/>
    <mergeCell ref="C35:D35"/>
    <mergeCell ref="C97:D97"/>
    <mergeCell ref="C100:D100"/>
    <mergeCell ref="C65:D65"/>
    <mergeCell ref="C75:D75"/>
    <mergeCell ref="C85:D85"/>
    <mergeCell ref="C91:D9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2012-06-21T23:45:32Z</cp:lastPrinted>
  <dcterms:created xsi:type="dcterms:W3CDTF">1999-08-06T12:02:03Z</dcterms:created>
  <dcterms:modified xsi:type="dcterms:W3CDTF">2012-10-10T02:57:47Z</dcterms:modified>
  <cp:category/>
  <cp:version/>
  <cp:contentType/>
  <cp:contentStatus/>
</cp:coreProperties>
</file>