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学校施設状況（幼稚園・公立）" sheetId="1" r:id="rId1"/>
    <sheet name="学校施設状況（小学校・公立）" sheetId="2" r:id="rId2"/>
    <sheet name="学校施設状況（中学校・公立）" sheetId="3" r:id="rId3"/>
    <sheet name="学校施設状況（高等学校、盲聾養護学校・公立）" sheetId="4" r:id="rId4"/>
  </sheets>
  <definedNames>
    <definedName name="_xlnm.Print_Area" localSheetId="3">'学校施設状況（高等学校、盲聾養護学校・公立）'!$A$1:$M$21</definedName>
    <definedName name="_xlnm.Print_Area" localSheetId="1">'学校施設状況（小学校・公立）'!$A$1:$N$34</definedName>
    <definedName name="_xlnm.Print_Area" localSheetId="2">'学校施設状況（中学校・公立）'!$A$1:$N$35</definedName>
    <definedName name="_xlnm.Print_Area" localSheetId="0">'学校施設状況（幼稚園・公立）'!$A$1:$N$34</definedName>
  </definedNames>
  <calcPr fullCalcOnLoad="1"/>
</workbook>
</file>

<file path=xl/sharedStrings.xml><?xml version="1.0" encoding="utf-8"?>
<sst xmlns="http://schemas.openxmlformats.org/spreadsheetml/2006/main" count="416" uniqueCount="103">
  <si>
    <t>市郡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</si>
  <si>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</si>
  <si>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</si>
  <si>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</si>
  <si>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</si>
  <si>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</si>
  <si>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</si>
  <si>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</si>
  <si>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</si>
  <si>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</si>
  <si>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</si>
  <si>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</si>
  <si>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</si>
  <si>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</si>
  <si>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</si>
  <si>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</si>
  <si>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</si>
  <si>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</si>
  <si>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</si>
  <si>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</si>
  <si>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</si>
  <si>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</si>
  <si>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</si>
  <si>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</si>
  <si>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</si>
  <si>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</si>
  <si>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</si>
  <si>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必要
面積</t>
  </si>
  <si>
    <t>㎡</t>
  </si>
  <si>
    <t>％</t>
  </si>
  <si>
    <t>保有面積</t>
  </si>
  <si>
    <t>鉄筋</t>
  </si>
  <si>
    <t>鉄骨</t>
  </si>
  <si>
    <t>木造</t>
  </si>
  <si>
    <t>危険
面積</t>
  </si>
  <si>
    <t>木造
保有率</t>
  </si>
  <si>
    <t>園数</t>
  </si>
  <si>
    <t>要改築
面積</t>
  </si>
  <si>
    <t>-</t>
  </si>
  <si>
    <t>（３）中学校（公立）</t>
  </si>
  <si>
    <t>市郡</t>
  </si>
  <si>
    <t>学校数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</si>
  <si>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</si>
  <si>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</si>
  <si>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</si>
  <si>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</si>
  <si>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</si>
  <si>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</si>
  <si>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</si>
  <si>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</si>
  <si>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</si>
  <si>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</si>
  <si>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</si>
  <si>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</si>
  <si>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</si>
  <si>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</si>
  <si>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</si>
  <si>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</si>
  <si>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</si>
  <si>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</si>
  <si>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</si>
  <si>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</si>
  <si>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</si>
  <si>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</si>
  <si>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</si>
  <si>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</si>
  <si>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</si>
  <si>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</si>
  <si>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</si>
  <si>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</si>
  <si>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</si>
  <si>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</si>
  <si>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</si>
  <si>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</si>
  <si>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</si>
  <si>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</si>
  <si>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</si>
  <si>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</si>
  <si>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資料：県教育委員会管理課</t>
  </si>
  <si>
    <t>（２）小学校（公立）</t>
  </si>
  <si>
    <t>㎡</t>
  </si>
  <si>
    <t>％</t>
  </si>
  <si>
    <t>一般校舎</t>
  </si>
  <si>
    <t>産振校舎</t>
  </si>
  <si>
    <t>屋内運動場</t>
  </si>
  <si>
    <t>寄宿舎</t>
  </si>
  <si>
    <t>（４）高等学校、盲・聾・養護学校（公立）</t>
  </si>
  <si>
    <t>不燃
化率</t>
  </si>
  <si>
    <t>㎡</t>
  </si>
  <si>
    <t>％</t>
  </si>
  <si>
    <t>高等学校</t>
  </si>
  <si>
    <t>盲・聾・養護学校</t>
  </si>
  <si>
    <t>平成16年度</t>
  </si>
  <si>
    <t>平成16年度</t>
  </si>
  <si>
    <t>注）中等教育学校（前期課程）については、中学校として集計した。</t>
  </si>
  <si>
    <t>学校の別</t>
  </si>
  <si>
    <t>２２－１１ 学校施設状況 （平成17年5月1日）</t>
  </si>
  <si>
    <t>平成17年度</t>
  </si>
  <si>
    <t>平成17年度</t>
  </si>
  <si>
    <t>平成17年度</t>
  </si>
  <si>
    <t>-</t>
  </si>
  <si>
    <t>-</t>
  </si>
  <si>
    <t>（１）幼稚園（公立）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</si>
</sst>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  <numFmt numFmtId="185" formatCode="0.0%"/>
    <numFmt numFmtId="186" formatCode="0.0"/>
    <numFmt numFmtId="187" formatCode="0;[Red]0"/>
    <numFmt numFmtId="188" formatCode="0.0;[Red]0.0"/>
    <numFmt numFmtId="189" formatCode="#,##0.000;&quot;△ &quot;#,##0.000"/>
    <numFmt numFmtId="190" formatCode="0.00_ "/>
    <numFmt numFmtId="191" formatCode="0.00;[Red]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86" fontId="4" fillId="0" borderId="3" xfId="15" applyNumberFormat="1" applyFont="1" applyBorder="1" applyAlignment="1">
      <alignment horizontal="right" vertical="center"/>
    </xf>
    <xf numFmtId="186" fontId="1" fillId="0" borderId="3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1" fillId="0" borderId="0" xfId="15" applyNumberFormat="1" applyFont="1" applyBorder="1" applyAlignment="1">
      <alignment horizontal="right" vertical="center"/>
    </xf>
    <xf numFmtId="186" fontId="4" fillId="0" borderId="0" xfId="15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85" fontId="1" fillId="0" borderId="0" xfId="15" applyNumberFormat="1" applyFont="1" applyAlignment="1">
      <alignment vertical="center"/>
    </xf>
    <xf numFmtId="187" fontId="1" fillId="0" borderId="3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vertical="center"/>
    </xf>
    <xf numFmtId="179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spans="2:8" ht="12">
      <c r="B1" s="25" t="s">
        <v>96</v>
      </c>
      <c r="C1" s="25"/>
      <c r="D1" s="25"/>
      <c r="E1" s="25"/>
      <c r="F1" s="25"/>
      <c r="G1" s="25"/>
      <c r="H1" s="25"/>
    </row>
    <row r="2" spans="2:6" ht="12">
      <c r="B2" s="26" t="s">
        <v>102</v>
      </c>
      <c r="C2" s="2"/>
      <c r="D2" s="2"/>
      <c r="E2" s="2"/>
      <c r="F2" s="2"/>
    </row>
    <row r="3" spans="2:14" ht="12" customHeight="1">
      <c r="B3" s="39" t="s">
        <v>0</v>
      </c>
      <c r="C3" s="40"/>
      <c r="D3" s="41"/>
      <c r="E3" s="33" t="s">
        <v>36</v>
      </c>
      <c r="F3" s="35" t="s">
        <v>27</v>
      </c>
      <c r="G3" s="30" t="s">
        <v>30</v>
      </c>
      <c r="H3" s="31"/>
      <c r="I3" s="32"/>
      <c r="J3" s="35" t="s">
        <v>34</v>
      </c>
      <c r="K3" s="48" t="s">
        <v>45</v>
      </c>
      <c r="L3" s="28" t="s">
        <v>37</v>
      </c>
      <c r="M3" s="28" t="s">
        <v>35</v>
      </c>
      <c r="N3" s="16"/>
    </row>
    <row r="4" spans="2:14" ht="12">
      <c r="B4" s="42"/>
      <c r="C4" s="43"/>
      <c r="D4" s="44"/>
      <c r="E4" s="34"/>
      <c r="F4" s="34"/>
      <c r="G4" s="11" t="s">
        <v>31</v>
      </c>
      <c r="H4" s="11" t="s">
        <v>32</v>
      </c>
      <c r="I4" s="11" t="s">
        <v>33</v>
      </c>
      <c r="J4" s="34"/>
      <c r="K4" s="49"/>
      <c r="L4" s="29"/>
      <c r="M4" s="29"/>
      <c r="N4" s="16"/>
    </row>
    <row r="5" spans="2:14" ht="12">
      <c r="B5" s="3"/>
      <c r="C5" s="8"/>
      <c r="D5" s="4"/>
      <c r="E5" s="5"/>
      <c r="F5" s="5" t="s">
        <v>28</v>
      </c>
      <c r="G5" s="5" t="s">
        <v>28</v>
      </c>
      <c r="H5" s="5" t="s">
        <v>28</v>
      </c>
      <c r="I5" s="5" t="s">
        <v>28</v>
      </c>
      <c r="J5" s="5" t="s">
        <v>28</v>
      </c>
      <c r="K5" s="5" t="s">
        <v>28</v>
      </c>
      <c r="L5" s="5" t="s">
        <v>28</v>
      </c>
      <c r="M5" s="5" t="s">
        <v>29</v>
      </c>
      <c r="N5" s="16"/>
    </row>
    <row r="6" spans="2:14" ht="12" customHeight="1">
      <c r="B6" s="45" t="s">
        <v>92</v>
      </c>
      <c r="C6" s="46"/>
      <c r="D6" s="47"/>
      <c r="E6" s="7">
        <v>108</v>
      </c>
      <c r="F6" s="7">
        <v>87886</v>
      </c>
      <c r="G6" s="7">
        <v>41949</v>
      </c>
      <c r="H6" s="7">
        <v>36961</v>
      </c>
      <c r="I6" s="7">
        <v>9312</v>
      </c>
      <c r="J6" s="7" t="s">
        <v>38</v>
      </c>
      <c r="K6" s="7">
        <v>13519</v>
      </c>
      <c r="L6" s="7" t="s">
        <v>38</v>
      </c>
      <c r="M6" s="15">
        <v>10.6</v>
      </c>
      <c r="N6" s="17"/>
    </row>
    <row r="7" spans="2:14" ht="12">
      <c r="B7" s="36" t="s">
        <v>97</v>
      </c>
      <c r="C7" s="37"/>
      <c r="D7" s="38"/>
      <c r="E7" s="6">
        <f>SUM(E20,E8)</f>
        <v>106</v>
      </c>
      <c r="F7" s="6">
        <f aca="true" t="shared" si="0" ref="F7:K7">SUM(F20,F8)</f>
        <v>87827</v>
      </c>
      <c r="G7" s="6">
        <f t="shared" si="0"/>
        <v>40886</v>
      </c>
      <c r="H7" s="6">
        <f t="shared" si="0"/>
        <v>36631</v>
      </c>
      <c r="I7" s="6">
        <f t="shared" si="0"/>
        <v>9148</v>
      </c>
      <c r="J7" s="6" t="s">
        <v>100</v>
      </c>
      <c r="K7" s="6">
        <f t="shared" si="0"/>
        <v>13342</v>
      </c>
      <c r="L7" s="6" t="s">
        <v>100</v>
      </c>
      <c r="M7" s="14">
        <f>I7/(G7+H7+I7)*100</f>
        <v>10.55558760745399</v>
      </c>
      <c r="N7" s="18"/>
    </row>
    <row r="8" spans="2:14" ht="12" customHeight="1">
      <c r="B8" s="9"/>
      <c r="C8" s="37" t="s">
        <v>1</v>
      </c>
      <c r="D8" s="38"/>
      <c r="E8" s="6">
        <f aca="true" t="shared" si="1" ref="E8:K8">SUM(E9:E19)</f>
        <v>49</v>
      </c>
      <c r="F8" s="6">
        <f t="shared" si="1"/>
        <v>39267</v>
      </c>
      <c r="G8" s="6">
        <f t="shared" si="1"/>
        <v>29528</v>
      </c>
      <c r="H8" s="6">
        <f t="shared" si="1"/>
        <v>13262</v>
      </c>
      <c r="I8" s="6">
        <f t="shared" si="1"/>
        <v>2134</v>
      </c>
      <c r="J8" s="6" t="s">
        <v>100</v>
      </c>
      <c r="K8" s="6">
        <f t="shared" si="1"/>
        <v>2586</v>
      </c>
      <c r="L8" s="6" t="s">
        <v>100</v>
      </c>
      <c r="M8" s="14">
        <f>I8/(G8+H8+I8)*100</f>
        <v>4.750244857982371</v>
      </c>
      <c r="N8" s="18"/>
    </row>
    <row r="9" spans="2:14" ht="12">
      <c r="B9" s="3"/>
      <c r="C9" s="8"/>
      <c r="D9" s="4" t="s">
        <v>2</v>
      </c>
      <c r="E9" s="7">
        <v>4</v>
      </c>
      <c r="F9" s="7">
        <v>4832</v>
      </c>
      <c r="G9" s="7">
        <v>2728</v>
      </c>
      <c r="H9" s="7">
        <v>3208</v>
      </c>
      <c r="I9" s="6" t="s">
        <v>100</v>
      </c>
      <c r="J9" s="6" t="s">
        <v>100</v>
      </c>
      <c r="K9" s="6" t="s">
        <v>100</v>
      </c>
      <c r="L9" s="6" t="s">
        <v>100</v>
      </c>
      <c r="M9" s="6" t="s">
        <v>100</v>
      </c>
      <c r="N9" s="17"/>
    </row>
    <row r="10" spans="2:14" ht="12">
      <c r="B10" s="3"/>
      <c r="C10" s="8"/>
      <c r="D10" s="4" t="s">
        <v>3</v>
      </c>
      <c r="E10" s="7">
        <v>4</v>
      </c>
      <c r="F10" s="7">
        <v>3866</v>
      </c>
      <c r="G10" s="7">
        <v>4560</v>
      </c>
      <c r="H10" s="7">
        <v>108</v>
      </c>
      <c r="I10" s="6" t="s">
        <v>101</v>
      </c>
      <c r="J10" s="6" t="s">
        <v>101</v>
      </c>
      <c r="K10" s="6" t="s">
        <v>101</v>
      </c>
      <c r="L10" s="6" t="s">
        <v>101</v>
      </c>
      <c r="M10" s="6" t="s">
        <v>101</v>
      </c>
      <c r="N10" s="17"/>
    </row>
    <row r="11" spans="2:14" ht="12">
      <c r="B11" s="3"/>
      <c r="C11" s="8"/>
      <c r="D11" s="4" t="s">
        <v>4</v>
      </c>
      <c r="E11" s="7">
        <v>14</v>
      </c>
      <c r="F11" s="7">
        <v>7642</v>
      </c>
      <c r="G11" s="7">
        <v>9919</v>
      </c>
      <c r="H11" s="7">
        <v>1276</v>
      </c>
      <c r="I11" s="7">
        <v>109</v>
      </c>
      <c r="J11" s="6" t="s">
        <v>101</v>
      </c>
      <c r="K11" s="7">
        <v>46</v>
      </c>
      <c r="L11" s="6" t="s">
        <v>101</v>
      </c>
      <c r="M11" s="15">
        <f>I11/(G11+H11+I11)*100</f>
        <v>0.9642604387827318</v>
      </c>
      <c r="N11" s="17"/>
    </row>
    <row r="12" spans="2:14" ht="12">
      <c r="B12" s="3"/>
      <c r="C12" s="8"/>
      <c r="D12" s="4" t="s">
        <v>5</v>
      </c>
      <c r="E12" s="7">
        <v>10</v>
      </c>
      <c r="F12" s="7">
        <v>7589</v>
      </c>
      <c r="G12" s="7">
        <v>3090</v>
      </c>
      <c r="H12" s="7">
        <v>4400</v>
      </c>
      <c r="I12" s="7">
        <v>488</v>
      </c>
      <c r="J12" s="6" t="s">
        <v>101</v>
      </c>
      <c r="K12" s="7">
        <v>675</v>
      </c>
      <c r="L12" s="6" t="s">
        <v>101</v>
      </c>
      <c r="M12" s="15">
        <f>I12/(G12+H12+I12)*100</f>
        <v>6.116821258460767</v>
      </c>
      <c r="N12" s="17"/>
    </row>
    <row r="13" spans="2:14" ht="12">
      <c r="B13" s="3"/>
      <c r="C13" s="8"/>
      <c r="D13" s="4" t="s">
        <v>6</v>
      </c>
      <c r="E13" s="7">
        <v>4</v>
      </c>
      <c r="F13" s="7">
        <v>3657</v>
      </c>
      <c r="G13" s="7">
        <v>1941</v>
      </c>
      <c r="H13" s="7">
        <v>2247</v>
      </c>
      <c r="I13" s="7">
        <v>547</v>
      </c>
      <c r="J13" s="6" t="s">
        <v>101</v>
      </c>
      <c r="K13" s="7">
        <v>45</v>
      </c>
      <c r="L13" s="6" t="s">
        <v>101</v>
      </c>
      <c r="M13" s="15">
        <f>I13/(G13+H13+I13)*100</f>
        <v>11.552270327349525</v>
      </c>
      <c r="N13" s="17"/>
    </row>
    <row r="14" spans="2:14" ht="12">
      <c r="B14" s="3"/>
      <c r="C14" s="8"/>
      <c r="D14" s="4" t="s">
        <v>7</v>
      </c>
      <c r="E14" s="7">
        <v>5</v>
      </c>
      <c r="F14" s="7">
        <v>4360</v>
      </c>
      <c r="G14" s="7">
        <v>2179</v>
      </c>
      <c r="H14" s="7">
        <v>519</v>
      </c>
      <c r="I14" s="7">
        <v>464</v>
      </c>
      <c r="J14" s="6" t="s">
        <v>101</v>
      </c>
      <c r="K14" s="7">
        <v>1198</v>
      </c>
      <c r="L14" s="6" t="s">
        <v>101</v>
      </c>
      <c r="M14" s="15">
        <f>I14/(G14+H14+I14)*100</f>
        <v>14.674256799493989</v>
      </c>
      <c r="N14" s="17"/>
    </row>
    <row r="15" spans="2:14" ht="12">
      <c r="B15" s="3"/>
      <c r="C15" s="8"/>
      <c r="D15" s="4" t="s">
        <v>8</v>
      </c>
      <c r="E15" s="7">
        <v>5</v>
      </c>
      <c r="F15" s="7">
        <v>5564</v>
      </c>
      <c r="G15" s="7">
        <v>4409</v>
      </c>
      <c r="H15" s="7">
        <v>42</v>
      </c>
      <c r="I15" s="7">
        <v>499</v>
      </c>
      <c r="J15" s="6" t="s">
        <v>101</v>
      </c>
      <c r="K15" s="7">
        <v>622</v>
      </c>
      <c r="L15" s="6" t="s">
        <v>101</v>
      </c>
      <c r="M15" s="15">
        <f>I15/(G15+H15+I15)*100</f>
        <v>10.080808080808081</v>
      </c>
      <c r="N15" s="17"/>
    </row>
    <row r="16" spans="2:14" ht="12">
      <c r="B16" s="3"/>
      <c r="C16" s="8"/>
      <c r="D16" s="4" t="s">
        <v>9</v>
      </c>
      <c r="E16" s="7">
        <v>2</v>
      </c>
      <c r="F16" s="7">
        <v>1241</v>
      </c>
      <c r="G16" s="6" t="s">
        <v>101</v>
      </c>
      <c r="H16" s="7">
        <v>1462</v>
      </c>
      <c r="I16" s="7">
        <v>27</v>
      </c>
      <c r="J16" s="6" t="s">
        <v>101</v>
      </c>
      <c r="K16" s="6" t="s">
        <v>101</v>
      </c>
      <c r="L16" s="6" t="s">
        <v>101</v>
      </c>
      <c r="M16" s="15">
        <f>I16/(H16+I16)*100</f>
        <v>1.8132975151108126</v>
      </c>
      <c r="N16" s="17"/>
    </row>
    <row r="17" spans="2:14" ht="12">
      <c r="B17" s="3"/>
      <c r="C17" s="8"/>
      <c r="D17" s="4" t="s">
        <v>10</v>
      </c>
      <c r="E17" s="7">
        <v>1</v>
      </c>
      <c r="F17" s="7">
        <v>516</v>
      </c>
      <c r="G17" s="7">
        <v>702</v>
      </c>
      <c r="H17" s="6" t="s">
        <v>101</v>
      </c>
      <c r="I17" s="6" t="s">
        <v>101</v>
      </c>
      <c r="J17" s="6" t="s">
        <v>101</v>
      </c>
      <c r="K17" s="6" t="s">
        <v>101</v>
      </c>
      <c r="L17" s="6" t="s">
        <v>101</v>
      </c>
      <c r="M17" s="6" t="s">
        <v>101</v>
      </c>
      <c r="N17" s="17"/>
    </row>
    <row r="18" spans="2:14" ht="12">
      <c r="B18" s="3"/>
      <c r="C18" s="8"/>
      <c r="D18" s="4" t="s">
        <v>11</v>
      </c>
      <c r="E18" s="6" t="s">
        <v>101</v>
      </c>
      <c r="F18" s="6" t="s">
        <v>101</v>
      </c>
      <c r="G18" s="6" t="s">
        <v>101</v>
      </c>
      <c r="H18" s="6" t="s">
        <v>101</v>
      </c>
      <c r="I18" s="6" t="s">
        <v>101</v>
      </c>
      <c r="J18" s="6" t="s">
        <v>101</v>
      </c>
      <c r="K18" s="6" t="s">
        <v>101</v>
      </c>
      <c r="L18" s="6" t="s">
        <v>101</v>
      </c>
      <c r="M18" s="6" t="s">
        <v>101</v>
      </c>
      <c r="N18" s="17"/>
    </row>
    <row r="19" spans="2:14" ht="12">
      <c r="B19" s="3"/>
      <c r="C19" s="8"/>
      <c r="D19" s="4" t="s">
        <v>12</v>
      </c>
      <c r="E19" s="6" t="s">
        <v>101</v>
      </c>
      <c r="F19" s="6" t="s">
        <v>101</v>
      </c>
      <c r="G19" s="6" t="s">
        <v>101</v>
      </c>
      <c r="H19" s="6" t="s">
        <v>101</v>
      </c>
      <c r="I19" s="6" t="s">
        <v>101</v>
      </c>
      <c r="J19" s="6" t="s">
        <v>101</v>
      </c>
      <c r="K19" s="6" t="s">
        <v>101</v>
      </c>
      <c r="L19" s="6" t="s">
        <v>101</v>
      </c>
      <c r="M19" s="6" t="s">
        <v>101</v>
      </c>
      <c r="N19" s="17"/>
    </row>
    <row r="20" spans="2:14" ht="12" customHeight="1">
      <c r="B20" s="9"/>
      <c r="C20" s="37" t="s">
        <v>13</v>
      </c>
      <c r="D20" s="38"/>
      <c r="E20" s="6">
        <f>SUM(E21:E32)</f>
        <v>57</v>
      </c>
      <c r="F20" s="6">
        <f aca="true" t="shared" si="2" ref="F20:K20">SUM(F21:F32)</f>
        <v>48560</v>
      </c>
      <c r="G20" s="6">
        <f t="shared" si="2"/>
        <v>11358</v>
      </c>
      <c r="H20" s="6">
        <f t="shared" si="2"/>
        <v>23369</v>
      </c>
      <c r="I20" s="6">
        <f t="shared" si="2"/>
        <v>7014</v>
      </c>
      <c r="J20" s="6" t="s">
        <v>101</v>
      </c>
      <c r="K20" s="6">
        <f t="shared" si="2"/>
        <v>10756</v>
      </c>
      <c r="L20" s="6" t="s">
        <v>101</v>
      </c>
      <c r="M20" s="14">
        <f aca="true" t="shared" si="3" ref="M20:M32">I20/(G20+H20+I20)*100</f>
        <v>16.803622337749456</v>
      </c>
      <c r="N20" s="18"/>
    </row>
    <row r="21" spans="2:14" ht="12">
      <c r="B21" s="3"/>
      <c r="C21" s="8"/>
      <c r="D21" s="4" t="s">
        <v>14</v>
      </c>
      <c r="E21" s="7">
        <v>5</v>
      </c>
      <c r="F21" s="7">
        <v>4716</v>
      </c>
      <c r="G21" s="6" t="s">
        <v>101</v>
      </c>
      <c r="H21" s="7">
        <v>2619</v>
      </c>
      <c r="I21" s="7">
        <v>34</v>
      </c>
      <c r="J21" s="6" t="s">
        <v>101</v>
      </c>
      <c r="K21" s="7">
        <v>2063</v>
      </c>
      <c r="L21" s="6" t="s">
        <v>101</v>
      </c>
      <c r="M21" s="15">
        <f>I21/(H21+I21)*100</f>
        <v>1.2815680361854505</v>
      </c>
      <c r="N21" s="17"/>
    </row>
    <row r="22" spans="2:14" ht="12">
      <c r="B22" s="3"/>
      <c r="C22" s="8"/>
      <c r="D22" s="4" t="s">
        <v>15</v>
      </c>
      <c r="E22" s="7">
        <v>1</v>
      </c>
      <c r="F22" s="7">
        <v>855</v>
      </c>
      <c r="G22" s="6" t="s">
        <v>101</v>
      </c>
      <c r="H22" s="7">
        <v>48</v>
      </c>
      <c r="I22" s="7">
        <v>788</v>
      </c>
      <c r="J22" s="6" t="s">
        <v>101</v>
      </c>
      <c r="K22" s="7">
        <v>19</v>
      </c>
      <c r="L22" s="6" t="s">
        <v>101</v>
      </c>
      <c r="M22" s="15">
        <f>I22/(H22+I22)*100</f>
        <v>94.25837320574163</v>
      </c>
      <c r="N22" s="17"/>
    </row>
    <row r="23" spans="2:14" ht="12">
      <c r="B23" s="3"/>
      <c r="C23" s="8"/>
      <c r="D23" s="4" t="s">
        <v>16</v>
      </c>
      <c r="E23" s="7">
        <v>5</v>
      </c>
      <c r="F23" s="7">
        <v>5329</v>
      </c>
      <c r="G23" s="7">
        <v>1698</v>
      </c>
      <c r="H23" s="7">
        <v>1268</v>
      </c>
      <c r="I23" s="7">
        <v>667</v>
      </c>
      <c r="J23" s="6" t="s">
        <v>101</v>
      </c>
      <c r="K23" s="7">
        <v>1696</v>
      </c>
      <c r="L23" s="6" t="s">
        <v>101</v>
      </c>
      <c r="M23" s="15">
        <f t="shared" si="3"/>
        <v>18.359482521332232</v>
      </c>
      <c r="N23" s="17"/>
    </row>
    <row r="24" spans="2:14" ht="12" customHeight="1">
      <c r="B24" s="9"/>
      <c r="C24" s="10"/>
      <c r="D24" s="4" t="s">
        <v>17</v>
      </c>
      <c r="E24" s="7">
        <v>8</v>
      </c>
      <c r="F24" s="7">
        <v>4400</v>
      </c>
      <c r="G24" s="7">
        <v>346</v>
      </c>
      <c r="H24" s="7">
        <v>2995</v>
      </c>
      <c r="I24" s="7">
        <v>3</v>
      </c>
      <c r="J24" s="6" t="s">
        <v>101</v>
      </c>
      <c r="K24" s="7">
        <v>1298</v>
      </c>
      <c r="L24" s="6" t="s">
        <v>101</v>
      </c>
      <c r="M24" s="15">
        <f t="shared" si="3"/>
        <v>0.08971291866028708</v>
      </c>
      <c r="N24" s="17"/>
    </row>
    <row r="25" spans="2:14" ht="12">
      <c r="B25" s="3"/>
      <c r="C25" s="8"/>
      <c r="D25" s="4" t="s">
        <v>18</v>
      </c>
      <c r="E25" s="7">
        <v>4</v>
      </c>
      <c r="F25" s="7">
        <v>3574</v>
      </c>
      <c r="G25" s="7">
        <v>1110</v>
      </c>
      <c r="H25" s="7">
        <v>1492</v>
      </c>
      <c r="I25" s="7">
        <v>6</v>
      </c>
      <c r="J25" s="6" t="s">
        <v>101</v>
      </c>
      <c r="K25" s="7">
        <v>966</v>
      </c>
      <c r="L25" s="6" t="s">
        <v>101</v>
      </c>
      <c r="M25" s="15">
        <f t="shared" si="3"/>
        <v>0.23006134969325154</v>
      </c>
      <c r="N25" s="17"/>
    </row>
    <row r="26" spans="2:14" ht="12">
      <c r="B26" s="3"/>
      <c r="C26" s="8"/>
      <c r="D26" s="4" t="s">
        <v>19</v>
      </c>
      <c r="E26" s="6" t="s">
        <v>101</v>
      </c>
      <c r="F26" s="6" t="s">
        <v>101</v>
      </c>
      <c r="G26" s="6" t="s">
        <v>101</v>
      </c>
      <c r="H26" s="6" t="s">
        <v>101</v>
      </c>
      <c r="I26" s="6" t="s">
        <v>101</v>
      </c>
      <c r="J26" s="6" t="s">
        <v>101</v>
      </c>
      <c r="K26" s="6" t="s">
        <v>101</v>
      </c>
      <c r="L26" s="6" t="s">
        <v>101</v>
      </c>
      <c r="M26" s="6" t="s">
        <v>101</v>
      </c>
      <c r="N26" s="17"/>
    </row>
    <row r="27" spans="2:14" ht="12">
      <c r="B27" s="3"/>
      <c r="C27" s="8"/>
      <c r="D27" s="4" t="s">
        <v>20</v>
      </c>
      <c r="E27" s="7">
        <v>19</v>
      </c>
      <c r="F27" s="7">
        <v>15707</v>
      </c>
      <c r="G27" s="7">
        <v>2870</v>
      </c>
      <c r="H27" s="7">
        <v>8028</v>
      </c>
      <c r="I27" s="7">
        <v>3257</v>
      </c>
      <c r="J27" s="6" t="s">
        <v>101</v>
      </c>
      <c r="K27" s="7">
        <v>3069</v>
      </c>
      <c r="L27" s="6" t="s">
        <v>101</v>
      </c>
      <c r="M27" s="15">
        <f t="shared" si="3"/>
        <v>23.009537265983752</v>
      </c>
      <c r="N27" s="17"/>
    </row>
    <row r="28" spans="2:14" ht="12">
      <c r="B28" s="3"/>
      <c r="C28" s="8"/>
      <c r="D28" s="4" t="s">
        <v>21</v>
      </c>
      <c r="E28" s="7">
        <v>6</v>
      </c>
      <c r="F28" s="7">
        <v>4710</v>
      </c>
      <c r="G28" s="7">
        <v>1082</v>
      </c>
      <c r="H28" s="7">
        <v>1773</v>
      </c>
      <c r="I28" s="7">
        <v>1421</v>
      </c>
      <c r="J28" s="6" t="s">
        <v>101</v>
      </c>
      <c r="K28" s="7">
        <v>938</v>
      </c>
      <c r="L28" s="6" t="s">
        <v>101</v>
      </c>
      <c r="M28" s="15">
        <f t="shared" si="3"/>
        <v>33.23199251637044</v>
      </c>
      <c r="N28" s="17"/>
    </row>
    <row r="29" spans="2:14" ht="12">
      <c r="B29" s="3"/>
      <c r="C29" s="8"/>
      <c r="D29" s="4" t="s">
        <v>22</v>
      </c>
      <c r="E29" s="7">
        <v>2</v>
      </c>
      <c r="F29" s="7">
        <v>1933</v>
      </c>
      <c r="G29" s="6" t="s">
        <v>101</v>
      </c>
      <c r="H29" s="7">
        <v>2254</v>
      </c>
      <c r="I29" s="6" t="s">
        <v>101</v>
      </c>
      <c r="J29" s="6" t="s">
        <v>101</v>
      </c>
      <c r="K29" s="7">
        <v>71</v>
      </c>
      <c r="L29" s="6" t="s">
        <v>101</v>
      </c>
      <c r="M29" s="6" t="s">
        <v>101</v>
      </c>
      <c r="N29" s="17"/>
    </row>
    <row r="30" spans="2:14" ht="12">
      <c r="B30" s="3"/>
      <c r="C30" s="8"/>
      <c r="D30" s="4" t="s">
        <v>23</v>
      </c>
      <c r="E30" s="7">
        <v>1</v>
      </c>
      <c r="F30" s="7">
        <v>1208</v>
      </c>
      <c r="G30" s="7">
        <v>2316</v>
      </c>
      <c r="H30" s="7">
        <v>138</v>
      </c>
      <c r="I30" s="6" t="s">
        <v>101</v>
      </c>
      <c r="J30" s="6" t="s">
        <v>101</v>
      </c>
      <c r="K30" s="6" t="s">
        <v>101</v>
      </c>
      <c r="L30" s="6" t="s">
        <v>101</v>
      </c>
      <c r="M30" s="6" t="s">
        <v>101</v>
      </c>
      <c r="N30" s="17"/>
    </row>
    <row r="31" spans="2:14" ht="12">
      <c r="B31" s="3"/>
      <c r="C31" s="8"/>
      <c r="D31" s="4" t="s">
        <v>24</v>
      </c>
      <c r="E31" s="6" t="s">
        <v>101</v>
      </c>
      <c r="F31" s="6" t="s">
        <v>101</v>
      </c>
      <c r="G31" s="6" t="s">
        <v>101</v>
      </c>
      <c r="H31" s="6" t="s">
        <v>101</v>
      </c>
      <c r="I31" s="6" t="s">
        <v>101</v>
      </c>
      <c r="J31" s="6" t="s">
        <v>101</v>
      </c>
      <c r="K31" s="6" t="s">
        <v>101</v>
      </c>
      <c r="L31" s="6" t="s">
        <v>101</v>
      </c>
      <c r="M31" s="6" t="s">
        <v>101</v>
      </c>
      <c r="N31" s="17"/>
    </row>
    <row r="32" spans="2:14" ht="12">
      <c r="B32" s="3"/>
      <c r="C32" s="8"/>
      <c r="D32" s="4" t="s">
        <v>25</v>
      </c>
      <c r="E32" s="12">
        <v>6</v>
      </c>
      <c r="F32" s="12">
        <v>6128</v>
      </c>
      <c r="G32" s="12">
        <v>1936</v>
      </c>
      <c r="H32" s="12">
        <v>2754</v>
      </c>
      <c r="I32" s="12">
        <v>838</v>
      </c>
      <c r="J32" s="6" t="s">
        <v>101</v>
      </c>
      <c r="K32" s="12">
        <v>636</v>
      </c>
      <c r="L32" s="6" t="s">
        <v>101</v>
      </c>
      <c r="M32" s="15">
        <f t="shared" si="3"/>
        <v>15.15918958031838</v>
      </c>
      <c r="N32" s="17"/>
    </row>
    <row r="33" spans="2:10" ht="12">
      <c r="B33" s="2"/>
      <c r="J33" s="13"/>
    </row>
    <row r="34" ht="12">
      <c r="B34" s="2" t="s">
        <v>26</v>
      </c>
    </row>
  </sheetData>
  <mergeCells count="12">
    <mergeCell ref="B7:D7"/>
    <mergeCell ref="C8:D8"/>
    <mergeCell ref="C20:D20"/>
    <mergeCell ref="B3:D4"/>
    <mergeCell ref="B6:D6"/>
    <mergeCell ref="M3:M4"/>
    <mergeCell ref="G3:I3"/>
    <mergeCell ref="E3:E4"/>
    <mergeCell ref="F3:F4"/>
    <mergeCell ref="J3:J4"/>
    <mergeCell ref="K3:K4"/>
    <mergeCell ref="L3:L4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&amp;R&amp;8&amp;Z　　　&amp;F　　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:F2"/>
    </sheetView>
  </sheetViews>
  <sheetFormatPr defaultColWidth="9.00390625" defaultRowHeight="13.5"/>
  <cols>
    <col min="1" max="1" width="2.625" style="1" customWidth="1"/>
    <col min="2" max="3" width="1.875" style="1" customWidth="1"/>
    <col min="4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spans="2:7" ht="12">
      <c r="B1" s="25" t="s">
        <v>96</v>
      </c>
      <c r="C1" s="25"/>
      <c r="D1" s="25"/>
      <c r="E1" s="25"/>
      <c r="F1" s="25"/>
      <c r="G1" s="25"/>
    </row>
    <row r="2" spans="2:13" ht="12">
      <c r="B2" s="26" t="s">
        <v>79</v>
      </c>
      <c r="C2" s="26"/>
      <c r="D2" s="26"/>
      <c r="E2" s="27"/>
      <c r="F2" s="27"/>
      <c r="G2" s="19"/>
      <c r="H2" s="19"/>
      <c r="I2" s="19"/>
      <c r="K2" s="19"/>
      <c r="M2" s="19"/>
    </row>
    <row r="3" spans="2:13" ht="12" customHeight="1">
      <c r="B3" s="39" t="s">
        <v>40</v>
      </c>
      <c r="C3" s="40"/>
      <c r="D3" s="41"/>
      <c r="E3" s="33" t="s">
        <v>41</v>
      </c>
      <c r="F3" s="35" t="s">
        <v>42</v>
      </c>
      <c r="G3" s="30" t="s">
        <v>43</v>
      </c>
      <c r="H3" s="31"/>
      <c r="I3" s="32"/>
      <c r="J3" s="35" t="s">
        <v>44</v>
      </c>
      <c r="K3" s="28" t="s">
        <v>45</v>
      </c>
      <c r="L3" s="28" t="s">
        <v>46</v>
      </c>
      <c r="M3" s="28" t="s">
        <v>47</v>
      </c>
    </row>
    <row r="4" spans="2:13" ht="12">
      <c r="B4" s="42"/>
      <c r="C4" s="43"/>
      <c r="D4" s="44"/>
      <c r="E4" s="34"/>
      <c r="F4" s="34"/>
      <c r="G4" s="11" t="s">
        <v>48</v>
      </c>
      <c r="H4" s="11" t="s">
        <v>49</v>
      </c>
      <c r="I4" s="11" t="s">
        <v>50</v>
      </c>
      <c r="J4" s="34"/>
      <c r="K4" s="29"/>
      <c r="L4" s="29"/>
      <c r="M4" s="29"/>
    </row>
    <row r="5" spans="2:13" ht="12">
      <c r="B5" s="3"/>
      <c r="C5" s="8"/>
      <c r="D5" s="4"/>
      <c r="E5" s="5"/>
      <c r="F5" s="5" t="s">
        <v>80</v>
      </c>
      <c r="G5" s="5" t="s">
        <v>80</v>
      </c>
      <c r="H5" s="5" t="s">
        <v>80</v>
      </c>
      <c r="I5" s="5" t="s">
        <v>80</v>
      </c>
      <c r="J5" s="5" t="s">
        <v>80</v>
      </c>
      <c r="K5" s="5" t="s">
        <v>80</v>
      </c>
      <c r="L5" s="5" t="s">
        <v>80</v>
      </c>
      <c r="M5" s="5" t="s">
        <v>81</v>
      </c>
    </row>
    <row r="6" spans="2:15" ht="12" customHeight="1">
      <c r="B6" s="45" t="s">
        <v>92</v>
      </c>
      <c r="C6" s="46"/>
      <c r="D6" s="47"/>
      <c r="E6" s="7">
        <v>347</v>
      </c>
      <c r="F6" s="7">
        <v>1365427</v>
      </c>
      <c r="G6" s="7">
        <v>1375186</v>
      </c>
      <c r="H6" s="7">
        <v>44885</v>
      </c>
      <c r="I6" s="7">
        <v>13960</v>
      </c>
      <c r="J6" s="7">
        <v>15231</v>
      </c>
      <c r="K6" s="7">
        <v>94288</v>
      </c>
      <c r="L6" s="7">
        <v>12174</v>
      </c>
      <c r="M6" s="15">
        <v>1</v>
      </c>
      <c r="N6" s="19"/>
      <c r="O6" s="20"/>
    </row>
    <row r="7" spans="2:15" ht="12">
      <c r="B7" s="36" t="s">
        <v>98</v>
      </c>
      <c r="C7" s="37"/>
      <c r="D7" s="38"/>
      <c r="E7" s="6">
        <f aca="true" t="shared" si="0" ref="E7:L7">SUM(E8,E20)</f>
        <v>346</v>
      </c>
      <c r="F7" s="6">
        <f t="shared" si="0"/>
        <v>1372016</v>
      </c>
      <c r="G7" s="6">
        <f t="shared" si="0"/>
        <v>1377263</v>
      </c>
      <c r="H7" s="6">
        <f t="shared" si="0"/>
        <v>45619</v>
      </c>
      <c r="I7" s="6">
        <f t="shared" si="0"/>
        <v>11623</v>
      </c>
      <c r="J7" s="6">
        <f t="shared" si="0"/>
        <v>23722</v>
      </c>
      <c r="K7" s="6">
        <f t="shared" si="0"/>
        <v>94672</v>
      </c>
      <c r="L7" s="6">
        <f t="shared" si="0"/>
        <v>19497</v>
      </c>
      <c r="M7" s="14">
        <f>I7/(G7+H7+I7)*100</f>
        <v>0.8102446488509973</v>
      </c>
      <c r="N7" s="19"/>
      <c r="O7" s="20"/>
    </row>
    <row r="8" spans="2:15" ht="12" customHeight="1">
      <c r="B8" s="9"/>
      <c r="C8" s="37" t="s">
        <v>53</v>
      </c>
      <c r="D8" s="38"/>
      <c r="E8" s="6">
        <f aca="true" t="shared" si="1" ref="E8:L8">SUM(E9:E19)</f>
        <v>201</v>
      </c>
      <c r="F8" s="6">
        <f t="shared" si="1"/>
        <v>874810</v>
      </c>
      <c r="G8" s="6">
        <f t="shared" si="1"/>
        <v>919832</v>
      </c>
      <c r="H8" s="6">
        <f t="shared" si="1"/>
        <v>30043</v>
      </c>
      <c r="I8" s="6">
        <f t="shared" si="1"/>
        <v>3407</v>
      </c>
      <c r="J8" s="6">
        <f t="shared" si="1"/>
        <v>15633</v>
      </c>
      <c r="K8" s="6">
        <f t="shared" si="1"/>
        <v>44567</v>
      </c>
      <c r="L8" s="6">
        <f t="shared" si="1"/>
        <v>12708</v>
      </c>
      <c r="M8" s="14">
        <f>I8/(G8+H8+I8)*100</f>
        <v>0.3573968668242975</v>
      </c>
      <c r="N8" s="19"/>
      <c r="O8" s="20"/>
    </row>
    <row r="9" spans="2:15" ht="12">
      <c r="B9" s="3"/>
      <c r="C9" s="8"/>
      <c r="D9" s="4" t="s">
        <v>54</v>
      </c>
      <c r="E9" s="7">
        <v>47</v>
      </c>
      <c r="F9" s="7">
        <v>190639</v>
      </c>
      <c r="G9" s="7">
        <v>201691</v>
      </c>
      <c r="H9" s="7">
        <v>7495</v>
      </c>
      <c r="I9" s="7">
        <v>368</v>
      </c>
      <c r="J9" s="7">
        <v>3951</v>
      </c>
      <c r="K9" s="7">
        <v>8320</v>
      </c>
      <c r="L9" s="7">
        <v>2861</v>
      </c>
      <c r="M9" s="15">
        <f>I9/(G9+H9+I9)*100</f>
        <v>0.17561105967912807</v>
      </c>
      <c r="N9" s="19"/>
      <c r="O9" s="20"/>
    </row>
    <row r="10" spans="2:15" ht="12">
      <c r="B10" s="3"/>
      <c r="C10" s="8"/>
      <c r="D10" s="4" t="s">
        <v>55</v>
      </c>
      <c r="E10" s="7">
        <v>32</v>
      </c>
      <c r="F10" s="7">
        <v>144878</v>
      </c>
      <c r="G10" s="7">
        <v>150537</v>
      </c>
      <c r="H10" s="7">
        <v>4331</v>
      </c>
      <c r="I10" s="7">
        <v>333</v>
      </c>
      <c r="J10" s="7">
        <v>3701</v>
      </c>
      <c r="K10" s="7">
        <v>4115</v>
      </c>
      <c r="L10" s="7">
        <v>2172</v>
      </c>
      <c r="M10" s="15">
        <f aca="true" t="shared" si="2" ref="M10:M32">I10/(G10+H10+I10)*100</f>
        <v>0.2145604731928274</v>
      </c>
      <c r="N10" s="19"/>
      <c r="O10" s="20"/>
    </row>
    <row r="11" spans="2:15" ht="12">
      <c r="B11" s="3"/>
      <c r="C11" s="8"/>
      <c r="D11" s="4" t="s">
        <v>56</v>
      </c>
      <c r="E11" s="7">
        <v>15</v>
      </c>
      <c r="F11" s="7">
        <v>61637</v>
      </c>
      <c r="G11" s="7">
        <v>100327</v>
      </c>
      <c r="H11" s="7">
        <v>388</v>
      </c>
      <c r="I11" s="7">
        <v>76</v>
      </c>
      <c r="J11" s="6" t="s">
        <v>101</v>
      </c>
      <c r="K11" s="6" t="s">
        <v>101</v>
      </c>
      <c r="L11" s="6" t="s">
        <v>101</v>
      </c>
      <c r="M11" s="15">
        <f t="shared" si="2"/>
        <v>0.07540355785734837</v>
      </c>
      <c r="N11" s="19"/>
      <c r="O11" s="20"/>
    </row>
    <row r="12" spans="2:15" ht="12">
      <c r="B12" s="3"/>
      <c r="C12" s="8"/>
      <c r="D12" s="4" t="s">
        <v>57</v>
      </c>
      <c r="E12" s="7">
        <v>24</v>
      </c>
      <c r="F12" s="7">
        <v>122017</v>
      </c>
      <c r="G12" s="7">
        <v>111132</v>
      </c>
      <c r="H12" s="7">
        <v>5864</v>
      </c>
      <c r="I12" s="7">
        <v>79</v>
      </c>
      <c r="J12" s="7">
        <v>4046</v>
      </c>
      <c r="K12" s="7">
        <v>9965</v>
      </c>
      <c r="L12" s="7">
        <v>3740</v>
      </c>
      <c r="M12" s="15">
        <f t="shared" si="2"/>
        <v>0.06747811232116166</v>
      </c>
      <c r="N12" s="19"/>
      <c r="O12" s="20"/>
    </row>
    <row r="13" spans="2:15" ht="12">
      <c r="B13" s="3"/>
      <c r="C13" s="8"/>
      <c r="D13" s="4" t="s">
        <v>58</v>
      </c>
      <c r="E13" s="7">
        <v>26</v>
      </c>
      <c r="F13" s="7">
        <v>123586</v>
      </c>
      <c r="G13" s="7">
        <v>132717</v>
      </c>
      <c r="H13" s="7">
        <v>3501</v>
      </c>
      <c r="I13" s="7">
        <v>405</v>
      </c>
      <c r="J13" s="7">
        <v>3935</v>
      </c>
      <c r="K13" s="7">
        <v>3520</v>
      </c>
      <c r="L13" s="7">
        <v>3935</v>
      </c>
      <c r="M13" s="15">
        <f t="shared" si="2"/>
        <v>0.2964361783887047</v>
      </c>
      <c r="N13" s="19"/>
      <c r="O13" s="20"/>
    </row>
    <row r="14" spans="2:15" ht="12">
      <c r="B14" s="3"/>
      <c r="C14" s="8"/>
      <c r="D14" s="4" t="s">
        <v>59</v>
      </c>
      <c r="E14" s="7">
        <v>13</v>
      </c>
      <c r="F14" s="7">
        <v>47506</v>
      </c>
      <c r="G14" s="7">
        <v>44722</v>
      </c>
      <c r="H14" s="7">
        <v>1486</v>
      </c>
      <c r="I14" s="7">
        <v>1534</v>
      </c>
      <c r="J14" s="6" t="s">
        <v>101</v>
      </c>
      <c r="K14" s="7">
        <v>4122</v>
      </c>
      <c r="L14" s="6" t="s">
        <v>101</v>
      </c>
      <c r="M14" s="15">
        <f t="shared" si="2"/>
        <v>3.2131037660759922</v>
      </c>
      <c r="N14" s="19"/>
      <c r="O14" s="20"/>
    </row>
    <row r="15" spans="2:15" ht="12">
      <c r="B15" s="3"/>
      <c r="C15" s="8"/>
      <c r="D15" s="4" t="s">
        <v>60</v>
      </c>
      <c r="E15" s="7">
        <v>11</v>
      </c>
      <c r="F15" s="7">
        <v>49375</v>
      </c>
      <c r="G15" s="7">
        <v>48752</v>
      </c>
      <c r="H15" s="7">
        <v>1581</v>
      </c>
      <c r="I15" s="7">
        <v>315</v>
      </c>
      <c r="J15" s="6" t="s">
        <v>101</v>
      </c>
      <c r="K15" s="7">
        <v>2371</v>
      </c>
      <c r="L15" s="6" t="s">
        <v>101</v>
      </c>
      <c r="M15" s="15">
        <f t="shared" si="2"/>
        <v>0.6219396619807298</v>
      </c>
      <c r="N15" s="19"/>
      <c r="O15" s="20"/>
    </row>
    <row r="16" spans="2:15" ht="12">
      <c r="B16" s="3"/>
      <c r="C16" s="8"/>
      <c r="D16" s="4" t="s">
        <v>61</v>
      </c>
      <c r="E16" s="7">
        <v>6</v>
      </c>
      <c r="F16" s="7">
        <v>28238</v>
      </c>
      <c r="G16" s="7">
        <v>33226</v>
      </c>
      <c r="H16" s="7">
        <v>1351</v>
      </c>
      <c r="I16" s="7">
        <v>142</v>
      </c>
      <c r="J16" s="6" t="s">
        <v>101</v>
      </c>
      <c r="K16" s="7">
        <v>505</v>
      </c>
      <c r="L16" s="6" t="s">
        <v>101</v>
      </c>
      <c r="M16" s="15">
        <f t="shared" si="2"/>
        <v>0.408997955010225</v>
      </c>
      <c r="N16" s="19"/>
      <c r="O16" s="20"/>
    </row>
    <row r="17" spans="2:15" ht="12">
      <c r="B17" s="3"/>
      <c r="C17" s="8"/>
      <c r="D17" s="4" t="s">
        <v>62</v>
      </c>
      <c r="E17" s="7">
        <v>9</v>
      </c>
      <c r="F17" s="7">
        <v>41800</v>
      </c>
      <c r="G17" s="7">
        <v>33105</v>
      </c>
      <c r="H17" s="7">
        <v>1354</v>
      </c>
      <c r="I17" s="7">
        <v>15</v>
      </c>
      <c r="J17" s="6" t="s">
        <v>101</v>
      </c>
      <c r="K17" s="7">
        <v>7326</v>
      </c>
      <c r="L17" s="6" t="s">
        <v>101</v>
      </c>
      <c r="M17" s="15">
        <f t="shared" si="2"/>
        <v>0.043511051807159015</v>
      </c>
      <c r="N17" s="19"/>
      <c r="O17" s="20"/>
    </row>
    <row r="18" spans="2:15" ht="12">
      <c r="B18" s="3"/>
      <c r="C18" s="8"/>
      <c r="D18" s="4" t="s">
        <v>63</v>
      </c>
      <c r="E18" s="7">
        <v>9</v>
      </c>
      <c r="F18" s="7">
        <v>33286</v>
      </c>
      <c r="G18" s="7">
        <v>34426</v>
      </c>
      <c r="H18" s="7">
        <v>1070</v>
      </c>
      <c r="I18" s="7">
        <v>106</v>
      </c>
      <c r="J18" s="6" t="s">
        <v>101</v>
      </c>
      <c r="K18" s="7">
        <v>1649</v>
      </c>
      <c r="L18" s="6" t="s">
        <v>101</v>
      </c>
      <c r="M18" s="15">
        <f t="shared" si="2"/>
        <v>0.29773608224257064</v>
      </c>
      <c r="N18" s="19"/>
      <c r="O18" s="20"/>
    </row>
    <row r="19" spans="2:15" ht="12">
      <c r="B19" s="3"/>
      <c r="C19" s="8"/>
      <c r="D19" s="4" t="s">
        <v>64</v>
      </c>
      <c r="E19" s="7">
        <v>9</v>
      </c>
      <c r="F19" s="7">
        <v>31848</v>
      </c>
      <c r="G19" s="7">
        <v>29197</v>
      </c>
      <c r="H19" s="7">
        <v>1622</v>
      </c>
      <c r="I19" s="7">
        <v>34</v>
      </c>
      <c r="J19" s="6" t="s">
        <v>101</v>
      </c>
      <c r="K19" s="7">
        <v>2674</v>
      </c>
      <c r="L19" s="6" t="s">
        <v>101</v>
      </c>
      <c r="M19" s="15">
        <f t="shared" si="2"/>
        <v>0.11019998055294461</v>
      </c>
      <c r="N19" s="19"/>
      <c r="O19" s="20"/>
    </row>
    <row r="20" spans="2:15" ht="12" customHeight="1">
      <c r="B20" s="9"/>
      <c r="C20" s="37" t="s">
        <v>65</v>
      </c>
      <c r="D20" s="38"/>
      <c r="E20" s="6">
        <f aca="true" t="shared" si="3" ref="E20:L20">SUM(E21:E32)</f>
        <v>145</v>
      </c>
      <c r="F20" s="6">
        <f t="shared" si="3"/>
        <v>497206</v>
      </c>
      <c r="G20" s="6">
        <f t="shared" si="3"/>
        <v>457431</v>
      </c>
      <c r="H20" s="6">
        <f t="shared" si="3"/>
        <v>15576</v>
      </c>
      <c r="I20" s="6">
        <f t="shared" si="3"/>
        <v>8216</v>
      </c>
      <c r="J20" s="6">
        <f t="shared" si="3"/>
        <v>8089</v>
      </c>
      <c r="K20" s="6">
        <f t="shared" si="3"/>
        <v>50105</v>
      </c>
      <c r="L20" s="6">
        <f t="shared" si="3"/>
        <v>6789</v>
      </c>
      <c r="M20" s="14">
        <f t="shared" si="2"/>
        <v>1.707316566332033</v>
      </c>
      <c r="N20" s="19"/>
      <c r="O20" s="20"/>
    </row>
    <row r="21" spans="2:15" ht="12">
      <c r="B21" s="3"/>
      <c r="C21" s="8"/>
      <c r="D21" s="4" t="s">
        <v>66</v>
      </c>
      <c r="E21" s="7">
        <v>17</v>
      </c>
      <c r="F21" s="7">
        <v>52653</v>
      </c>
      <c r="G21" s="7">
        <v>48843</v>
      </c>
      <c r="H21" s="7">
        <v>1089</v>
      </c>
      <c r="I21" s="7">
        <v>703</v>
      </c>
      <c r="J21" s="6" t="s">
        <v>101</v>
      </c>
      <c r="K21" s="7">
        <v>4616</v>
      </c>
      <c r="L21" s="6" t="s">
        <v>101</v>
      </c>
      <c r="M21" s="15">
        <f t="shared" si="2"/>
        <v>1.3883677298311445</v>
      </c>
      <c r="N21" s="19"/>
      <c r="O21" s="20"/>
    </row>
    <row r="22" spans="2:15" ht="12">
      <c r="B22" s="3"/>
      <c r="C22" s="8"/>
      <c r="D22" s="4" t="s">
        <v>67</v>
      </c>
      <c r="E22" s="7">
        <v>18</v>
      </c>
      <c r="F22" s="7">
        <v>65464</v>
      </c>
      <c r="G22" s="7">
        <v>56541</v>
      </c>
      <c r="H22" s="7">
        <v>1869</v>
      </c>
      <c r="I22" s="7">
        <v>243</v>
      </c>
      <c r="J22" s="6" t="s">
        <v>101</v>
      </c>
      <c r="K22" s="7">
        <v>8289</v>
      </c>
      <c r="L22" s="6" t="s">
        <v>101</v>
      </c>
      <c r="M22" s="15">
        <f t="shared" si="2"/>
        <v>0.41430105876937245</v>
      </c>
      <c r="N22" s="19"/>
      <c r="O22" s="20"/>
    </row>
    <row r="23" spans="2:15" ht="12">
      <c r="B23" s="3"/>
      <c r="C23" s="8"/>
      <c r="D23" s="4" t="s">
        <v>68</v>
      </c>
      <c r="E23" s="7">
        <v>9</v>
      </c>
      <c r="F23" s="7">
        <v>37507</v>
      </c>
      <c r="G23" s="7">
        <v>35322</v>
      </c>
      <c r="H23" s="7">
        <v>463</v>
      </c>
      <c r="I23" s="7">
        <v>293</v>
      </c>
      <c r="J23" s="6" t="s">
        <v>101</v>
      </c>
      <c r="K23" s="7">
        <v>2705</v>
      </c>
      <c r="L23" s="6" t="s">
        <v>101</v>
      </c>
      <c r="M23" s="15">
        <f t="shared" si="2"/>
        <v>0.8121292754587284</v>
      </c>
      <c r="N23" s="19"/>
      <c r="O23" s="20"/>
    </row>
    <row r="24" spans="2:15" ht="12" customHeight="1">
      <c r="B24" s="9"/>
      <c r="C24" s="10"/>
      <c r="D24" s="4" t="s">
        <v>69</v>
      </c>
      <c r="E24" s="7">
        <v>14</v>
      </c>
      <c r="F24" s="7">
        <v>42065</v>
      </c>
      <c r="G24" s="7">
        <v>36211</v>
      </c>
      <c r="H24" s="7">
        <v>1578</v>
      </c>
      <c r="I24" s="7">
        <v>54</v>
      </c>
      <c r="J24" s="7">
        <v>6332</v>
      </c>
      <c r="K24" s="7">
        <v>6685</v>
      </c>
      <c r="L24" s="7">
        <v>5032</v>
      </c>
      <c r="M24" s="15">
        <f t="shared" si="2"/>
        <v>0.14269481806410697</v>
      </c>
      <c r="N24" s="19"/>
      <c r="O24" s="20"/>
    </row>
    <row r="25" spans="2:15" ht="12">
      <c r="B25" s="3"/>
      <c r="C25" s="8"/>
      <c r="D25" s="4" t="s">
        <v>70</v>
      </c>
      <c r="E25" s="7">
        <v>12</v>
      </c>
      <c r="F25" s="7">
        <v>33064</v>
      </c>
      <c r="G25" s="7">
        <v>28006</v>
      </c>
      <c r="H25" s="7">
        <v>892</v>
      </c>
      <c r="I25" s="7">
        <v>61</v>
      </c>
      <c r="J25" s="6" t="s">
        <v>101</v>
      </c>
      <c r="K25" s="7">
        <v>5326</v>
      </c>
      <c r="L25" s="6" t="s">
        <v>101</v>
      </c>
      <c r="M25" s="15">
        <f t="shared" si="2"/>
        <v>0.2106426326875928</v>
      </c>
      <c r="N25" s="19"/>
      <c r="O25" s="20"/>
    </row>
    <row r="26" spans="2:15" ht="12">
      <c r="B26" s="3"/>
      <c r="C26" s="8"/>
      <c r="D26" s="4" t="s">
        <v>71</v>
      </c>
      <c r="E26" s="7">
        <v>6</v>
      </c>
      <c r="F26" s="7">
        <v>16941</v>
      </c>
      <c r="G26" s="7">
        <v>12647</v>
      </c>
      <c r="H26" s="7">
        <v>133</v>
      </c>
      <c r="I26" s="7">
        <v>3030</v>
      </c>
      <c r="J26" s="7">
        <v>1757</v>
      </c>
      <c r="K26" s="7">
        <v>2531</v>
      </c>
      <c r="L26" s="7">
        <v>1757</v>
      </c>
      <c r="M26" s="15">
        <f t="shared" si="2"/>
        <v>19.165085388994306</v>
      </c>
      <c r="N26" s="19"/>
      <c r="O26" s="20"/>
    </row>
    <row r="27" spans="2:15" ht="12">
      <c r="B27" s="3"/>
      <c r="C27" s="8"/>
      <c r="D27" s="4" t="s">
        <v>72</v>
      </c>
      <c r="E27" s="7">
        <v>22</v>
      </c>
      <c r="F27" s="7">
        <v>71014</v>
      </c>
      <c r="G27" s="7">
        <v>69584</v>
      </c>
      <c r="H27" s="7">
        <v>1591</v>
      </c>
      <c r="I27" s="7">
        <v>205</v>
      </c>
      <c r="J27" s="6" t="s">
        <v>101</v>
      </c>
      <c r="K27" s="7">
        <v>5401</v>
      </c>
      <c r="L27" s="6" t="s">
        <v>101</v>
      </c>
      <c r="M27" s="15">
        <f t="shared" si="2"/>
        <v>0.2871952927991034</v>
      </c>
      <c r="N27" s="19"/>
      <c r="O27" s="20"/>
    </row>
    <row r="28" spans="2:15" ht="12">
      <c r="B28" s="3"/>
      <c r="C28" s="8"/>
      <c r="D28" s="4" t="s">
        <v>73</v>
      </c>
      <c r="E28" s="7">
        <v>17</v>
      </c>
      <c r="F28" s="7">
        <v>49899</v>
      </c>
      <c r="G28" s="7">
        <v>38756</v>
      </c>
      <c r="H28" s="7">
        <v>3101</v>
      </c>
      <c r="I28" s="7">
        <v>3398</v>
      </c>
      <c r="J28" s="6" t="s">
        <v>101</v>
      </c>
      <c r="K28" s="7">
        <v>8295</v>
      </c>
      <c r="L28" s="6" t="s">
        <v>101</v>
      </c>
      <c r="M28" s="15">
        <f t="shared" si="2"/>
        <v>7.508562589769087</v>
      </c>
      <c r="N28" s="19"/>
      <c r="O28" s="20"/>
    </row>
    <row r="29" spans="2:15" ht="12">
      <c r="B29" s="3"/>
      <c r="C29" s="8"/>
      <c r="D29" s="4" t="s">
        <v>74</v>
      </c>
      <c r="E29" s="7">
        <v>5</v>
      </c>
      <c r="F29" s="7">
        <v>27194</v>
      </c>
      <c r="G29" s="7">
        <v>23078</v>
      </c>
      <c r="H29" s="7">
        <v>1351</v>
      </c>
      <c r="I29" s="6" t="s">
        <v>101</v>
      </c>
      <c r="J29" s="6" t="s">
        <v>101</v>
      </c>
      <c r="K29" s="7">
        <v>3952</v>
      </c>
      <c r="L29" s="6" t="s">
        <v>101</v>
      </c>
      <c r="M29" s="6" t="s">
        <v>101</v>
      </c>
      <c r="N29" s="19"/>
      <c r="O29" s="20"/>
    </row>
    <row r="30" spans="2:15" ht="12">
      <c r="B30" s="3"/>
      <c r="C30" s="8"/>
      <c r="D30" s="4" t="s">
        <v>75</v>
      </c>
      <c r="E30" s="7">
        <v>3</v>
      </c>
      <c r="F30" s="7">
        <v>16564</v>
      </c>
      <c r="G30" s="7">
        <v>16510</v>
      </c>
      <c r="H30" s="7">
        <v>681</v>
      </c>
      <c r="I30" s="7">
        <v>17</v>
      </c>
      <c r="J30" s="6" t="s">
        <v>101</v>
      </c>
      <c r="K30" s="7">
        <v>514</v>
      </c>
      <c r="L30" s="6" t="s">
        <v>101</v>
      </c>
      <c r="M30" s="15">
        <f t="shared" si="2"/>
        <v>0.09879125987912599</v>
      </c>
      <c r="N30" s="19"/>
      <c r="O30" s="20"/>
    </row>
    <row r="31" spans="2:15" ht="12">
      <c r="B31" s="3"/>
      <c r="C31" s="8"/>
      <c r="D31" s="4" t="s">
        <v>76</v>
      </c>
      <c r="E31" s="7">
        <v>6</v>
      </c>
      <c r="F31" s="7">
        <v>19057</v>
      </c>
      <c r="G31" s="7">
        <v>22433</v>
      </c>
      <c r="H31" s="7">
        <v>249</v>
      </c>
      <c r="I31" s="6" t="s">
        <v>101</v>
      </c>
      <c r="J31" s="6" t="s">
        <v>101</v>
      </c>
      <c r="K31" s="7">
        <v>40</v>
      </c>
      <c r="L31" s="6" t="s">
        <v>101</v>
      </c>
      <c r="M31" s="6" t="s">
        <v>101</v>
      </c>
      <c r="N31" s="19"/>
      <c r="O31" s="20"/>
    </row>
    <row r="32" spans="2:15" ht="12">
      <c r="B32" s="3"/>
      <c r="C32" s="8"/>
      <c r="D32" s="4" t="s">
        <v>77</v>
      </c>
      <c r="E32" s="21">
        <v>16</v>
      </c>
      <c r="F32" s="12">
        <v>65784</v>
      </c>
      <c r="G32" s="12">
        <v>69500</v>
      </c>
      <c r="H32" s="12">
        <v>2579</v>
      </c>
      <c r="I32" s="12">
        <v>212</v>
      </c>
      <c r="J32" s="6" t="s">
        <v>101</v>
      </c>
      <c r="K32" s="12">
        <v>1751</v>
      </c>
      <c r="L32" s="6" t="s">
        <v>101</v>
      </c>
      <c r="M32" s="15">
        <f t="shared" si="2"/>
        <v>0.29325918855735844</v>
      </c>
      <c r="N32" s="19"/>
      <c r="O32" s="20"/>
    </row>
    <row r="33" spans="2:13" ht="12">
      <c r="B33" s="2"/>
      <c r="M33" s="22"/>
    </row>
    <row r="34" ht="12">
      <c r="B34" s="2" t="s">
        <v>78</v>
      </c>
    </row>
  </sheetData>
  <mergeCells count="12">
    <mergeCell ref="M3:M4"/>
    <mergeCell ref="G3:I3"/>
    <mergeCell ref="E3:E4"/>
    <mergeCell ref="F3:F4"/>
    <mergeCell ref="J3:J4"/>
    <mergeCell ref="K3:K4"/>
    <mergeCell ref="L3:L4"/>
    <mergeCell ref="B7:D7"/>
    <mergeCell ref="C8:D8"/>
    <mergeCell ref="C20:D20"/>
    <mergeCell ref="B3:D4"/>
    <mergeCell ref="B6:D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&amp;R&amp;8&amp;Z　　　&amp;F　　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="115" zoomScaleNormal="115" zoomScaleSheetLayoutView="11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spans="2:8" ht="12">
      <c r="B1" s="25" t="s">
        <v>96</v>
      </c>
      <c r="C1" s="25"/>
      <c r="D1" s="25"/>
      <c r="E1" s="25"/>
      <c r="F1" s="25"/>
      <c r="G1" s="25"/>
      <c r="H1" s="25"/>
    </row>
    <row r="2" spans="2:11" ht="12">
      <c r="B2" s="26" t="s">
        <v>39</v>
      </c>
      <c r="C2" s="26"/>
      <c r="D2" s="26"/>
      <c r="E2" s="27"/>
      <c r="F2" s="27"/>
      <c r="G2" s="19"/>
      <c r="H2" s="19"/>
      <c r="I2" s="19"/>
      <c r="K2" s="19"/>
    </row>
    <row r="3" spans="2:13" ht="12" customHeight="1">
      <c r="B3" s="39" t="s">
        <v>40</v>
      </c>
      <c r="C3" s="40"/>
      <c r="D3" s="41"/>
      <c r="E3" s="33" t="s">
        <v>41</v>
      </c>
      <c r="F3" s="35" t="s">
        <v>42</v>
      </c>
      <c r="G3" s="30" t="s">
        <v>43</v>
      </c>
      <c r="H3" s="31"/>
      <c r="I3" s="32"/>
      <c r="J3" s="35" t="s">
        <v>44</v>
      </c>
      <c r="K3" s="28" t="s">
        <v>45</v>
      </c>
      <c r="L3" s="28" t="s">
        <v>46</v>
      </c>
      <c r="M3" s="28" t="s">
        <v>47</v>
      </c>
    </row>
    <row r="4" spans="2:13" ht="12">
      <c r="B4" s="42"/>
      <c r="C4" s="43"/>
      <c r="D4" s="44"/>
      <c r="E4" s="34"/>
      <c r="F4" s="34"/>
      <c r="G4" s="11" t="s">
        <v>48</v>
      </c>
      <c r="H4" s="11" t="s">
        <v>49</v>
      </c>
      <c r="I4" s="11" t="s">
        <v>50</v>
      </c>
      <c r="J4" s="34"/>
      <c r="K4" s="29"/>
      <c r="L4" s="29"/>
      <c r="M4" s="29"/>
    </row>
    <row r="5" spans="2:13" ht="12">
      <c r="B5" s="3"/>
      <c r="C5" s="8"/>
      <c r="D5" s="4"/>
      <c r="E5" s="5"/>
      <c r="F5" s="5" t="s">
        <v>51</v>
      </c>
      <c r="G5" s="5" t="s">
        <v>51</v>
      </c>
      <c r="H5" s="5" t="s">
        <v>51</v>
      </c>
      <c r="I5" s="5" t="s">
        <v>51</v>
      </c>
      <c r="J5" s="5" t="s">
        <v>51</v>
      </c>
      <c r="K5" s="5" t="s">
        <v>51</v>
      </c>
      <c r="L5" s="5" t="s">
        <v>51</v>
      </c>
      <c r="M5" s="5" t="s">
        <v>52</v>
      </c>
    </row>
    <row r="6" spans="2:15" ht="12" customHeight="1">
      <c r="B6" s="45" t="s">
        <v>92</v>
      </c>
      <c r="C6" s="46"/>
      <c r="D6" s="47"/>
      <c r="E6" s="7">
        <v>177</v>
      </c>
      <c r="F6" s="7">
        <v>795972</v>
      </c>
      <c r="G6" s="7">
        <v>839773</v>
      </c>
      <c r="H6" s="7">
        <v>35704</v>
      </c>
      <c r="I6" s="7">
        <v>2790</v>
      </c>
      <c r="J6" s="7">
        <v>6741</v>
      </c>
      <c r="K6" s="7">
        <v>27270</v>
      </c>
      <c r="L6" s="7">
        <v>6017</v>
      </c>
      <c r="M6" s="15">
        <v>0.3</v>
      </c>
      <c r="N6" s="19"/>
      <c r="O6" s="20"/>
    </row>
    <row r="7" spans="2:15" ht="12" customHeight="1">
      <c r="B7" s="36" t="s">
        <v>98</v>
      </c>
      <c r="C7" s="37"/>
      <c r="D7" s="38"/>
      <c r="E7" s="6">
        <f aca="true" t="shared" si="0" ref="E7:L7">SUM(E8,E20)</f>
        <v>177</v>
      </c>
      <c r="F7" s="6">
        <f t="shared" si="0"/>
        <v>794926</v>
      </c>
      <c r="G7" s="6">
        <f t="shared" si="0"/>
        <v>836628</v>
      </c>
      <c r="H7" s="6">
        <f t="shared" si="0"/>
        <v>35336</v>
      </c>
      <c r="I7" s="6">
        <f t="shared" si="0"/>
        <v>2659</v>
      </c>
      <c r="J7" s="6">
        <f t="shared" si="0"/>
        <v>9957</v>
      </c>
      <c r="K7" s="6">
        <f t="shared" si="0"/>
        <v>29134</v>
      </c>
      <c r="L7" s="6">
        <f t="shared" si="0"/>
        <v>9037</v>
      </c>
      <c r="M7" s="14">
        <f>I7/(G7+H7+I7)*100</f>
        <v>0.30401670205334186</v>
      </c>
      <c r="N7" s="19"/>
      <c r="O7" s="20"/>
    </row>
    <row r="8" spans="2:15" ht="12" customHeight="1">
      <c r="B8" s="9"/>
      <c r="C8" s="37" t="s">
        <v>53</v>
      </c>
      <c r="D8" s="38"/>
      <c r="E8" s="6">
        <f aca="true" t="shared" si="1" ref="E8:L8">SUM(E9:E19)</f>
        <v>107</v>
      </c>
      <c r="F8" s="6">
        <f t="shared" si="1"/>
        <v>519805</v>
      </c>
      <c r="G8" s="6">
        <f t="shared" si="1"/>
        <v>556147</v>
      </c>
      <c r="H8" s="6">
        <f t="shared" si="1"/>
        <v>20229</v>
      </c>
      <c r="I8" s="6">
        <f t="shared" si="1"/>
        <v>850</v>
      </c>
      <c r="J8" s="7">
        <f t="shared" si="1"/>
        <v>2327</v>
      </c>
      <c r="K8" s="6">
        <f t="shared" si="1"/>
        <v>17510</v>
      </c>
      <c r="L8" s="7">
        <f t="shared" si="1"/>
        <v>2121</v>
      </c>
      <c r="M8" s="14">
        <f>I8/(G8+H8+I8)*100</f>
        <v>0.14725601410885858</v>
      </c>
      <c r="N8" s="19"/>
      <c r="O8" s="20"/>
    </row>
    <row r="9" spans="2:15" ht="12">
      <c r="B9" s="3"/>
      <c r="C9" s="8"/>
      <c r="D9" s="4" t="s">
        <v>54</v>
      </c>
      <c r="E9" s="7">
        <v>22</v>
      </c>
      <c r="F9" s="7">
        <v>108557</v>
      </c>
      <c r="G9" s="7">
        <v>113103</v>
      </c>
      <c r="H9" s="7">
        <v>4019</v>
      </c>
      <c r="I9" s="7">
        <v>160</v>
      </c>
      <c r="J9" s="6" t="s">
        <v>101</v>
      </c>
      <c r="K9" s="7">
        <v>4272</v>
      </c>
      <c r="L9" s="6" t="s">
        <v>101</v>
      </c>
      <c r="M9" s="15">
        <f>I9/(G9+H9+I9)*100</f>
        <v>0.13642332156682183</v>
      </c>
      <c r="N9" s="19"/>
      <c r="O9" s="20"/>
    </row>
    <row r="10" spans="2:15" ht="12">
      <c r="B10" s="3"/>
      <c r="C10" s="8"/>
      <c r="D10" s="4" t="s">
        <v>55</v>
      </c>
      <c r="E10" s="7">
        <f>16+1</f>
        <v>17</v>
      </c>
      <c r="F10" s="7">
        <f>80374+4231</f>
        <v>84605</v>
      </c>
      <c r="G10" s="7">
        <f>82034+3778</f>
        <v>85812</v>
      </c>
      <c r="H10" s="7">
        <f>4835+0</f>
        <v>4835</v>
      </c>
      <c r="I10" s="6" t="s">
        <v>101</v>
      </c>
      <c r="J10" s="6" t="s">
        <v>101</v>
      </c>
      <c r="K10" s="7">
        <f>1802+453</f>
        <v>2255</v>
      </c>
      <c r="L10" s="6" t="s">
        <v>101</v>
      </c>
      <c r="M10" s="6" t="s">
        <v>101</v>
      </c>
      <c r="N10" s="19"/>
      <c r="O10" s="20"/>
    </row>
    <row r="11" spans="2:15" ht="12">
      <c r="B11" s="3"/>
      <c r="C11" s="8"/>
      <c r="D11" s="4" t="s">
        <v>56</v>
      </c>
      <c r="E11" s="7">
        <v>12</v>
      </c>
      <c r="F11" s="7">
        <v>44834</v>
      </c>
      <c r="G11" s="7">
        <v>72255</v>
      </c>
      <c r="H11" s="7">
        <v>604</v>
      </c>
      <c r="I11" s="6" t="s">
        <v>101</v>
      </c>
      <c r="J11" s="6" t="s">
        <v>101</v>
      </c>
      <c r="K11" s="6" t="s">
        <v>101</v>
      </c>
      <c r="L11" s="6" t="s">
        <v>101</v>
      </c>
      <c r="M11" s="6" t="s">
        <v>101</v>
      </c>
      <c r="N11" s="19"/>
      <c r="O11" s="20"/>
    </row>
    <row r="12" spans="2:15" ht="12">
      <c r="B12" s="3"/>
      <c r="C12" s="8"/>
      <c r="D12" s="4" t="s">
        <v>57</v>
      </c>
      <c r="E12" s="7">
        <v>11</v>
      </c>
      <c r="F12" s="7">
        <v>64722</v>
      </c>
      <c r="G12" s="7">
        <v>64473</v>
      </c>
      <c r="H12" s="7">
        <v>2695</v>
      </c>
      <c r="I12" s="6" t="s">
        <v>101</v>
      </c>
      <c r="J12" s="6" t="s">
        <v>101</v>
      </c>
      <c r="K12" s="7">
        <v>1833</v>
      </c>
      <c r="L12" s="6" t="s">
        <v>101</v>
      </c>
      <c r="M12" s="6" t="s">
        <v>101</v>
      </c>
      <c r="N12" s="19"/>
      <c r="O12" s="20"/>
    </row>
    <row r="13" spans="2:15" ht="12">
      <c r="B13" s="3"/>
      <c r="C13" s="8"/>
      <c r="D13" s="4" t="s">
        <v>58</v>
      </c>
      <c r="E13" s="7">
        <v>16</v>
      </c>
      <c r="F13" s="7">
        <v>79882</v>
      </c>
      <c r="G13" s="7">
        <v>85891</v>
      </c>
      <c r="H13" s="7">
        <v>2381</v>
      </c>
      <c r="I13" s="7">
        <v>153</v>
      </c>
      <c r="J13" s="7">
        <v>2327</v>
      </c>
      <c r="K13" s="7">
        <v>2280</v>
      </c>
      <c r="L13" s="7">
        <v>2121</v>
      </c>
      <c r="M13" s="15">
        <f aca="true" t="shared" si="2" ref="M13:M32">I13/(G13+H13+I13)*100</f>
        <v>0.17302798982188294</v>
      </c>
      <c r="N13" s="19"/>
      <c r="O13" s="20"/>
    </row>
    <row r="14" spans="2:15" ht="12">
      <c r="B14" s="3"/>
      <c r="C14" s="8"/>
      <c r="D14" s="4" t="s">
        <v>59</v>
      </c>
      <c r="E14" s="7">
        <v>9</v>
      </c>
      <c r="F14" s="7">
        <v>32083</v>
      </c>
      <c r="G14" s="7">
        <v>31433</v>
      </c>
      <c r="H14" s="7">
        <v>2350</v>
      </c>
      <c r="I14" s="7">
        <v>350</v>
      </c>
      <c r="J14" s="6" t="s">
        <v>101</v>
      </c>
      <c r="K14" s="7">
        <v>2878</v>
      </c>
      <c r="L14" s="6" t="s">
        <v>101</v>
      </c>
      <c r="M14" s="15">
        <f t="shared" si="2"/>
        <v>1.025400638678112</v>
      </c>
      <c r="N14" s="19"/>
      <c r="O14" s="20"/>
    </row>
    <row r="15" spans="2:15" ht="12">
      <c r="B15" s="3"/>
      <c r="C15" s="8"/>
      <c r="D15" s="4" t="s">
        <v>60</v>
      </c>
      <c r="E15" s="7">
        <v>5</v>
      </c>
      <c r="F15" s="7">
        <v>27479</v>
      </c>
      <c r="G15" s="7">
        <v>26557</v>
      </c>
      <c r="H15" s="7">
        <v>423</v>
      </c>
      <c r="I15" s="7">
        <v>51</v>
      </c>
      <c r="J15" s="6" t="s">
        <v>101</v>
      </c>
      <c r="K15" s="7">
        <v>1222</v>
      </c>
      <c r="L15" s="6" t="s">
        <v>101</v>
      </c>
      <c r="M15" s="15">
        <f t="shared" si="2"/>
        <v>0.188672265177019</v>
      </c>
      <c r="N15" s="19"/>
      <c r="O15" s="20"/>
    </row>
    <row r="16" spans="2:15" ht="12">
      <c r="B16" s="3"/>
      <c r="C16" s="8"/>
      <c r="D16" s="4" t="s">
        <v>61</v>
      </c>
      <c r="E16" s="7">
        <v>4</v>
      </c>
      <c r="F16" s="7">
        <v>19488</v>
      </c>
      <c r="G16" s="7">
        <v>19789</v>
      </c>
      <c r="H16" s="7">
        <v>538</v>
      </c>
      <c r="I16" s="7">
        <v>10</v>
      </c>
      <c r="J16" s="6" t="s">
        <v>101</v>
      </c>
      <c r="K16" s="7">
        <v>218</v>
      </c>
      <c r="L16" s="6" t="s">
        <v>101</v>
      </c>
      <c r="M16" s="15">
        <f t="shared" si="2"/>
        <v>0.04917146088410287</v>
      </c>
      <c r="N16" s="19"/>
      <c r="O16" s="20"/>
    </row>
    <row r="17" spans="2:15" ht="12">
      <c r="B17" s="3"/>
      <c r="C17" s="8"/>
      <c r="D17" s="4" t="s">
        <v>62</v>
      </c>
      <c r="E17" s="7">
        <v>4</v>
      </c>
      <c r="F17" s="7">
        <v>22569</v>
      </c>
      <c r="G17" s="7">
        <v>21798</v>
      </c>
      <c r="H17" s="7">
        <v>858</v>
      </c>
      <c r="I17" s="6" t="s">
        <v>101</v>
      </c>
      <c r="J17" s="6" t="s">
        <v>101</v>
      </c>
      <c r="K17" s="7">
        <v>1081</v>
      </c>
      <c r="L17" s="6" t="s">
        <v>101</v>
      </c>
      <c r="M17" s="6" t="s">
        <v>101</v>
      </c>
      <c r="N17" s="19"/>
      <c r="O17" s="20"/>
    </row>
    <row r="18" spans="2:15" ht="12">
      <c r="B18" s="3"/>
      <c r="C18" s="8"/>
      <c r="D18" s="4" t="s">
        <v>63</v>
      </c>
      <c r="E18" s="7">
        <v>5</v>
      </c>
      <c r="F18" s="7">
        <v>22680</v>
      </c>
      <c r="G18" s="7">
        <v>21544</v>
      </c>
      <c r="H18" s="7">
        <v>797</v>
      </c>
      <c r="I18" s="6" t="s">
        <v>101</v>
      </c>
      <c r="J18" s="6" t="s">
        <v>101</v>
      </c>
      <c r="K18" s="7">
        <v>1471</v>
      </c>
      <c r="L18" s="6" t="s">
        <v>101</v>
      </c>
      <c r="M18" s="6" t="s">
        <v>101</v>
      </c>
      <c r="N18" s="19"/>
      <c r="O18" s="20"/>
    </row>
    <row r="19" spans="2:15" ht="12">
      <c r="B19" s="3"/>
      <c r="C19" s="8"/>
      <c r="D19" s="4" t="s">
        <v>64</v>
      </c>
      <c r="E19" s="7">
        <v>2</v>
      </c>
      <c r="F19" s="7">
        <v>12906</v>
      </c>
      <c r="G19" s="7">
        <v>13492</v>
      </c>
      <c r="H19" s="7">
        <v>729</v>
      </c>
      <c r="I19" s="7">
        <v>126</v>
      </c>
      <c r="J19" s="6" t="s">
        <v>101</v>
      </c>
      <c r="K19" s="6" t="s">
        <v>101</v>
      </c>
      <c r="L19" s="6" t="s">
        <v>101</v>
      </c>
      <c r="M19" s="15">
        <f t="shared" si="2"/>
        <v>0.8782323830766013</v>
      </c>
      <c r="N19" s="19"/>
      <c r="O19" s="20"/>
    </row>
    <row r="20" spans="2:15" ht="12" customHeight="1">
      <c r="B20" s="9"/>
      <c r="C20" s="37" t="s">
        <v>65</v>
      </c>
      <c r="D20" s="38"/>
      <c r="E20" s="6">
        <f aca="true" t="shared" si="3" ref="E20:L20">SUM(E21:E32)</f>
        <v>70</v>
      </c>
      <c r="F20" s="6">
        <f t="shared" si="3"/>
        <v>275121</v>
      </c>
      <c r="G20" s="6">
        <f t="shared" si="3"/>
        <v>280481</v>
      </c>
      <c r="H20" s="6">
        <f t="shared" si="3"/>
        <v>15107</v>
      </c>
      <c r="I20" s="6">
        <f t="shared" si="3"/>
        <v>1809</v>
      </c>
      <c r="J20" s="6">
        <f t="shared" si="3"/>
        <v>7630</v>
      </c>
      <c r="K20" s="6">
        <f t="shared" si="3"/>
        <v>11624</v>
      </c>
      <c r="L20" s="6">
        <f t="shared" si="3"/>
        <v>6916</v>
      </c>
      <c r="M20" s="14">
        <f t="shared" si="2"/>
        <v>0.6082778239188693</v>
      </c>
      <c r="N20" s="19"/>
      <c r="O20" s="20"/>
    </row>
    <row r="21" spans="2:15" ht="12">
      <c r="B21" s="3"/>
      <c r="C21" s="8"/>
      <c r="D21" s="4" t="s">
        <v>66</v>
      </c>
      <c r="E21" s="7">
        <v>8</v>
      </c>
      <c r="F21" s="7">
        <v>27481</v>
      </c>
      <c r="G21" s="7">
        <v>28366</v>
      </c>
      <c r="H21" s="7">
        <v>1242</v>
      </c>
      <c r="I21" s="7" t="s">
        <v>101</v>
      </c>
      <c r="J21" s="6" t="s">
        <v>101</v>
      </c>
      <c r="K21" s="7">
        <v>832</v>
      </c>
      <c r="L21" s="6" t="s">
        <v>101</v>
      </c>
      <c r="M21" s="6" t="s">
        <v>101</v>
      </c>
      <c r="N21" s="19"/>
      <c r="O21" s="20"/>
    </row>
    <row r="22" spans="2:15" ht="12">
      <c r="B22" s="3"/>
      <c r="C22" s="8"/>
      <c r="D22" s="4" t="s">
        <v>67</v>
      </c>
      <c r="E22" s="7">
        <v>5</v>
      </c>
      <c r="F22" s="7">
        <v>26930</v>
      </c>
      <c r="G22" s="7">
        <v>28945</v>
      </c>
      <c r="H22" s="7">
        <v>1007</v>
      </c>
      <c r="I22" s="7">
        <v>61</v>
      </c>
      <c r="J22" s="7">
        <v>2635</v>
      </c>
      <c r="K22" s="7">
        <v>1143</v>
      </c>
      <c r="L22" s="7">
        <v>2296</v>
      </c>
      <c r="M22" s="15">
        <f t="shared" si="2"/>
        <v>0.20324526038716556</v>
      </c>
      <c r="N22" s="19"/>
      <c r="O22" s="20"/>
    </row>
    <row r="23" spans="2:15" ht="12">
      <c r="B23" s="3"/>
      <c r="C23" s="8"/>
      <c r="D23" s="4" t="s">
        <v>68</v>
      </c>
      <c r="E23" s="7">
        <v>5</v>
      </c>
      <c r="F23" s="7">
        <v>21135</v>
      </c>
      <c r="G23" s="7">
        <v>17962</v>
      </c>
      <c r="H23" s="7">
        <v>1728</v>
      </c>
      <c r="I23" s="7">
        <v>679</v>
      </c>
      <c r="J23" s="7" t="s">
        <v>101</v>
      </c>
      <c r="K23" s="7">
        <v>1178</v>
      </c>
      <c r="L23" s="7" t="s">
        <v>101</v>
      </c>
      <c r="M23" s="15">
        <f t="shared" si="2"/>
        <v>3.3334969807059744</v>
      </c>
      <c r="N23" s="19"/>
      <c r="O23" s="20"/>
    </row>
    <row r="24" spans="2:15" ht="12" customHeight="1">
      <c r="B24" s="9"/>
      <c r="C24" s="10"/>
      <c r="D24" s="4" t="s">
        <v>69</v>
      </c>
      <c r="E24" s="7">
        <v>7</v>
      </c>
      <c r="F24" s="7">
        <v>25141</v>
      </c>
      <c r="G24" s="7">
        <v>25009</v>
      </c>
      <c r="H24" s="7">
        <v>735</v>
      </c>
      <c r="I24" s="7">
        <v>81</v>
      </c>
      <c r="J24" s="7">
        <v>375</v>
      </c>
      <c r="K24" s="7">
        <v>1740</v>
      </c>
      <c r="L24" s="7" t="s">
        <v>101</v>
      </c>
      <c r="M24" s="15">
        <f t="shared" si="2"/>
        <v>0.31364956437560504</v>
      </c>
      <c r="N24" s="19"/>
      <c r="O24" s="20"/>
    </row>
    <row r="25" spans="2:15" ht="12">
      <c r="B25" s="3"/>
      <c r="C25" s="8"/>
      <c r="D25" s="4" t="s">
        <v>70</v>
      </c>
      <c r="E25" s="7">
        <v>6</v>
      </c>
      <c r="F25" s="7">
        <v>19787</v>
      </c>
      <c r="G25" s="7">
        <v>14984</v>
      </c>
      <c r="H25" s="7">
        <v>951</v>
      </c>
      <c r="I25" s="7">
        <v>500</v>
      </c>
      <c r="J25" s="7" t="s">
        <v>101</v>
      </c>
      <c r="K25" s="7">
        <v>3556</v>
      </c>
      <c r="L25" s="7" t="s">
        <v>101</v>
      </c>
      <c r="M25" s="15">
        <f t="shared" si="2"/>
        <v>3.0422878004259206</v>
      </c>
      <c r="N25" s="19"/>
      <c r="O25" s="20"/>
    </row>
    <row r="26" spans="2:15" ht="12">
      <c r="B26" s="3"/>
      <c r="C26" s="8"/>
      <c r="D26" s="4" t="s">
        <v>71</v>
      </c>
      <c r="E26" s="7">
        <v>4</v>
      </c>
      <c r="F26" s="7">
        <v>11152</v>
      </c>
      <c r="G26" s="7">
        <v>11246</v>
      </c>
      <c r="H26" s="7">
        <v>521</v>
      </c>
      <c r="I26" s="7">
        <v>27</v>
      </c>
      <c r="J26" s="7" t="s">
        <v>101</v>
      </c>
      <c r="K26" s="7">
        <v>258</v>
      </c>
      <c r="L26" s="7" t="s">
        <v>101</v>
      </c>
      <c r="M26" s="15">
        <f t="shared" si="2"/>
        <v>0.2289299643886722</v>
      </c>
      <c r="N26" s="19"/>
      <c r="O26" s="20"/>
    </row>
    <row r="27" spans="2:15" ht="12">
      <c r="B27" s="3"/>
      <c r="C27" s="8"/>
      <c r="D27" s="4" t="s">
        <v>72</v>
      </c>
      <c r="E27" s="7">
        <v>14</v>
      </c>
      <c r="F27" s="7">
        <v>45055</v>
      </c>
      <c r="G27" s="7">
        <v>50385</v>
      </c>
      <c r="H27" s="7">
        <v>3090</v>
      </c>
      <c r="I27" s="7">
        <v>255</v>
      </c>
      <c r="J27" s="7" t="s">
        <v>101</v>
      </c>
      <c r="K27" s="7">
        <v>324</v>
      </c>
      <c r="L27" s="7" t="s">
        <v>101</v>
      </c>
      <c r="M27" s="15">
        <f t="shared" si="2"/>
        <v>0.4745951982132886</v>
      </c>
      <c r="N27" s="19"/>
      <c r="O27" s="20"/>
    </row>
    <row r="28" spans="2:15" ht="12">
      <c r="B28" s="3"/>
      <c r="C28" s="8"/>
      <c r="D28" s="4" t="s">
        <v>73</v>
      </c>
      <c r="E28" s="7">
        <v>7</v>
      </c>
      <c r="F28" s="7">
        <v>24355</v>
      </c>
      <c r="G28" s="7">
        <v>26945</v>
      </c>
      <c r="H28" s="7">
        <v>2561</v>
      </c>
      <c r="I28" s="7">
        <v>178</v>
      </c>
      <c r="J28" s="7" t="s">
        <v>101</v>
      </c>
      <c r="K28" s="7">
        <v>61</v>
      </c>
      <c r="L28" s="7" t="s">
        <v>101</v>
      </c>
      <c r="M28" s="15">
        <f t="shared" si="2"/>
        <v>0.5996496429052688</v>
      </c>
      <c r="N28" s="19"/>
      <c r="O28" s="20"/>
    </row>
    <row r="29" spans="2:15" ht="12">
      <c r="B29" s="3"/>
      <c r="C29" s="8"/>
      <c r="D29" s="4" t="s">
        <v>74</v>
      </c>
      <c r="E29" s="7">
        <v>2</v>
      </c>
      <c r="F29" s="7">
        <v>13597</v>
      </c>
      <c r="G29" s="7">
        <v>11526</v>
      </c>
      <c r="H29" s="7">
        <v>544</v>
      </c>
      <c r="I29" s="7" t="s">
        <v>101</v>
      </c>
      <c r="J29" s="7">
        <v>4620</v>
      </c>
      <c r="K29" s="7">
        <v>1527</v>
      </c>
      <c r="L29" s="7">
        <v>4620</v>
      </c>
      <c r="M29" s="6" t="s">
        <v>101</v>
      </c>
      <c r="N29" s="19"/>
      <c r="O29" s="20"/>
    </row>
    <row r="30" spans="2:15" ht="12">
      <c r="B30" s="3"/>
      <c r="C30" s="8"/>
      <c r="D30" s="4" t="s">
        <v>75</v>
      </c>
      <c r="E30" s="7">
        <v>2</v>
      </c>
      <c r="F30" s="7">
        <v>10762</v>
      </c>
      <c r="G30" s="7">
        <v>13378</v>
      </c>
      <c r="H30" s="7">
        <v>284</v>
      </c>
      <c r="I30" s="7" t="s">
        <v>101</v>
      </c>
      <c r="J30" s="7" t="s">
        <v>101</v>
      </c>
      <c r="K30" s="6" t="s">
        <v>101</v>
      </c>
      <c r="L30" s="7" t="s">
        <v>101</v>
      </c>
      <c r="M30" s="6" t="s">
        <v>101</v>
      </c>
      <c r="N30" s="19"/>
      <c r="O30" s="20"/>
    </row>
    <row r="31" spans="2:15" ht="12">
      <c r="B31" s="3"/>
      <c r="C31" s="8"/>
      <c r="D31" s="4" t="s">
        <v>76</v>
      </c>
      <c r="E31" s="7">
        <v>2</v>
      </c>
      <c r="F31" s="7">
        <v>9454</v>
      </c>
      <c r="G31" s="7">
        <v>13767</v>
      </c>
      <c r="H31" s="7">
        <v>212</v>
      </c>
      <c r="I31" s="7" t="s">
        <v>101</v>
      </c>
      <c r="J31" s="7" t="s">
        <v>101</v>
      </c>
      <c r="K31" s="6" t="s">
        <v>101</v>
      </c>
      <c r="L31" s="7" t="s">
        <v>101</v>
      </c>
      <c r="M31" s="6" t="s">
        <v>101</v>
      </c>
      <c r="N31" s="19"/>
      <c r="O31" s="20"/>
    </row>
    <row r="32" spans="2:15" ht="12">
      <c r="B32" s="3"/>
      <c r="C32" s="8"/>
      <c r="D32" s="4" t="s">
        <v>77</v>
      </c>
      <c r="E32" s="21">
        <v>8</v>
      </c>
      <c r="F32" s="12">
        <v>40272</v>
      </c>
      <c r="G32" s="12">
        <v>37968</v>
      </c>
      <c r="H32" s="12">
        <v>2232</v>
      </c>
      <c r="I32" s="7">
        <v>28</v>
      </c>
      <c r="J32" s="7" t="s">
        <v>101</v>
      </c>
      <c r="K32" s="12">
        <v>1005</v>
      </c>
      <c r="L32" s="7" t="s">
        <v>101</v>
      </c>
      <c r="M32" s="15">
        <f t="shared" si="2"/>
        <v>0.06960326140996322</v>
      </c>
      <c r="N32" s="19"/>
      <c r="O32" s="20"/>
    </row>
    <row r="33" ht="12">
      <c r="B33" s="2"/>
    </row>
    <row r="34" ht="12">
      <c r="B34" s="2" t="s">
        <v>78</v>
      </c>
    </row>
    <row r="35" spans="2:10" ht="12">
      <c r="B35" s="2" t="s">
        <v>94</v>
      </c>
      <c r="C35" s="2"/>
      <c r="D35" s="2"/>
      <c r="E35" s="2"/>
      <c r="F35" s="2"/>
      <c r="G35" s="2"/>
      <c r="H35" s="2"/>
      <c r="I35" s="2"/>
      <c r="J35" s="2"/>
    </row>
  </sheetData>
  <mergeCells count="12">
    <mergeCell ref="C20:D20"/>
    <mergeCell ref="B3:D4"/>
    <mergeCell ref="B6:D6"/>
    <mergeCell ref="B7:D7"/>
    <mergeCell ref="C8:D8"/>
    <mergeCell ref="M3:M4"/>
    <mergeCell ref="G3:I3"/>
    <mergeCell ref="E3:E4"/>
    <mergeCell ref="F3:F4"/>
    <mergeCell ref="J3:J4"/>
    <mergeCell ref="K3:K4"/>
    <mergeCell ref="L3:L4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4" r:id="rId1"/>
  <headerFooter alignWithMargins="0">
    <oddFooter>&amp;R&amp;8&amp;Z　　　&amp;F　　　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spans="2:7" ht="12">
      <c r="B1" s="25" t="s">
        <v>96</v>
      </c>
      <c r="C1" s="25"/>
      <c r="D1" s="25"/>
      <c r="E1" s="25"/>
      <c r="F1" s="25"/>
      <c r="G1" s="25"/>
    </row>
    <row r="2" spans="2:10" ht="12">
      <c r="B2" s="26" t="s">
        <v>86</v>
      </c>
      <c r="C2" s="26"/>
      <c r="D2" s="26"/>
      <c r="E2" s="27"/>
      <c r="F2" s="27"/>
      <c r="G2" s="27"/>
      <c r="H2" s="19"/>
      <c r="J2" s="19"/>
    </row>
    <row r="3" spans="2:12" ht="12" customHeight="1">
      <c r="B3" s="39" t="s">
        <v>95</v>
      </c>
      <c r="C3" s="40"/>
      <c r="D3" s="41"/>
      <c r="E3" s="35" t="s">
        <v>42</v>
      </c>
      <c r="F3" s="30" t="s">
        <v>43</v>
      </c>
      <c r="G3" s="31"/>
      <c r="H3" s="32"/>
      <c r="I3" s="35" t="s">
        <v>44</v>
      </c>
      <c r="J3" s="28" t="s">
        <v>45</v>
      </c>
      <c r="K3" s="28" t="s">
        <v>46</v>
      </c>
      <c r="L3" s="35" t="s">
        <v>87</v>
      </c>
    </row>
    <row r="4" spans="2:12" ht="12">
      <c r="B4" s="42"/>
      <c r="C4" s="43"/>
      <c r="D4" s="44"/>
      <c r="E4" s="34"/>
      <c r="F4" s="11" t="s">
        <v>48</v>
      </c>
      <c r="G4" s="11" t="s">
        <v>49</v>
      </c>
      <c r="H4" s="11" t="s">
        <v>50</v>
      </c>
      <c r="I4" s="34"/>
      <c r="J4" s="29"/>
      <c r="K4" s="29"/>
      <c r="L4" s="34"/>
    </row>
    <row r="5" spans="2:12" ht="12">
      <c r="B5" s="3"/>
      <c r="C5" s="8"/>
      <c r="D5" s="4"/>
      <c r="E5" s="5" t="s">
        <v>88</v>
      </c>
      <c r="F5" s="5" t="s">
        <v>88</v>
      </c>
      <c r="G5" s="5" t="s">
        <v>88</v>
      </c>
      <c r="H5" s="5" t="s">
        <v>88</v>
      </c>
      <c r="I5" s="5" t="s">
        <v>88</v>
      </c>
      <c r="J5" s="5" t="s">
        <v>88</v>
      </c>
      <c r="K5" s="5" t="s">
        <v>88</v>
      </c>
      <c r="L5" s="5" t="s">
        <v>89</v>
      </c>
    </row>
    <row r="6" spans="2:12" ht="12">
      <c r="B6" s="45" t="s">
        <v>90</v>
      </c>
      <c r="C6" s="46"/>
      <c r="D6" s="47"/>
      <c r="E6" s="7"/>
      <c r="F6" s="7"/>
      <c r="G6" s="7"/>
      <c r="H6" s="7"/>
      <c r="I6" s="7"/>
      <c r="J6" s="7"/>
      <c r="K6" s="7"/>
      <c r="L6" s="23"/>
    </row>
    <row r="7" spans="2:13" ht="12" customHeight="1">
      <c r="B7" s="3"/>
      <c r="C7" s="46" t="s">
        <v>93</v>
      </c>
      <c r="D7" s="47"/>
      <c r="E7" s="7">
        <v>1095835</v>
      </c>
      <c r="F7" s="7">
        <v>774264</v>
      </c>
      <c r="G7" s="7">
        <v>92230</v>
      </c>
      <c r="H7" s="7">
        <v>10578</v>
      </c>
      <c r="I7" s="7" t="s">
        <v>38</v>
      </c>
      <c r="J7" s="7">
        <v>300266</v>
      </c>
      <c r="K7" s="7" t="s">
        <v>38</v>
      </c>
      <c r="L7" s="23">
        <v>98.79</v>
      </c>
      <c r="M7" s="19"/>
    </row>
    <row r="8" spans="2:13" ht="12" customHeight="1">
      <c r="B8" s="9"/>
      <c r="C8" s="37" t="s">
        <v>99</v>
      </c>
      <c r="D8" s="38"/>
      <c r="E8" s="6">
        <f>SUM(E9:E12)</f>
        <v>1080391</v>
      </c>
      <c r="F8" s="6">
        <f>SUM(F9:F12)</f>
        <v>758254</v>
      </c>
      <c r="G8" s="6">
        <f>SUM(G9:G12)</f>
        <v>92935</v>
      </c>
      <c r="H8" s="6">
        <f>SUM(H9:H12)</f>
        <v>10546</v>
      </c>
      <c r="I8" s="6" t="s">
        <v>38</v>
      </c>
      <c r="J8" s="6">
        <f>SUM(J9:J12)</f>
        <v>306753</v>
      </c>
      <c r="K8" s="6" t="s">
        <v>38</v>
      </c>
      <c r="L8" s="24">
        <f>(F8+G8)/(F8+G8+H8)*100</f>
        <v>98.7761898959657</v>
      </c>
      <c r="M8" s="19"/>
    </row>
    <row r="9" spans="2:13" ht="12">
      <c r="B9" s="3"/>
      <c r="C9" s="8"/>
      <c r="D9" s="4" t="s">
        <v>82</v>
      </c>
      <c r="E9" s="7">
        <v>556687</v>
      </c>
      <c r="F9" s="7">
        <v>483406</v>
      </c>
      <c r="G9" s="7">
        <v>16052</v>
      </c>
      <c r="H9" s="7">
        <v>2141</v>
      </c>
      <c r="I9" s="7" t="s">
        <v>38</v>
      </c>
      <c r="J9" s="7">
        <v>91360</v>
      </c>
      <c r="K9" s="7" t="s">
        <v>38</v>
      </c>
      <c r="L9" s="23">
        <f>(F9+G9)/(F9+G9+H9)*100</f>
        <v>99.57316501827157</v>
      </c>
      <c r="M9" s="19"/>
    </row>
    <row r="10" spans="2:13" ht="12">
      <c r="B10" s="3"/>
      <c r="C10" s="8"/>
      <c r="D10" s="4" t="s">
        <v>83</v>
      </c>
      <c r="E10" s="7">
        <v>368207</v>
      </c>
      <c r="F10" s="7">
        <v>127204</v>
      </c>
      <c r="G10" s="7">
        <v>42330</v>
      </c>
      <c r="H10" s="7">
        <v>1344</v>
      </c>
      <c r="I10" s="7" t="s">
        <v>38</v>
      </c>
      <c r="J10" s="7">
        <v>206180</v>
      </c>
      <c r="K10" s="7" t="s">
        <v>38</v>
      </c>
      <c r="L10" s="23">
        <f>(F10+G10)/(F10+G10+H10)*100</f>
        <v>99.21347394047216</v>
      </c>
      <c r="M10" s="19"/>
    </row>
    <row r="11" spans="2:13" ht="12">
      <c r="B11" s="3"/>
      <c r="C11" s="8"/>
      <c r="D11" s="4" t="s">
        <v>84</v>
      </c>
      <c r="E11" s="7">
        <v>155497</v>
      </c>
      <c r="F11" s="7">
        <v>147644</v>
      </c>
      <c r="G11" s="7">
        <v>34553</v>
      </c>
      <c r="H11" s="7">
        <v>7061</v>
      </c>
      <c r="I11" s="7" t="s">
        <v>38</v>
      </c>
      <c r="J11" s="7">
        <v>9213</v>
      </c>
      <c r="K11" s="7" t="s">
        <v>38</v>
      </c>
      <c r="L11" s="23">
        <f>(F11+G11)/(F11+G11+H11)*100</f>
        <v>96.2691141193503</v>
      </c>
      <c r="M11" s="19"/>
    </row>
    <row r="12" spans="2:13" ht="12">
      <c r="B12" s="3"/>
      <c r="C12" s="8"/>
      <c r="D12" s="4" t="s">
        <v>85</v>
      </c>
      <c r="E12" s="7" t="s">
        <v>38</v>
      </c>
      <c r="F12" s="7" t="s">
        <v>38</v>
      </c>
      <c r="G12" s="7" t="s">
        <v>38</v>
      </c>
      <c r="H12" s="7" t="s">
        <v>38</v>
      </c>
      <c r="I12" s="7" t="s">
        <v>38</v>
      </c>
      <c r="J12" s="7" t="s">
        <v>38</v>
      </c>
      <c r="K12" s="7" t="s">
        <v>38</v>
      </c>
      <c r="L12" s="7" t="s">
        <v>38</v>
      </c>
      <c r="M12" s="19"/>
    </row>
    <row r="13" spans="2:13" ht="12">
      <c r="B13" s="45" t="s">
        <v>91</v>
      </c>
      <c r="C13" s="46"/>
      <c r="D13" s="47"/>
      <c r="E13" s="7"/>
      <c r="F13" s="7"/>
      <c r="G13" s="7"/>
      <c r="H13" s="7"/>
      <c r="I13" s="7"/>
      <c r="J13" s="7"/>
      <c r="K13" s="7"/>
      <c r="L13" s="23"/>
      <c r="M13" s="19"/>
    </row>
    <row r="14" spans="2:13" ht="12" customHeight="1">
      <c r="B14" s="3"/>
      <c r="C14" s="46" t="s">
        <v>93</v>
      </c>
      <c r="D14" s="47"/>
      <c r="E14" s="7">
        <v>176180</v>
      </c>
      <c r="F14" s="7">
        <v>104303</v>
      </c>
      <c r="G14" s="7">
        <v>14045</v>
      </c>
      <c r="H14" s="7">
        <v>10676</v>
      </c>
      <c r="I14" s="7" t="s">
        <v>38</v>
      </c>
      <c r="J14" s="7">
        <v>53156</v>
      </c>
      <c r="K14" s="7" t="s">
        <v>38</v>
      </c>
      <c r="L14" s="23">
        <f>(F14+G14)/(F14+G14+H14)*100</f>
        <v>91.72557043650794</v>
      </c>
      <c r="M14" s="19"/>
    </row>
    <row r="15" spans="2:13" ht="12" customHeight="1">
      <c r="B15" s="9"/>
      <c r="C15" s="37" t="s">
        <v>99</v>
      </c>
      <c r="D15" s="38"/>
      <c r="E15" s="6">
        <f>SUM(E16:E19)</f>
        <v>175899</v>
      </c>
      <c r="F15" s="6">
        <f>SUM(F16:F19)</f>
        <v>104412</v>
      </c>
      <c r="G15" s="6">
        <f>SUM(G16:G19)</f>
        <v>14045</v>
      </c>
      <c r="H15" s="6">
        <f>SUM(H16:H19)</f>
        <v>10676</v>
      </c>
      <c r="I15" s="6" t="s">
        <v>38</v>
      </c>
      <c r="J15" s="6">
        <f>SUM(J16:J19)</f>
        <v>52650</v>
      </c>
      <c r="K15" s="6" t="s">
        <v>38</v>
      </c>
      <c r="L15" s="24">
        <f>(F15+G15)/(F15+G15+H15)*100</f>
        <v>91.7325548078338</v>
      </c>
      <c r="M15" s="19"/>
    </row>
    <row r="16" spans="2:13" ht="12">
      <c r="B16" s="3"/>
      <c r="C16" s="8"/>
      <c r="D16" s="4" t="s">
        <v>82</v>
      </c>
      <c r="E16" s="7">
        <v>138745</v>
      </c>
      <c r="F16" s="7">
        <v>86572</v>
      </c>
      <c r="G16" s="7">
        <v>7296</v>
      </c>
      <c r="H16" s="7">
        <v>6333</v>
      </c>
      <c r="I16" s="7" t="s">
        <v>38</v>
      </c>
      <c r="J16" s="7">
        <v>37399</v>
      </c>
      <c r="K16" s="7" t="s">
        <v>38</v>
      </c>
      <c r="L16" s="23">
        <f>(F16+G16)/(F16+G16+H16)*100</f>
        <v>93.67970379537131</v>
      </c>
      <c r="M16" s="19"/>
    </row>
    <row r="17" spans="2:13" ht="12">
      <c r="B17" s="3"/>
      <c r="C17" s="8"/>
      <c r="D17" s="4" t="s">
        <v>83</v>
      </c>
      <c r="E17" s="7">
        <v>3408</v>
      </c>
      <c r="F17" s="7">
        <v>1849</v>
      </c>
      <c r="G17" s="7">
        <v>1332</v>
      </c>
      <c r="H17" s="7">
        <v>1992</v>
      </c>
      <c r="I17" s="7" t="s">
        <v>38</v>
      </c>
      <c r="J17" s="7">
        <v>159</v>
      </c>
      <c r="K17" s="7" t="s">
        <v>38</v>
      </c>
      <c r="L17" s="23">
        <f>(F17+G17)/(F17+G17+H17)*100</f>
        <v>61.49236419872415</v>
      </c>
      <c r="M17" s="19"/>
    </row>
    <row r="18" spans="2:13" ht="12" customHeight="1">
      <c r="B18" s="3"/>
      <c r="C18" s="8"/>
      <c r="D18" s="4" t="s">
        <v>84</v>
      </c>
      <c r="E18" s="7">
        <v>25250</v>
      </c>
      <c r="F18" s="7">
        <v>6921</v>
      </c>
      <c r="G18" s="7">
        <v>5350</v>
      </c>
      <c r="H18" s="7">
        <v>2351</v>
      </c>
      <c r="I18" s="7" t="s">
        <v>38</v>
      </c>
      <c r="J18" s="7">
        <v>11850</v>
      </c>
      <c r="K18" s="7" t="s">
        <v>38</v>
      </c>
      <c r="L18" s="23">
        <f>(F18+G18)/(F18+G18+H18)*100</f>
        <v>83.9214881685132</v>
      </c>
      <c r="M18" s="19"/>
    </row>
    <row r="19" spans="2:13" ht="12">
      <c r="B19" s="3"/>
      <c r="C19" s="8"/>
      <c r="D19" s="4" t="s">
        <v>85</v>
      </c>
      <c r="E19" s="12">
        <v>8496</v>
      </c>
      <c r="F19" s="12">
        <v>9070</v>
      </c>
      <c r="G19" s="12">
        <v>67</v>
      </c>
      <c r="H19" s="7" t="s">
        <v>38</v>
      </c>
      <c r="I19" s="7" t="s">
        <v>38</v>
      </c>
      <c r="J19" s="12">
        <v>3242</v>
      </c>
      <c r="K19" s="7" t="s">
        <v>38</v>
      </c>
      <c r="L19" s="23">
        <f>(F19+G19)/(F19+G19)*100</f>
        <v>100</v>
      </c>
      <c r="M19" s="19"/>
    </row>
    <row r="20" ht="12">
      <c r="B20" s="2"/>
    </row>
    <row r="21" ht="12">
      <c r="B21" s="2" t="s">
        <v>78</v>
      </c>
    </row>
  </sheetData>
  <mergeCells count="13">
    <mergeCell ref="B3:D4"/>
    <mergeCell ref="L3:L4"/>
    <mergeCell ref="F3:H3"/>
    <mergeCell ref="E3:E4"/>
    <mergeCell ref="I3:I4"/>
    <mergeCell ref="J3:J4"/>
    <mergeCell ref="K3:K4"/>
    <mergeCell ref="B6:D6"/>
    <mergeCell ref="B13:D13"/>
    <mergeCell ref="C7:D7"/>
    <mergeCell ref="C15:D15"/>
    <mergeCell ref="C8:D8"/>
    <mergeCell ref="C14:D1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&amp;R&amp;8&amp;Z　　　&amp;F　　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2006-07-06T04:48:36Z</cp:lastPrinted>
  <dcterms:created xsi:type="dcterms:W3CDTF">1999-08-08T13:52:57Z</dcterms:created>
  <dcterms:modified xsi:type="dcterms:W3CDTF">2006-08-02T00:42:21Z</dcterms:modified>
  <cp:category/>
  <cp:version/>
  <cp:contentType/>
  <cp:contentStatus/>
</cp:coreProperties>
</file>