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26_国有鉄道旅客輸送状況" sheetId="1" r:id="rId1"/>
  </sheets>
  <definedNames>
    <definedName name="_xlnm.Print_Titles" localSheetId="0">'126_国有鉄道旅客輸送状況'!$5:$7</definedName>
  </definedNames>
  <calcPr fullCalcOnLoad="1"/>
</workbook>
</file>

<file path=xl/sharedStrings.xml><?xml version="1.0" encoding="utf-8"?>
<sst xmlns="http://schemas.openxmlformats.org/spreadsheetml/2006/main" count="153" uniqueCount="81">
  <si>
    <t>高崎</t>
  </si>
  <si>
    <t>前橋</t>
  </si>
  <si>
    <t>沼田</t>
  </si>
  <si>
    <t>水上</t>
  </si>
  <si>
    <t>普通</t>
  </si>
  <si>
    <t>人</t>
  </si>
  <si>
    <t>路線・駅</t>
  </si>
  <si>
    <t>乗車人員</t>
  </si>
  <si>
    <t>計</t>
  </si>
  <si>
    <t>定期</t>
  </si>
  <si>
    <t>高崎線</t>
  </si>
  <si>
    <t>新町</t>
  </si>
  <si>
    <t>倉賀野</t>
  </si>
  <si>
    <t>上越線</t>
  </si>
  <si>
    <t>井野</t>
  </si>
  <si>
    <t>新前橋</t>
  </si>
  <si>
    <t>群馬総社</t>
  </si>
  <si>
    <t>八木原</t>
  </si>
  <si>
    <t>渋川</t>
  </si>
  <si>
    <t>（津久田）</t>
  </si>
  <si>
    <t>後閑</t>
  </si>
  <si>
    <t>吾妻線</t>
  </si>
  <si>
    <t>（祖母島）</t>
  </si>
  <si>
    <t>小野上</t>
  </si>
  <si>
    <t>中之条</t>
  </si>
  <si>
    <t>（市城）</t>
  </si>
  <si>
    <t>群馬原町</t>
  </si>
  <si>
    <t>（郷原）</t>
  </si>
  <si>
    <t>（群馬大津）</t>
  </si>
  <si>
    <t>（羽根尾）</t>
  </si>
  <si>
    <t>（袋倉）</t>
  </si>
  <si>
    <t>（大前）</t>
  </si>
  <si>
    <t>両毛線</t>
  </si>
  <si>
    <t>桐生</t>
  </si>
  <si>
    <t>岩宿</t>
  </si>
  <si>
    <t>国定</t>
  </si>
  <si>
    <t>伊勢崎</t>
  </si>
  <si>
    <t>駒形</t>
  </si>
  <si>
    <t>信越線</t>
  </si>
  <si>
    <t>群馬八幡</t>
  </si>
  <si>
    <t>安中</t>
  </si>
  <si>
    <t>磯部</t>
  </si>
  <si>
    <t>松井田</t>
  </si>
  <si>
    <t>横川</t>
  </si>
  <si>
    <t>八高線</t>
  </si>
  <si>
    <t>群馬藤岡</t>
  </si>
  <si>
    <t>（北藤岡）</t>
  </si>
  <si>
    <t>万座・鹿沢口</t>
  </si>
  <si>
    <t>（金島）</t>
  </si>
  <si>
    <t>126．国有鉄道旅客輸送状況（昭和52年度）</t>
  </si>
  <si>
    <t>（1日平均）</t>
  </si>
  <si>
    <t>旅客収入</t>
  </si>
  <si>
    <t>総額</t>
  </si>
  <si>
    <t>定期</t>
  </si>
  <si>
    <t>普通</t>
  </si>
  <si>
    <t>荷物</t>
  </si>
  <si>
    <t>総数</t>
  </si>
  <si>
    <t>資料：高崎鉄道管理局</t>
  </si>
  <si>
    <t>1）交通公社および旅行関係については、乗車人員旅客収入ともそれそれ前橋駅・高崎駅・桐生駅に含む。</t>
  </si>
  <si>
    <t>2）乗車人員、収入の（　）内の数字は駅員無配置駅を示し外書である。</t>
  </si>
  <si>
    <t>敷島</t>
  </si>
  <si>
    <t>岩本</t>
  </si>
  <si>
    <t>上牧</t>
  </si>
  <si>
    <t>（岩島）</t>
  </si>
  <si>
    <t>（矢倉）</t>
  </si>
  <si>
    <t>川原湯</t>
  </si>
  <si>
    <t>長野原</t>
  </si>
  <si>
    <t>足尾線</t>
  </si>
  <si>
    <t>相老</t>
  </si>
  <si>
    <t>大間々</t>
  </si>
  <si>
    <t>（上神梅）</t>
  </si>
  <si>
    <t>水沼</t>
  </si>
  <si>
    <t>（花輪）</t>
  </si>
  <si>
    <t>（小中）</t>
  </si>
  <si>
    <t>神土</t>
  </si>
  <si>
    <t>沢入</t>
  </si>
  <si>
    <t>北高崎</t>
  </si>
  <si>
    <t>西松井田</t>
  </si>
  <si>
    <t>―</t>
  </si>
  <si>
    <t>(―）</t>
  </si>
  <si>
    <t>(―）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</si>
</sst>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\(#,##0\);\(\-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2" borderId="2" xfId="0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2" fillId="0" borderId="0" xfId="0" applyNumberFormat="1" applyFont="1" applyAlignment="1">
      <alignment horizontal="right"/>
    </xf>
    <xf numFmtId="0" fontId="3" fillId="2" borderId="1" xfId="0" applyFont="1" applyFill="1" applyBorder="1" applyAlignment="1">
      <alignment horizontal="distributed" vertical="center" wrapText="1"/>
    </xf>
    <xf numFmtId="6" fontId="4" fillId="0" borderId="0" xfId="18" applyFont="1" applyAlignment="1">
      <alignment vertical="top"/>
    </xf>
    <xf numFmtId="49" fontId="4" fillId="0" borderId="0" xfId="0" applyNumberFormat="1" applyFont="1" applyAlignment="1">
      <alignment horizontal="left" vertical="center"/>
    </xf>
    <xf numFmtId="49" fontId="3" fillId="3" borderId="4" xfId="0" applyNumberFormat="1" applyFont="1" applyFill="1" applyBorder="1" applyAlignment="1">
      <alignment horizontal="distributed" vertical="center" wrapText="1"/>
    </xf>
    <xf numFmtId="0" fontId="6" fillId="3" borderId="5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6" fillId="3" borderId="6" xfId="0" applyFont="1" applyFill="1" applyBorder="1" applyAlignment="1">
      <alignment vertical="top" wrapText="1"/>
    </xf>
    <xf numFmtId="0" fontId="6" fillId="3" borderId="7" xfId="0" applyFont="1" applyFill="1" applyBorder="1" applyAlignment="1">
      <alignment vertical="top" wrapText="1"/>
    </xf>
    <xf numFmtId="0" fontId="6" fillId="3" borderId="5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6" fillId="3" borderId="6" xfId="0" applyFont="1" applyFill="1" applyBorder="1" applyAlignment="1">
      <alignment horizontal="distributed" vertical="center" wrapText="1"/>
    </xf>
    <xf numFmtId="0" fontId="6" fillId="3" borderId="7" xfId="0" applyFont="1" applyFill="1" applyBorder="1" applyAlignment="1">
      <alignment horizontal="distributed" vertical="center" wrapText="1"/>
    </xf>
    <xf numFmtId="180" fontId="6" fillId="0" borderId="1" xfId="0" applyNumberFormat="1" applyFont="1" applyBorder="1" applyAlignment="1">
      <alignment horizontal="right" vertical="top" wrapText="1"/>
    </xf>
    <xf numFmtId="180" fontId="3" fillId="0" borderId="1" xfId="0" applyNumberFormat="1" applyFont="1" applyBorder="1" applyAlignment="1">
      <alignment horizontal="right" vertical="top" wrapText="1"/>
    </xf>
    <xf numFmtId="0" fontId="3" fillId="3" borderId="6" xfId="0" applyFont="1" applyFill="1" applyBorder="1" applyAlignment="1">
      <alignment vertical="top" wrapText="1"/>
    </xf>
    <xf numFmtId="0" fontId="3" fillId="3" borderId="7" xfId="0" applyFont="1" applyFill="1" applyBorder="1" applyAlignment="1">
      <alignment vertical="top" wrapText="1"/>
    </xf>
    <xf numFmtId="49" fontId="6" fillId="3" borderId="8" xfId="0" applyNumberFormat="1" applyFont="1" applyFill="1" applyBorder="1" applyAlignment="1">
      <alignment horizontal="distributed" vertical="center" wrapText="1"/>
    </xf>
    <xf numFmtId="49" fontId="6" fillId="3" borderId="9" xfId="0" applyNumberFormat="1" applyFont="1" applyFill="1" applyBorder="1" applyAlignment="1">
      <alignment horizontal="distributed" vertical="center" wrapText="1"/>
    </xf>
    <xf numFmtId="49" fontId="6" fillId="3" borderId="10" xfId="0" applyNumberFormat="1" applyFont="1" applyFill="1" applyBorder="1" applyAlignment="1">
      <alignment horizontal="distributed" vertical="center" wrapText="1"/>
    </xf>
    <xf numFmtId="49" fontId="6" fillId="3" borderId="11" xfId="0" applyNumberFormat="1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49" fontId="6" fillId="3" borderId="4" xfId="0" applyNumberFormat="1" applyFont="1" applyFill="1" applyBorder="1" applyAlignment="1">
      <alignment horizontal="distributed" vertical="center" wrapText="1"/>
    </xf>
    <xf numFmtId="49" fontId="6" fillId="3" borderId="3" xfId="0" applyNumberFormat="1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9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10" xfId="0" applyNumberFormat="1" applyFont="1" applyFill="1" applyBorder="1" applyAlignment="1">
      <alignment horizontal="distributed" vertical="center" wrapText="1"/>
    </xf>
    <xf numFmtId="49" fontId="3" fillId="3" borderId="11" xfId="0" applyNumberFormat="1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49" fontId="6" fillId="3" borderId="5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6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1" customWidth="1"/>
    <col min="3" max="3" width="2.625" style="7" customWidth="1"/>
    <col min="4" max="4" width="13.625" style="7" customWidth="1"/>
    <col min="5" max="7" width="10.875" style="1" customWidth="1"/>
    <col min="8" max="9" width="13.00390625" style="1" bestFit="1" customWidth="1"/>
    <col min="10" max="10" width="11.875" style="1" bestFit="1" customWidth="1"/>
    <col min="11" max="16384" width="9.00390625" style="1" customWidth="1"/>
  </cols>
  <sheetData>
    <row r="1" spans="2:4" ht="15.75" customHeight="1">
      <c r="B1" s="6" t="s">
        <v>49</v>
      </c>
      <c r="D1" s="6"/>
    </row>
    <row r="2" spans="3:4" ht="14.25">
      <c r="C2" s="6"/>
      <c r="D2" s="14" t="s">
        <v>50</v>
      </c>
    </row>
    <row r="3" spans="3:12" ht="13.5">
      <c r="C3" s="17" t="s">
        <v>58</v>
      </c>
      <c r="D3" s="1"/>
      <c r="L3" s="7"/>
    </row>
    <row r="4" spans="3:4" ht="13.5">
      <c r="C4" s="17" t="s">
        <v>59</v>
      </c>
      <c r="D4" s="1"/>
    </row>
    <row r="5" spans="2:11" s="4" customFormat="1" ht="12" customHeight="1">
      <c r="B5" s="41" t="s">
        <v>6</v>
      </c>
      <c r="C5" s="42"/>
      <c r="D5" s="43"/>
      <c r="E5" s="35" t="s">
        <v>7</v>
      </c>
      <c r="F5" s="36"/>
      <c r="G5" s="37"/>
      <c r="H5" s="40" t="s">
        <v>51</v>
      </c>
      <c r="I5" s="40"/>
      <c r="J5" s="40"/>
      <c r="K5" s="40"/>
    </row>
    <row r="6" spans="2:11" s="4" customFormat="1" ht="12" customHeight="1">
      <c r="B6" s="44"/>
      <c r="C6" s="45"/>
      <c r="D6" s="46"/>
      <c r="E6" s="12" t="s">
        <v>8</v>
      </c>
      <c r="F6" s="12" t="s">
        <v>4</v>
      </c>
      <c r="G6" s="12" t="s">
        <v>9</v>
      </c>
      <c r="H6" s="15" t="s">
        <v>52</v>
      </c>
      <c r="I6" s="15" t="s">
        <v>54</v>
      </c>
      <c r="J6" s="15" t="s">
        <v>53</v>
      </c>
      <c r="K6" s="15" t="s">
        <v>55</v>
      </c>
    </row>
    <row r="7" spans="2:11" s="2" customFormat="1" ht="12" customHeight="1">
      <c r="B7" s="47"/>
      <c r="C7" s="48"/>
      <c r="D7" s="49"/>
      <c r="E7" s="3" t="s">
        <v>5</v>
      </c>
      <c r="F7" s="3" t="s">
        <v>5</v>
      </c>
      <c r="G7" s="3" t="s">
        <v>5</v>
      </c>
      <c r="H7" s="3" t="s">
        <v>5</v>
      </c>
      <c r="I7" s="3" t="s">
        <v>5</v>
      </c>
      <c r="J7" s="3" t="s">
        <v>5</v>
      </c>
      <c r="K7" s="3" t="s">
        <v>5</v>
      </c>
    </row>
    <row r="8" spans="2:11" s="2" customFormat="1" ht="12" customHeight="1">
      <c r="B8" s="50" t="s">
        <v>56</v>
      </c>
      <c r="C8" s="38"/>
      <c r="D8" s="39"/>
      <c r="E8" s="11">
        <f>SUM(E10,E14,E28,E46,E53,E63,E71)</f>
        <v>100732</v>
      </c>
      <c r="F8" s="11">
        <f aca="true" t="shared" si="0" ref="F8:K8">SUM(F10,F14,F28,F46,F53,F63,F71)</f>
        <v>43622</v>
      </c>
      <c r="G8" s="11">
        <f t="shared" si="0"/>
        <v>57110</v>
      </c>
      <c r="H8" s="11">
        <f t="shared" si="0"/>
        <v>37006697</v>
      </c>
      <c r="I8" s="11">
        <f t="shared" si="0"/>
        <v>33318793</v>
      </c>
      <c r="J8" s="11">
        <f t="shared" si="0"/>
        <v>2966567</v>
      </c>
      <c r="K8" s="11">
        <f t="shared" si="0"/>
        <v>721337</v>
      </c>
    </row>
    <row r="9" spans="2:11" s="5" customFormat="1" ht="12" customHeight="1">
      <c r="B9" s="50"/>
      <c r="C9" s="38"/>
      <c r="D9" s="39"/>
      <c r="E9" s="27">
        <f>SUM(E15,E29,E54,E72)</f>
        <v>2031</v>
      </c>
      <c r="F9" s="27">
        <f>SUM(F15,F29,F54,F72)</f>
        <v>189</v>
      </c>
      <c r="G9" s="27">
        <f>SUM(G15,G29,G54,G72)</f>
        <v>1842</v>
      </c>
      <c r="H9" s="27">
        <f>SUM(H15,H29,H54,H72)</f>
        <v>32888</v>
      </c>
      <c r="I9" s="27" t="s">
        <v>79</v>
      </c>
      <c r="J9" s="27" t="s">
        <v>79</v>
      </c>
      <c r="K9" s="27" t="s">
        <v>79</v>
      </c>
    </row>
    <row r="10" spans="2:11" s="5" customFormat="1" ht="12" customHeight="1">
      <c r="B10" s="23"/>
      <c r="C10" s="38" t="s">
        <v>10</v>
      </c>
      <c r="D10" s="39"/>
      <c r="E10" s="11">
        <f>SUM(E11:E13)</f>
        <v>31558</v>
      </c>
      <c r="F10" s="11">
        <f aca="true" t="shared" si="1" ref="F10:K10">SUM(F11:F13)</f>
        <v>15118</v>
      </c>
      <c r="G10" s="11">
        <f t="shared" si="1"/>
        <v>16440</v>
      </c>
      <c r="H10" s="11">
        <f t="shared" si="1"/>
        <v>14006859</v>
      </c>
      <c r="I10" s="11">
        <f t="shared" si="1"/>
        <v>12890024</v>
      </c>
      <c r="J10" s="11">
        <f t="shared" si="1"/>
        <v>926584</v>
      </c>
      <c r="K10" s="11">
        <f t="shared" si="1"/>
        <v>190251</v>
      </c>
    </row>
    <row r="11" spans="2:11" s="2" customFormat="1" ht="12" customHeight="1">
      <c r="B11" s="24"/>
      <c r="C11" s="18"/>
      <c r="D11" s="13" t="s">
        <v>11</v>
      </c>
      <c r="E11" s="10">
        <f>SUM(F11:G11)</f>
        <v>3319</v>
      </c>
      <c r="F11" s="10">
        <v>1475</v>
      </c>
      <c r="G11" s="10">
        <v>1844</v>
      </c>
      <c r="H11" s="10">
        <f>SUM(I11:K11)</f>
        <v>964886</v>
      </c>
      <c r="I11" s="10">
        <v>752704</v>
      </c>
      <c r="J11" s="10">
        <v>194918</v>
      </c>
      <c r="K11" s="10">
        <v>17264</v>
      </c>
    </row>
    <row r="12" spans="2:11" s="2" customFormat="1" ht="12" customHeight="1">
      <c r="B12" s="24"/>
      <c r="C12" s="18"/>
      <c r="D12" s="13" t="s">
        <v>12</v>
      </c>
      <c r="E12" s="10">
        <f>SUM(F12:G12)</f>
        <v>2187</v>
      </c>
      <c r="F12" s="10">
        <v>811</v>
      </c>
      <c r="G12" s="10">
        <v>1376</v>
      </c>
      <c r="H12" s="10">
        <f>SUM(I12:K12)</f>
        <v>335238</v>
      </c>
      <c r="I12" s="10">
        <v>233575</v>
      </c>
      <c r="J12" s="10">
        <v>101663</v>
      </c>
      <c r="K12" s="10" t="s">
        <v>78</v>
      </c>
    </row>
    <row r="13" spans="2:11" s="2" customFormat="1" ht="12" customHeight="1">
      <c r="B13" s="24"/>
      <c r="C13" s="18"/>
      <c r="D13" s="13" t="s">
        <v>0</v>
      </c>
      <c r="E13" s="10">
        <f>SUM(F13:G13)</f>
        <v>26052</v>
      </c>
      <c r="F13" s="10">
        <v>12832</v>
      </c>
      <c r="G13" s="10">
        <v>13220</v>
      </c>
      <c r="H13" s="10">
        <f>SUM(I13:K13)</f>
        <v>12706735</v>
      </c>
      <c r="I13" s="10">
        <v>11903745</v>
      </c>
      <c r="J13" s="10">
        <v>630003</v>
      </c>
      <c r="K13" s="10">
        <v>172987</v>
      </c>
    </row>
    <row r="14" spans="2:11" s="5" customFormat="1" ht="12" customHeight="1">
      <c r="B14" s="25"/>
      <c r="C14" s="38" t="s">
        <v>13</v>
      </c>
      <c r="D14" s="39"/>
      <c r="E14" s="11">
        <f>SUM(E23:E27,E16:E21)</f>
        <v>22008</v>
      </c>
      <c r="F14" s="11">
        <f aca="true" t="shared" si="2" ref="F14:K14">SUM(F23:F27,F16:F21)</f>
        <v>9239</v>
      </c>
      <c r="G14" s="11">
        <f t="shared" si="2"/>
        <v>12769</v>
      </c>
      <c r="H14" s="11">
        <f t="shared" si="2"/>
        <v>8452702</v>
      </c>
      <c r="I14" s="11">
        <f t="shared" si="2"/>
        <v>7601929</v>
      </c>
      <c r="J14" s="11">
        <f t="shared" si="2"/>
        <v>686405</v>
      </c>
      <c r="K14" s="11">
        <f t="shared" si="2"/>
        <v>164368</v>
      </c>
    </row>
    <row r="15" spans="2:11" s="5" customFormat="1" ht="12" customHeight="1">
      <c r="B15" s="26"/>
      <c r="C15" s="38"/>
      <c r="D15" s="39"/>
      <c r="E15" s="27">
        <f>SUM(E22)</f>
        <v>168</v>
      </c>
      <c r="F15" s="27">
        <f>SUM(F22)</f>
        <v>3</v>
      </c>
      <c r="G15" s="27">
        <f>SUM(G22)</f>
        <v>165</v>
      </c>
      <c r="H15" s="27">
        <f>SUM(H22)</f>
        <v>280</v>
      </c>
      <c r="I15" s="27" t="s">
        <v>79</v>
      </c>
      <c r="J15" s="27" t="s">
        <v>79</v>
      </c>
      <c r="K15" s="27" t="s">
        <v>79</v>
      </c>
    </row>
    <row r="16" spans="2:11" s="2" customFormat="1" ht="12" customHeight="1">
      <c r="B16" s="20"/>
      <c r="C16" s="18"/>
      <c r="D16" s="13" t="s">
        <v>14</v>
      </c>
      <c r="E16" s="10">
        <f>SUM(F16:G16)</f>
        <v>1271</v>
      </c>
      <c r="F16" s="10">
        <v>421</v>
      </c>
      <c r="G16" s="10">
        <v>850</v>
      </c>
      <c r="H16" s="10">
        <f>SUM(I16:K16)</f>
        <v>154868</v>
      </c>
      <c r="I16" s="10">
        <v>108464</v>
      </c>
      <c r="J16" s="10">
        <v>46404</v>
      </c>
      <c r="K16" s="28" t="s">
        <v>78</v>
      </c>
    </row>
    <row r="17" spans="2:11" s="2" customFormat="1" ht="12" customHeight="1">
      <c r="B17" s="20"/>
      <c r="C17" s="18"/>
      <c r="D17" s="13" t="s">
        <v>15</v>
      </c>
      <c r="E17" s="10">
        <f aca="true" t="shared" si="3" ref="E17:E27">SUM(F17:G17)</f>
        <v>4206</v>
      </c>
      <c r="F17" s="10">
        <v>1812</v>
      </c>
      <c r="G17" s="10">
        <v>2394</v>
      </c>
      <c r="H17" s="10">
        <f aca="true" t="shared" si="4" ref="H17:H27">SUM(I17:K17)</f>
        <v>1344801</v>
      </c>
      <c r="I17" s="10">
        <v>1145232</v>
      </c>
      <c r="J17" s="10">
        <v>174025</v>
      </c>
      <c r="K17" s="10">
        <v>25544</v>
      </c>
    </row>
    <row r="18" spans="2:11" s="2" customFormat="1" ht="12" customHeight="1">
      <c r="B18" s="20"/>
      <c r="C18" s="18"/>
      <c r="D18" s="13" t="s">
        <v>16</v>
      </c>
      <c r="E18" s="10">
        <f t="shared" si="3"/>
        <v>1078</v>
      </c>
      <c r="F18" s="10">
        <v>297</v>
      </c>
      <c r="G18" s="10">
        <v>781</v>
      </c>
      <c r="H18" s="10">
        <f t="shared" si="4"/>
        <v>183346</v>
      </c>
      <c r="I18" s="10">
        <v>145262</v>
      </c>
      <c r="J18" s="10">
        <v>38084</v>
      </c>
      <c r="K18" s="28" t="s">
        <v>78</v>
      </c>
    </row>
    <row r="19" spans="2:11" s="2" customFormat="1" ht="12" customHeight="1">
      <c r="B19" s="20"/>
      <c r="C19" s="18"/>
      <c r="D19" s="13" t="s">
        <v>17</v>
      </c>
      <c r="E19" s="10">
        <f t="shared" si="3"/>
        <v>835</v>
      </c>
      <c r="F19" s="10">
        <v>276</v>
      </c>
      <c r="G19" s="10">
        <v>559</v>
      </c>
      <c r="H19" s="10">
        <f t="shared" si="4"/>
        <v>109786</v>
      </c>
      <c r="I19" s="10">
        <v>83971</v>
      </c>
      <c r="J19" s="10">
        <v>25815</v>
      </c>
      <c r="K19" s="28" t="s">
        <v>78</v>
      </c>
    </row>
    <row r="20" spans="2:11" s="2" customFormat="1" ht="12" customHeight="1">
      <c r="B20" s="20"/>
      <c r="C20" s="18"/>
      <c r="D20" s="13" t="s">
        <v>18</v>
      </c>
      <c r="E20" s="10">
        <f t="shared" si="3"/>
        <v>5292</v>
      </c>
      <c r="F20" s="10">
        <v>2228</v>
      </c>
      <c r="G20" s="10">
        <v>3064</v>
      </c>
      <c r="H20" s="10">
        <f t="shared" si="4"/>
        <v>2085157</v>
      </c>
      <c r="I20" s="10">
        <v>1884122</v>
      </c>
      <c r="J20" s="10">
        <v>144936</v>
      </c>
      <c r="K20" s="10">
        <v>56099</v>
      </c>
    </row>
    <row r="21" spans="2:11" s="2" customFormat="1" ht="12" customHeight="1">
      <c r="B21" s="20"/>
      <c r="C21" s="18"/>
      <c r="D21" s="13" t="s">
        <v>60</v>
      </c>
      <c r="E21" s="10">
        <f t="shared" si="3"/>
        <v>729</v>
      </c>
      <c r="F21" s="10">
        <v>204</v>
      </c>
      <c r="G21" s="10">
        <v>525</v>
      </c>
      <c r="H21" s="10">
        <f t="shared" si="4"/>
        <v>103225</v>
      </c>
      <c r="I21" s="10">
        <v>75400</v>
      </c>
      <c r="J21" s="10">
        <v>27825</v>
      </c>
      <c r="K21" s="28" t="s">
        <v>78</v>
      </c>
    </row>
    <row r="22" spans="2:11" s="2" customFormat="1" ht="12" customHeight="1">
      <c r="B22" s="20"/>
      <c r="C22" s="18"/>
      <c r="D22" s="13" t="s">
        <v>19</v>
      </c>
      <c r="E22" s="28">
        <f>SUM(F22:G22)</f>
        <v>168</v>
      </c>
      <c r="F22" s="28">
        <v>3</v>
      </c>
      <c r="G22" s="28">
        <v>165</v>
      </c>
      <c r="H22" s="28">
        <v>280</v>
      </c>
      <c r="I22" s="28" t="s">
        <v>79</v>
      </c>
      <c r="J22" s="28" t="s">
        <v>79</v>
      </c>
      <c r="K22" s="28" t="s">
        <v>79</v>
      </c>
    </row>
    <row r="23" spans="2:11" s="2" customFormat="1" ht="12" customHeight="1">
      <c r="B23" s="20"/>
      <c r="C23" s="18"/>
      <c r="D23" s="13" t="s">
        <v>61</v>
      </c>
      <c r="E23" s="10">
        <f t="shared" si="3"/>
        <v>459</v>
      </c>
      <c r="F23" s="10">
        <v>102</v>
      </c>
      <c r="G23" s="10">
        <v>357</v>
      </c>
      <c r="H23" s="10">
        <f t="shared" si="4"/>
        <v>68550</v>
      </c>
      <c r="I23" s="10">
        <v>48556</v>
      </c>
      <c r="J23" s="10">
        <v>19994</v>
      </c>
      <c r="K23" s="28" t="s">
        <v>78</v>
      </c>
    </row>
    <row r="24" spans="2:11" s="2" customFormat="1" ht="12" customHeight="1">
      <c r="B24" s="20"/>
      <c r="C24" s="18"/>
      <c r="D24" s="13" t="s">
        <v>2</v>
      </c>
      <c r="E24" s="10">
        <f t="shared" si="3"/>
        <v>3809</v>
      </c>
      <c r="F24" s="10">
        <v>1731</v>
      </c>
      <c r="G24" s="10">
        <v>2078</v>
      </c>
      <c r="H24" s="10">
        <f t="shared" si="4"/>
        <v>1871780</v>
      </c>
      <c r="I24" s="10">
        <v>1718370</v>
      </c>
      <c r="J24" s="10">
        <v>103630</v>
      </c>
      <c r="K24" s="10">
        <v>49780</v>
      </c>
    </row>
    <row r="25" spans="2:11" s="2" customFormat="1" ht="12" customHeight="1">
      <c r="B25" s="20"/>
      <c r="C25" s="18"/>
      <c r="D25" s="13" t="s">
        <v>20</v>
      </c>
      <c r="E25" s="10">
        <f t="shared" si="3"/>
        <v>2068</v>
      </c>
      <c r="F25" s="10">
        <v>644</v>
      </c>
      <c r="G25" s="10">
        <v>1424</v>
      </c>
      <c r="H25" s="10">
        <f t="shared" si="4"/>
        <v>542499</v>
      </c>
      <c r="I25" s="10">
        <v>473580</v>
      </c>
      <c r="J25" s="10">
        <v>52736</v>
      </c>
      <c r="K25" s="10">
        <v>16183</v>
      </c>
    </row>
    <row r="26" spans="2:11" s="2" customFormat="1" ht="12" customHeight="1">
      <c r="B26" s="20"/>
      <c r="C26" s="18"/>
      <c r="D26" s="13" t="s">
        <v>62</v>
      </c>
      <c r="E26" s="10">
        <f t="shared" si="3"/>
        <v>439</v>
      </c>
      <c r="F26" s="10">
        <v>188</v>
      </c>
      <c r="G26" s="10">
        <v>251</v>
      </c>
      <c r="H26" s="10">
        <f t="shared" si="4"/>
        <v>105625</v>
      </c>
      <c r="I26" s="10">
        <v>87295</v>
      </c>
      <c r="J26" s="10">
        <v>18330</v>
      </c>
      <c r="K26" s="10"/>
    </row>
    <row r="27" spans="2:11" s="2" customFormat="1" ht="12" customHeight="1">
      <c r="B27" s="20"/>
      <c r="C27" s="18"/>
      <c r="D27" s="13" t="s">
        <v>3</v>
      </c>
      <c r="E27" s="10">
        <f t="shared" si="3"/>
        <v>1822</v>
      </c>
      <c r="F27" s="10">
        <v>1336</v>
      </c>
      <c r="G27" s="10">
        <v>486</v>
      </c>
      <c r="H27" s="10">
        <f t="shared" si="4"/>
        <v>1883065</v>
      </c>
      <c r="I27" s="10">
        <v>1831677</v>
      </c>
      <c r="J27" s="10">
        <v>34626</v>
      </c>
      <c r="K27" s="10">
        <v>16762</v>
      </c>
    </row>
    <row r="28" spans="2:11" s="5" customFormat="1" ht="12" customHeight="1">
      <c r="B28" s="21"/>
      <c r="C28" s="31" t="s">
        <v>21</v>
      </c>
      <c r="D28" s="32"/>
      <c r="E28" s="11">
        <f>SUM(E32,E34:E35,E39:E40,E44)</f>
        <v>5775</v>
      </c>
      <c r="F28" s="11">
        <f aca="true" t="shared" si="5" ref="F28:K28">SUM(F32,F34:F35,F39:F40,F44)</f>
        <v>2932</v>
      </c>
      <c r="G28" s="11">
        <f t="shared" si="5"/>
        <v>2843</v>
      </c>
      <c r="H28" s="11">
        <f t="shared" si="5"/>
        <v>2260071</v>
      </c>
      <c r="I28" s="11">
        <f t="shared" si="5"/>
        <v>1996698</v>
      </c>
      <c r="J28" s="11">
        <f t="shared" si="5"/>
        <v>206807</v>
      </c>
      <c r="K28" s="11">
        <f t="shared" si="5"/>
        <v>56566</v>
      </c>
    </row>
    <row r="29" spans="2:11" s="5" customFormat="1" ht="12" customHeight="1">
      <c r="B29" s="22"/>
      <c r="C29" s="33"/>
      <c r="D29" s="34"/>
      <c r="E29" s="27">
        <f>SUM(E30:E31,E33,E36:E38,E41:E43,E45)</f>
        <v>938</v>
      </c>
      <c r="F29" s="27">
        <f>SUM(F30:F31,F33,F36:F38,F41:F43,F45)</f>
        <v>54</v>
      </c>
      <c r="G29" s="27">
        <f>SUM(G30:G31,G33,G36:G38,G41:G43,G45)</f>
        <v>884</v>
      </c>
      <c r="H29" s="27">
        <f>SUM(H30:H31,H33,H36:H38,H41:H43,H45)</f>
        <v>12221</v>
      </c>
      <c r="I29" s="27" t="s">
        <v>79</v>
      </c>
      <c r="J29" s="27" t="s">
        <v>79</v>
      </c>
      <c r="K29" s="27" t="s">
        <v>79</v>
      </c>
    </row>
    <row r="30" spans="2:11" s="2" customFormat="1" ht="12" customHeight="1">
      <c r="B30" s="20"/>
      <c r="C30" s="18"/>
      <c r="D30" s="13" t="s">
        <v>48</v>
      </c>
      <c r="E30" s="28">
        <f aca="true" t="shared" si="6" ref="E30:E45">SUM(F30:G30)</f>
        <v>122</v>
      </c>
      <c r="F30" s="28">
        <v>1</v>
      </c>
      <c r="G30" s="28">
        <v>121</v>
      </c>
      <c r="H30" s="28">
        <v>485</v>
      </c>
      <c r="I30" s="28" t="s">
        <v>80</v>
      </c>
      <c r="J30" s="28" t="s">
        <v>80</v>
      </c>
      <c r="K30" s="28" t="s">
        <v>80</v>
      </c>
    </row>
    <row r="31" spans="2:11" s="2" customFormat="1" ht="12" customHeight="1">
      <c r="B31" s="20"/>
      <c r="C31" s="18"/>
      <c r="D31" s="13" t="s">
        <v>22</v>
      </c>
      <c r="E31" s="28">
        <f t="shared" si="6"/>
        <v>102</v>
      </c>
      <c r="F31" s="28">
        <v>1</v>
      </c>
      <c r="G31" s="28">
        <v>101</v>
      </c>
      <c r="H31" s="28">
        <v>410</v>
      </c>
      <c r="I31" s="28" t="s">
        <v>80</v>
      </c>
      <c r="J31" s="28" t="s">
        <v>80</v>
      </c>
      <c r="K31" s="28" t="s">
        <v>80</v>
      </c>
    </row>
    <row r="32" spans="2:11" s="2" customFormat="1" ht="12" customHeight="1">
      <c r="B32" s="20"/>
      <c r="C32" s="18"/>
      <c r="D32" s="13" t="s">
        <v>23</v>
      </c>
      <c r="E32" s="10">
        <f t="shared" si="6"/>
        <v>289</v>
      </c>
      <c r="F32" s="10">
        <v>88</v>
      </c>
      <c r="G32" s="10">
        <v>201</v>
      </c>
      <c r="H32" s="10">
        <f>SUM(I32:K32)</f>
        <v>72345</v>
      </c>
      <c r="I32" s="10">
        <v>44387</v>
      </c>
      <c r="J32" s="10">
        <v>17850</v>
      </c>
      <c r="K32" s="10">
        <v>10108</v>
      </c>
    </row>
    <row r="33" spans="2:11" s="2" customFormat="1" ht="12" customHeight="1">
      <c r="B33" s="20"/>
      <c r="C33" s="18"/>
      <c r="D33" s="13" t="s">
        <v>25</v>
      </c>
      <c r="E33" s="28">
        <f t="shared" si="6"/>
        <v>121</v>
      </c>
      <c r="F33" s="28">
        <v>2</v>
      </c>
      <c r="G33" s="28">
        <v>119</v>
      </c>
      <c r="H33" s="28">
        <v>547</v>
      </c>
      <c r="I33" s="28" t="s">
        <v>80</v>
      </c>
      <c r="J33" s="28" t="s">
        <v>80</v>
      </c>
      <c r="K33" s="28" t="s">
        <v>80</v>
      </c>
    </row>
    <row r="34" spans="2:11" s="2" customFormat="1" ht="12" customHeight="1">
      <c r="B34" s="20"/>
      <c r="C34" s="18"/>
      <c r="D34" s="13" t="s">
        <v>24</v>
      </c>
      <c r="E34" s="10">
        <f t="shared" si="6"/>
        <v>2215</v>
      </c>
      <c r="F34" s="10">
        <v>892</v>
      </c>
      <c r="G34" s="10">
        <v>1323</v>
      </c>
      <c r="H34" s="10">
        <f>SUM(I34:K34)</f>
        <v>768663</v>
      </c>
      <c r="I34" s="10">
        <v>663626</v>
      </c>
      <c r="J34" s="10">
        <v>87756</v>
      </c>
      <c r="K34" s="10">
        <v>17281</v>
      </c>
    </row>
    <row r="35" spans="2:11" s="2" customFormat="1" ht="12" customHeight="1">
      <c r="B35" s="20"/>
      <c r="C35" s="18"/>
      <c r="D35" s="13" t="s">
        <v>26</v>
      </c>
      <c r="E35" s="10">
        <f t="shared" si="6"/>
        <v>964</v>
      </c>
      <c r="F35" s="10">
        <v>311</v>
      </c>
      <c r="G35" s="10">
        <v>653</v>
      </c>
      <c r="H35" s="10">
        <f>SUM(I35:K35)</f>
        <v>157604</v>
      </c>
      <c r="I35" s="10">
        <v>122907</v>
      </c>
      <c r="J35" s="10">
        <v>29364</v>
      </c>
      <c r="K35" s="10">
        <v>5333</v>
      </c>
    </row>
    <row r="36" spans="2:11" s="2" customFormat="1" ht="12" customHeight="1">
      <c r="B36" s="20"/>
      <c r="C36" s="18"/>
      <c r="D36" s="13" t="s">
        <v>27</v>
      </c>
      <c r="E36" s="28">
        <f t="shared" si="6"/>
        <v>107</v>
      </c>
      <c r="F36" s="28">
        <v>4</v>
      </c>
      <c r="G36" s="28">
        <v>103</v>
      </c>
      <c r="H36" s="28">
        <v>491</v>
      </c>
      <c r="I36" s="28" t="s">
        <v>80</v>
      </c>
      <c r="J36" s="28" t="s">
        <v>80</v>
      </c>
      <c r="K36" s="28" t="s">
        <v>80</v>
      </c>
    </row>
    <row r="37" spans="2:11" s="2" customFormat="1" ht="12" customHeight="1">
      <c r="B37" s="20"/>
      <c r="C37" s="18"/>
      <c r="D37" s="13" t="s">
        <v>63</v>
      </c>
      <c r="E37" s="28">
        <f t="shared" si="6"/>
        <v>165</v>
      </c>
      <c r="F37" s="28">
        <v>9</v>
      </c>
      <c r="G37" s="28">
        <v>156</v>
      </c>
      <c r="H37" s="28">
        <v>2048</v>
      </c>
      <c r="I37" s="28" t="s">
        <v>80</v>
      </c>
      <c r="J37" s="28" t="s">
        <v>80</v>
      </c>
      <c r="K37" s="28" t="s">
        <v>80</v>
      </c>
    </row>
    <row r="38" spans="2:11" s="2" customFormat="1" ht="12" customHeight="1">
      <c r="B38" s="20"/>
      <c r="C38" s="18"/>
      <c r="D38" s="13" t="s">
        <v>64</v>
      </c>
      <c r="E38" s="28">
        <f t="shared" si="6"/>
        <v>108</v>
      </c>
      <c r="F38" s="28">
        <v>8</v>
      </c>
      <c r="G38" s="28">
        <v>100</v>
      </c>
      <c r="H38" s="28">
        <v>1473</v>
      </c>
      <c r="I38" s="28" t="s">
        <v>80</v>
      </c>
      <c r="J38" s="28" t="s">
        <v>80</v>
      </c>
      <c r="K38" s="28" t="s">
        <v>80</v>
      </c>
    </row>
    <row r="39" spans="2:11" s="2" customFormat="1" ht="12" customHeight="1">
      <c r="B39" s="20"/>
      <c r="C39" s="18"/>
      <c r="D39" s="13" t="s">
        <v>65</v>
      </c>
      <c r="E39" s="10">
        <f t="shared" si="6"/>
        <v>275</v>
      </c>
      <c r="F39" s="10">
        <v>156</v>
      </c>
      <c r="G39" s="10">
        <v>119</v>
      </c>
      <c r="H39" s="10">
        <f>SUM(I39:K39)</f>
        <v>106001</v>
      </c>
      <c r="I39" s="10">
        <v>92502</v>
      </c>
      <c r="J39" s="10">
        <v>9459</v>
      </c>
      <c r="K39" s="10">
        <v>4040</v>
      </c>
    </row>
    <row r="40" spans="2:11" s="2" customFormat="1" ht="12" customHeight="1">
      <c r="B40" s="20"/>
      <c r="C40" s="18"/>
      <c r="D40" s="13" t="s">
        <v>66</v>
      </c>
      <c r="E40" s="10">
        <f t="shared" si="6"/>
        <v>1382</v>
      </c>
      <c r="F40" s="10">
        <v>1005</v>
      </c>
      <c r="G40" s="10">
        <v>377</v>
      </c>
      <c r="H40" s="10">
        <f>SUM(I40:K40)</f>
        <v>616392</v>
      </c>
      <c r="I40" s="10">
        <v>543227</v>
      </c>
      <c r="J40" s="10">
        <v>53361</v>
      </c>
      <c r="K40" s="10">
        <v>19804</v>
      </c>
    </row>
    <row r="41" spans="2:11" s="2" customFormat="1" ht="12" customHeight="1">
      <c r="B41" s="20"/>
      <c r="C41" s="18"/>
      <c r="D41" s="13" t="s">
        <v>28</v>
      </c>
      <c r="E41" s="28">
        <f t="shared" si="6"/>
        <v>45</v>
      </c>
      <c r="F41" s="28">
        <v>3</v>
      </c>
      <c r="G41" s="28">
        <v>42</v>
      </c>
      <c r="H41" s="28">
        <v>708</v>
      </c>
      <c r="I41" s="28" t="s">
        <v>80</v>
      </c>
      <c r="J41" s="28" t="s">
        <v>80</v>
      </c>
      <c r="K41" s="28" t="s">
        <v>80</v>
      </c>
    </row>
    <row r="42" spans="2:11" s="2" customFormat="1" ht="12" customHeight="1">
      <c r="B42" s="20"/>
      <c r="C42" s="18"/>
      <c r="D42" s="13" t="s">
        <v>29</v>
      </c>
      <c r="E42" s="28">
        <f t="shared" si="6"/>
        <v>49</v>
      </c>
      <c r="F42" s="28">
        <v>7</v>
      </c>
      <c r="G42" s="28">
        <v>42</v>
      </c>
      <c r="H42" s="28">
        <v>1504</v>
      </c>
      <c r="I42" s="28" t="s">
        <v>80</v>
      </c>
      <c r="J42" s="28" t="s">
        <v>80</v>
      </c>
      <c r="K42" s="28" t="s">
        <v>80</v>
      </c>
    </row>
    <row r="43" spans="2:11" s="2" customFormat="1" ht="12" customHeight="1">
      <c r="B43" s="20"/>
      <c r="C43" s="18"/>
      <c r="D43" s="13" t="s">
        <v>30</v>
      </c>
      <c r="E43" s="28">
        <f t="shared" si="6"/>
        <v>53</v>
      </c>
      <c r="F43" s="28">
        <v>4</v>
      </c>
      <c r="G43" s="28">
        <v>49</v>
      </c>
      <c r="H43" s="28">
        <v>786</v>
      </c>
      <c r="I43" s="28" t="s">
        <v>80</v>
      </c>
      <c r="J43" s="28" t="s">
        <v>80</v>
      </c>
      <c r="K43" s="28" t="s">
        <v>80</v>
      </c>
    </row>
    <row r="44" spans="2:11" s="2" customFormat="1" ht="12" customHeight="1">
      <c r="B44" s="20"/>
      <c r="C44" s="18"/>
      <c r="D44" s="13" t="s">
        <v>47</v>
      </c>
      <c r="E44" s="10">
        <f t="shared" si="6"/>
        <v>650</v>
      </c>
      <c r="F44" s="10">
        <v>480</v>
      </c>
      <c r="G44" s="10">
        <v>170</v>
      </c>
      <c r="H44" s="10">
        <f>SUM(I44:K44)</f>
        <v>539066</v>
      </c>
      <c r="I44" s="10">
        <v>530049</v>
      </c>
      <c r="J44" s="10">
        <v>9017</v>
      </c>
      <c r="K44" s="10" t="s">
        <v>78</v>
      </c>
    </row>
    <row r="45" spans="2:11" s="2" customFormat="1" ht="12" customHeight="1">
      <c r="B45" s="20"/>
      <c r="C45" s="18"/>
      <c r="D45" s="13" t="s">
        <v>31</v>
      </c>
      <c r="E45" s="28">
        <f t="shared" si="6"/>
        <v>66</v>
      </c>
      <c r="F45" s="28">
        <v>15</v>
      </c>
      <c r="G45" s="28">
        <v>51</v>
      </c>
      <c r="H45" s="28">
        <v>3769</v>
      </c>
      <c r="I45" s="28" t="s">
        <v>80</v>
      </c>
      <c r="J45" s="28" t="s">
        <v>80</v>
      </c>
      <c r="K45" s="28" t="s">
        <v>80</v>
      </c>
    </row>
    <row r="46" spans="2:11" s="5" customFormat="1" ht="12" customHeight="1">
      <c r="B46" s="19"/>
      <c r="C46" s="38" t="s">
        <v>32</v>
      </c>
      <c r="D46" s="39"/>
      <c r="E46" s="11">
        <f>SUM(E47:E52)</f>
        <v>28914</v>
      </c>
      <c r="F46" s="11">
        <f aca="true" t="shared" si="7" ref="F46:K46">SUM(F47:F52)</f>
        <v>12207</v>
      </c>
      <c r="G46" s="11">
        <f t="shared" si="7"/>
        <v>16707</v>
      </c>
      <c r="H46" s="11">
        <f t="shared" si="7"/>
        <v>10322760</v>
      </c>
      <c r="I46" s="11">
        <f t="shared" si="7"/>
        <v>9329851</v>
      </c>
      <c r="J46" s="11">
        <f t="shared" si="7"/>
        <v>752239</v>
      </c>
      <c r="K46" s="11">
        <f t="shared" si="7"/>
        <v>240670</v>
      </c>
    </row>
    <row r="47" spans="2:11" s="2" customFormat="1" ht="12" customHeight="1">
      <c r="B47" s="20"/>
      <c r="C47" s="18"/>
      <c r="D47" s="13" t="s">
        <v>33</v>
      </c>
      <c r="E47" s="10">
        <f aca="true" t="shared" si="8" ref="E47:E52">SUM(F47:G47)</f>
        <v>5909</v>
      </c>
      <c r="F47" s="10">
        <v>2342</v>
      </c>
      <c r="G47" s="10">
        <v>3567</v>
      </c>
      <c r="H47" s="10">
        <f aca="true" t="shared" si="9" ref="H47:H52">SUM(I47:K47)</f>
        <v>2122980</v>
      </c>
      <c r="I47" s="10">
        <v>1848138</v>
      </c>
      <c r="J47" s="10">
        <v>184644</v>
      </c>
      <c r="K47" s="10">
        <v>90198</v>
      </c>
    </row>
    <row r="48" spans="2:11" s="2" customFormat="1" ht="12" customHeight="1">
      <c r="B48" s="20"/>
      <c r="C48" s="18"/>
      <c r="D48" s="13" t="s">
        <v>34</v>
      </c>
      <c r="E48" s="10">
        <f t="shared" si="8"/>
        <v>1090</v>
      </c>
      <c r="F48" s="10">
        <v>588</v>
      </c>
      <c r="G48" s="10">
        <v>502</v>
      </c>
      <c r="H48" s="10">
        <f t="shared" si="9"/>
        <v>209398</v>
      </c>
      <c r="I48" s="10">
        <v>176738</v>
      </c>
      <c r="J48" s="10">
        <v>27193</v>
      </c>
      <c r="K48" s="10">
        <v>5467</v>
      </c>
    </row>
    <row r="49" spans="2:11" s="2" customFormat="1" ht="12" customHeight="1">
      <c r="B49" s="20"/>
      <c r="C49" s="18"/>
      <c r="D49" s="13" t="s">
        <v>35</v>
      </c>
      <c r="E49" s="10">
        <f t="shared" si="8"/>
        <v>972</v>
      </c>
      <c r="F49" s="10">
        <v>300</v>
      </c>
      <c r="G49" s="10">
        <v>672</v>
      </c>
      <c r="H49" s="10">
        <f t="shared" si="9"/>
        <v>141208</v>
      </c>
      <c r="I49" s="10">
        <v>101168</v>
      </c>
      <c r="J49" s="10">
        <v>37947</v>
      </c>
      <c r="K49" s="10">
        <v>2093</v>
      </c>
    </row>
    <row r="50" spans="2:11" s="2" customFormat="1" ht="12" customHeight="1">
      <c r="B50" s="20"/>
      <c r="C50" s="18"/>
      <c r="D50" s="13" t="s">
        <v>36</v>
      </c>
      <c r="E50" s="10">
        <f t="shared" si="8"/>
        <v>6262</v>
      </c>
      <c r="F50" s="10">
        <v>2160</v>
      </c>
      <c r="G50" s="10">
        <v>4102</v>
      </c>
      <c r="H50" s="10">
        <f t="shared" si="9"/>
        <v>947642</v>
      </c>
      <c r="I50" s="10">
        <v>748783</v>
      </c>
      <c r="J50" s="10">
        <v>172349</v>
      </c>
      <c r="K50" s="10">
        <v>26510</v>
      </c>
    </row>
    <row r="51" spans="2:11" s="2" customFormat="1" ht="12" customHeight="1">
      <c r="B51" s="20"/>
      <c r="C51" s="18"/>
      <c r="D51" s="13" t="s">
        <v>37</v>
      </c>
      <c r="E51" s="10">
        <f t="shared" si="8"/>
        <v>1031</v>
      </c>
      <c r="F51" s="10">
        <v>319</v>
      </c>
      <c r="G51" s="10">
        <v>712</v>
      </c>
      <c r="H51" s="10">
        <f t="shared" si="9"/>
        <v>163877</v>
      </c>
      <c r="I51" s="10">
        <v>125973</v>
      </c>
      <c r="J51" s="10">
        <v>32052</v>
      </c>
      <c r="K51" s="10">
        <v>5852</v>
      </c>
    </row>
    <row r="52" spans="2:11" s="5" customFormat="1" ht="12" customHeight="1">
      <c r="B52" s="19"/>
      <c r="C52" s="18"/>
      <c r="D52" s="13" t="s">
        <v>1</v>
      </c>
      <c r="E52" s="10">
        <f t="shared" si="8"/>
        <v>13650</v>
      </c>
      <c r="F52" s="10">
        <v>6498</v>
      </c>
      <c r="G52" s="10">
        <v>7152</v>
      </c>
      <c r="H52" s="10">
        <f t="shared" si="9"/>
        <v>6737655</v>
      </c>
      <c r="I52" s="10">
        <v>6329051</v>
      </c>
      <c r="J52" s="10">
        <v>298054</v>
      </c>
      <c r="K52" s="10">
        <v>110550</v>
      </c>
    </row>
    <row r="53" spans="2:11" s="5" customFormat="1" ht="12" customHeight="1">
      <c r="B53" s="21"/>
      <c r="C53" s="31" t="s">
        <v>67</v>
      </c>
      <c r="D53" s="32"/>
      <c r="E53" s="11">
        <f>SUM(E55:E56,E58,E61:E62)</f>
        <v>2074</v>
      </c>
      <c r="F53" s="11">
        <f aca="true" t="shared" si="10" ref="F53:K53">SUM(F55:F56,F58,F61:F62)</f>
        <v>511</v>
      </c>
      <c r="G53" s="11">
        <f t="shared" si="10"/>
        <v>1563</v>
      </c>
      <c r="H53" s="11">
        <f t="shared" si="10"/>
        <v>178074</v>
      </c>
      <c r="I53" s="11">
        <f t="shared" si="10"/>
        <v>111586</v>
      </c>
      <c r="J53" s="11">
        <f t="shared" si="10"/>
        <v>58450</v>
      </c>
      <c r="K53" s="11">
        <f t="shared" si="10"/>
        <v>8038</v>
      </c>
    </row>
    <row r="54" spans="2:11" s="5" customFormat="1" ht="12" customHeight="1">
      <c r="B54" s="22"/>
      <c r="C54" s="33"/>
      <c r="D54" s="34"/>
      <c r="E54" s="27">
        <f>SUM(E57,E59:E60)</f>
        <v>710</v>
      </c>
      <c r="F54" s="27">
        <f>SUM(F57,F59:F60)</f>
        <v>131</v>
      </c>
      <c r="G54" s="27">
        <f>SUM(G57,G59:G60)</f>
        <v>579</v>
      </c>
      <c r="H54" s="27">
        <f>SUM(H57,H59:H60)</f>
        <v>16598</v>
      </c>
      <c r="I54" s="27" t="s">
        <v>79</v>
      </c>
      <c r="J54" s="27" t="s">
        <v>79</v>
      </c>
      <c r="K54" s="27" t="s">
        <v>79</v>
      </c>
    </row>
    <row r="55" spans="2:11" s="5" customFormat="1" ht="12" customHeight="1">
      <c r="B55" s="19"/>
      <c r="C55" s="18"/>
      <c r="D55" s="13" t="s">
        <v>68</v>
      </c>
      <c r="E55" s="10">
        <f>SUM(F55:G55)</f>
        <v>517</v>
      </c>
      <c r="F55" s="10">
        <v>183</v>
      </c>
      <c r="G55" s="10">
        <v>334</v>
      </c>
      <c r="H55" s="10">
        <f>SUM(I55:K55)</f>
        <v>70818</v>
      </c>
      <c r="I55" s="10">
        <v>45575</v>
      </c>
      <c r="J55" s="10">
        <v>23967</v>
      </c>
      <c r="K55" s="10">
        <v>1276</v>
      </c>
    </row>
    <row r="56" spans="2:11" s="5" customFormat="1" ht="12" customHeight="1">
      <c r="B56" s="19"/>
      <c r="C56" s="18"/>
      <c r="D56" s="13" t="s">
        <v>69</v>
      </c>
      <c r="E56" s="10">
        <f aca="true" t="shared" si="11" ref="E56:E62">SUM(F56:G56)</f>
        <v>756</v>
      </c>
      <c r="F56" s="10">
        <v>222</v>
      </c>
      <c r="G56" s="10">
        <v>534</v>
      </c>
      <c r="H56" s="10">
        <f aca="true" t="shared" si="12" ref="H56:H62">SUM(I56:K56)</f>
        <v>69015</v>
      </c>
      <c r="I56" s="10">
        <v>44559</v>
      </c>
      <c r="J56" s="10">
        <v>19162</v>
      </c>
      <c r="K56" s="10">
        <v>5294</v>
      </c>
    </row>
    <row r="57" spans="2:11" s="5" customFormat="1" ht="12" customHeight="1">
      <c r="B57" s="19"/>
      <c r="C57" s="18"/>
      <c r="D57" s="13" t="s">
        <v>70</v>
      </c>
      <c r="E57" s="28">
        <f t="shared" si="11"/>
        <v>171</v>
      </c>
      <c r="F57" s="28">
        <v>31</v>
      </c>
      <c r="G57" s="28">
        <v>140</v>
      </c>
      <c r="H57" s="28">
        <v>3428</v>
      </c>
      <c r="I57" s="28" t="s">
        <v>80</v>
      </c>
      <c r="J57" s="28" t="s">
        <v>80</v>
      </c>
      <c r="K57" s="28" t="s">
        <v>80</v>
      </c>
    </row>
    <row r="58" spans="2:11" s="5" customFormat="1" ht="12" customHeight="1">
      <c r="B58" s="19"/>
      <c r="C58" s="18"/>
      <c r="D58" s="13" t="s">
        <v>71</v>
      </c>
      <c r="E58" s="10">
        <f t="shared" si="11"/>
        <v>244</v>
      </c>
      <c r="F58" s="10">
        <v>35</v>
      </c>
      <c r="G58" s="10">
        <v>209</v>
      </c>
      <c r="H58" s="10">
        <f t="shared" si="12"/>
        <v>11151</v>
      </c>
      <c r="I58" s="10">
        <v>6513</v>
      </c>
      <c r="J58" s="10">
        <v>3996</v>
      </c>
      <c r="K58" s="10">
        <v>642</v>
      </c>
    </row>
    <row r="59" spans="2:11" s="5" customFormat="1" ht="12" customHeight="1">
      <c r="B59" s="19"/>
      <c r="C59" s="18"/>
      <c r="D59" s="13" t="s">
        <v>72</v>
      </c>
      <c r="E59" s="28">
        <f t="shared" si="11"/>
        <v>325</v>
      </c>
      <c r="F59" s="28">
        <v>69</v>
      </c>
      <c r="G59" s="28">
        <v>256</v>
      </c>
      <c r="H59" s="28">
        <v>9393</v>
      </c>
      <c r="I59" s="28" t="s">
        <v>80</v>
      </c>
      <c r="J59" s="28" t="s">
        <v>80</v>
      </c>
      <c r="K59" s="28" t="s">
        <v>80</v>
      </c>
    </row>
    <row r="60" spans="2:11" s="5" customFormat="1" ht="12" customHeight="1">
      <c r="B60" s="19"/>
      <c r="C60" s="18"/>
      <c r="D60" s="13" t="s">
        <v>73</v>
      </c>
      <c r="E60" s="28">
        <f t="shared" si="11"/>
        <v>214</v>
      </c>
      <c r="F60" s="28">
        <v>31</v>
      </c>
      <c r="G60" s="28">
        <v>183</v>
      </c>
      <c r="H60" s="28">
        <v>3777</v>
      </c>
      <c r="I60" s="28" t="s">
        <v>80</v>
      </c>
      <c r="J60" s="28" t="s">
        <v>80</v>
      </c>
      <c r="K60" s="28" t="s">
        <v>80</v>
      </c>
    </row>
    <row r="61" spans="2:11" s="5" customFormat="1" ht="12" customHeight="1">
      <c r="B61" s="19"/>
      <c r="C61" s="18"/>
      <c r="D61" s="13" t="s">
        <v>74</v>
      </c>
      <c r="E61" s="10">
        <f t="shared" si="11"/>
        <v>376</v>
      </c>
      <c r="F61" s="10">
        <v>43</v>
      </c>
      <c r="G61" s="10">
        <v>333</v>
      </c>
      <c r="H61" s="10">
        <f t="shared" si="12"/>
        <v>11003</v>
      </c>
      <c r="I61" s="10">
        <v>6762</v>
      </c>
      <c r="J61" s="10">
        <v>3780</v>
      </c>
      <c r="K61" s="10">
        <v>461</v>
      </c>
    </row>
    <row r="62" spans="2:11" s="5" customFormat="1" ht="12" customHeight="1">
      <c r="B62" s="19"/>
      <c r="C62" s="18"/>
      <c r="D62" s="13" t="s">
        <v>75</v>
      </c>
      <c r="E62" s="10">
        <f t="shared" si="11"/>
        <v>181</v>
      </c>
      <c r="F62" s="10">
        <v>28</v>
      </c>
      <c r="G62" s="10">
        <v>153</v>
      </c>
      <c r="H62" s="10">
        <f t="shared" si="12"/>
        <v>16087</v>
      </c>
      <c r="I62" s="10">
        <v>8177</v>
      </c>
      <c r="J62" s="10">
        <v>7545</v>
      </c>
      <c r="K62" s="10">
        <v>365</v>
      </c>
    </row>
    <row r="63" spans="2:11" s="2" customFormat="1" ht="12" customHeight="1">
      <c r="B63" s="20"/>
      <c r="C63" s="38" t="s">
        <v>38</v>
      </c>
      <c r="D63" s="39"/>
      <c r="E63" s="11">
        <f>SUM(E64:E70)</f>
        <v>8213</v>
      </c>
      <c r="F63" s="11">
        <f aca="true" t="shared" si="13" ref="F63:K63">SUM(F64:F70)</f>
        <v>2837</v>
      </c>
      <c r="G63" s="11">
        <f t="shared" si="13"/>
        <v>5376</v>
      </c>
      <c r="H63" s="11">
        <f t="shared" si="13"/>
        <v>1540252</v>
      </c>
      <c r="I63" s="11">
        <f t="shared" si="13"/>
        <v>1199288</v>
      </c>
      <c r="J63" s="11">
        <f t="shared" si="13"/>
        <v>290545</v>
      </c>
      <c r="K63" s="11">
        <f t="shared" si="13"/>
        <v>50419</v>
      </c>
    </row>
    <row r="64" spans="2:11" s="2" customFormat="1" ht="12" customHeight="1">
      <c r="B64" s="20"/>
      <c r="C64" s="18"/>
      <c r="D64" s="13" t="s">
        <v>76</v>
      </c>
      <c r="E64" s="10">
        <f>SUM(F64:G64)</f>
        <v>1098</v>
      </c>
      <c r="F64" s="10">
        <v>227</v>
      </c>
      <c r="G64" s="10">
        <v>871</v>
      </c>
      <c r="H64" s="10">
        <f>SUM(I64:K64)</f>
        <v>112585</v>
      </c>
      <c r="I64" s="10">
        <v>70929</v>
      </c>
      <c r="J64" s="10">
        <v>27844</v>
      </c>
      <c r="K64" s="10">
        <v>13812</v>
      </c>
    </row>
    <row r="65" spans="2:11" s="2" customFormat="1" ht="12" customHeight="1">
      <c r="B65" s="20"/>
      <c r="C65" s="18"/>
      <c r="D65" s="13" t="s">
        <v>39</v>
      </c>
      <c r="E65" s="10">
        <f aca="true" t="shared" si="14" ref="E65:E70">SUM(F65:G65)</f>
        <v>1197</v>
      </c>
      <c r="F65" s="10">
        <v>469</v>
      </c>
      <c r="G65" s="10">
        <v>728</v>
      </c>
      <c r="H65" s="10">
        <f aca="true" t="shared" si="15" ref="H65:H70">SUM(I65:K65)</f>
        <v>195170</v>
      </c>
      <c r="I65" s="10">
        <v>144666</v>
      </c>
      <c r="J65" s="10">
        <v>40726</v>
      </c>
      <c r="K65" s="10">
        <v>9778</v>
      </c>
    </row>
    <row r="66" spans="2:11" s="2" customFormat="1" ht="12" customHeight="1">
      <c r="B66" s="20"/>
      <c r="C66" s="18"/>
      <c r="D66" s="13" t="s">
        <v>40</v>
      </c>
      <c r="E66" s="10">
        <f t="shared" si="14"/>
        <v>2170</v>
      </c>
      <c r="F66" s="10">
        <v>626</v>
      </c>
      <c r="G66" s="10">
        <v>1544</v>
      </c>
      <c r="H66" s="10">
        <f t="shared" si="15"/>
        <v>269811</v>
      </c>
      <c r="I66" s="10">
        <v>205507</v>
      </c>
      <c r="J66" s="10">
        <v>52977</v>
      </c>
      <c r="K66" s="10">
        <v>11327</v>
      </c>
    </row>
    <row r="67" spans="2:11" s="2" customFormat="1" ht="12" customHeight="1">
      <c r="B67" s="20"/>
      <c r="C67" s="18"/>
      <c r="D67" s="13" t="s">
        <v>41</v>
      </c>
      <c r="E67" s="10">
        <f t="shared" si="14"/>
        <v>1517</v>
      </c>
      <c r="F67" s="10">
        <v>687</v>
      </c>
      <c r="G67" s="10">
        <v>830</v>
      </c>
      <c r="H67" s="10">
        <f t="shared" si="15"/>
        <v>438990</v>
      </c>
      <c r="I67" s="10">
        <v>382377</v>
      </c>
      <c r="J67" s="10">
        <v>56613</v>
      </c>
      <c r="K67" s="10" t="s">
        <v>78</v>
      </c>
    </row>
    <row r="68" spans="2:11" s="2" customFormat="1" ht="12" customHeight="1">
      <c r="B68" s="20"/>
      <c r="C68" s="18"/>
      <c r="D68" s="13" t="s">
        <v>42</v>
      </c>
      <c r="E68" s="10">
        <f t="shared" si="14"/>
        <v>981</v>
      </c>
      <c r="F68" s="10">
        <v>343</v>
      </c>
      <c r="G68" s="10">
        <v>638</v>
      </c>
      <c r="H68" s="10">
        <f t="shared" si="15"/>
        <v>179790</v>
      </c>
      <c r="I68" s="10">
        <v>123549</v>
      </c>
      <c r="J68" s="10">
        <v>44886</v>
      </c>
      <c r="K68" s="10">
        <v>11355</v>
      </c>
    </row>
    <row r="69" spans="2:11" s="2" customFormat="1" ht="12" customHeight="1">
      <c r="B69" s="20"/>
      <c r="C69" s="18"/>
      <c r="D69" s="13" t="s">
        <v>77</v>
      </c>
      <c r="E69" s="10">
        <f t="shared" si="14"/>
        <v>612</v>
      </c>
      <c r="F69" s="10">
        <v>193</v>
      </c>
      <c r="G69" s="10">
        <v>419</v>
      </c>
      <c r="H69" s="10">
        <f t="shared" si="15"/>
        <v>100517</v>
      </c>
      <c r="I69" s="10">
        <v>63275</v>
      </c>
      <c r="J69" s="10">
        <v>37242</v>
      </c>
      <c r="K69" s="10" t="s">
        <v>78</v>
      </c>
    </row>
    <row r="70" spans="2:11" s="5" customFormat="1" ht="12" customHeight="1">
      <c r="B70" s="19"/>
      <c r="C70" s="18"/>
      <c r="D70" s="13" t="s">
        <v>43</v>
      </c>
      <c r="E70" s="10">
        <f t="shared" si="14"/>
        <v>638</v>
      </c>
      <c r="F70" s="10">
        <v>292</v>
      </c>
      <c r="G70" s="10">
        <v>346</v>
      </c>
      <c r="H70" s="10">
        <f t="shared" si="15"/>
        <v>243389</v>
      </c>
      <c r="I70" s="10">
        <v>208985</v>
      </c>
      <c r="J70" s="10">
        <v>30257</v>
      </c>
      <c r="K70" s="10">
        <v>4147</v>
      </c>
    </row>
    <row r="71" spans="2:11" s="2" customFormat="1" ht="12" customHeight="1">
      <c r="B71" s="29"/>
      <c r="C71" s="31" t="s">
        <v>44</v>
      </c>
      <c r="D71" s="32"/>
      <c r="E71" s="11">
        <f>SUM(E73)</f>
        <v>2190</v>
      </c>
      <c r="F71" s="11">
        <f aca="true" t="shared" si="16" ref="F71:K71">SUM(F73)</f>
        <v>778</v>
      </c>
      <c r="G71" s="11">
        <f t="shared" si="16"/>
        <v>1412</v>
      </c>
      <c r="H71" s="11">
        <f t="shared" si="16"/>
        <v>245979</v>
      </c>
      <c r="I71" s="11">
        <f t="shared" si="16"/>
        <v>189417</v>
      </c>
      <c r="J71" s="11">
        <f t="shared" si="16"/>
        <v>45537</v>
      </c>
      <c r="K71" s="11">
        <f t="shared" si="16"/>
        <v>11025</v>
      </c>
    </row>
    <row r="72" spans="2:11" s="2" customFormat="1" ht="12" customHeight="1">
      <c r="B72" s="30"/>
      <c r="C72" s="33"/>
      <c r="D72" s="34"/>
      <c r="E72" s="27">
        <f>SUM(E74)</f>
        <v>215</v>
      </c>
      <c r="F72" s="27">
        <f>SUM(F74)</f>
        <v>1</v>
      </c>
      <c r="G72" s="27">
        <f>SUM(G74)</f>
        <v>214</v>
      </c>
      <c r="H72" s="27">
        <f>SUM(H74)</f>
        <v>3789</v>
      </c>
      <c r="I72" s="27" t="s">
        <v>79</v>
      </c>
      <c r="J72" s="27" t="s">
        <v>79</v>
      </c>
      <c r="K72" s="27" t="s">
        <v>79</v>
      </c>
    </row>
    <row r="73" spans="2:11" s="2" customFormat="1" ht="12" customHeight="1">
      <c r="B73" s="20"/>
      <c r="C73" s="18"/>
      <c r="D73" s="13" t="s">
        <v>45</v>
      </c>
      <c r="E73" s="10">
        <f>SUM(F73:G73)</f>
        <v>2190</v>
      </c>
      <c r="F73" s="10">
        <v>778</v>
      </c>
      <c r="G73" s="10">
        <v>1412</v>
      </c>
      <c r="H73" s="10">
        <f>SUM(I73:K73)</f>
        <v>245979</v>
      </c>
      <c r="I73" s="10">
        <v>189417</v>
      </c>
      <c r="J73" s="10">
        <v>45537</v>
      </c>
      <c r="K73" s="10">
        <v>11025</v>
      </c>
    </row>
    <row r="74" spans="2:11" s="2" customFormat="1" ht="12" customHeight="1">
      <c r="B74" s="20"/>
      <c r="C74" s="18"/>
      <c r="D74" s="13" t="s">
        <v>46</v>
      </c>
      <c r="E74" s="28">
        <f>SUM(F74:G74)</f>
        <v>215</v>
      </c>
      <c r="F74" s="28">
        <v>1</v>
      </c>
      <c r="G74" s="28">
        <v>214</v>
      </c>
      <c r="H74" s="28">
        <v>3789</v>
      </c>
      <c r="I74" s="28" t="s">
        <v>80</v>
      </c>
      <c r="J74" s="28" t="s">
        <v>80</v>
      </c>
      <c r="K74" s="28" t="s">
        <v>80</v>
      </c>
    </row>
    <row r="75" spans="3:4" s="2" customFormat="1" ht="12" customHeight="1">
      <c r="C75" s="8"/>
      <c r="D75" s="8"/>
    </row>
    <row r="76" spans="3:4" s="2" customFormat="1" ht="12" customHeight="1">
      <c r="C76" s="16" t="s">
        <v>57</v>
      </c>
      <c r="D76" s="9"/>
    </row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</sheetData>
  <mergeCells count="12">
    <mergeCell ref="H5:K5"/>
    <mergeCell ref="C14:D15"/>
    <mergeCell ref="B5:D6"/>
    <mergeCell ref="B7:D7"/>
    <mergeCell ref="B8:D9"/>
    <mergeCell ref="C71:D72"/>
    <mergeCell ref="E5:G5"/>
    <mergeCell ref="C46:D46"/>
    <mergeCell ref="C63:D63"/>
    <mergeCell ref="C10:D10"/>
    <mergeCell ref="C53:D54"/>
    <mergeCell ref="C28:D29"/>
  </mergeCells>
  <dataValidations count="2">
    <dataValidation allowBlank="1" showInputMessage="1" showErrorMessage="1" imeMode="off" sqref="E8:K74"/>
    <dataValidation allowBlank="1" showInputMessage="1" showErrorMessage="1" imeMode="on" sqref="F6:G7 H5:IV7 E5:E7 B7:B8 C10:D14 A5:A7 B5 C30:C53 D30:D52 C16:D28 C55:D71 C73:D65536 B1 C1:C2 C3:C4 D1:D2"/>
  </dataValidations>
  <printOptions/>
  <pageMargins left="0.75" right="0.75" top="1" bottom="1" header="0.512" footer="0.512"/>
  <pageSetup horizontalDpi="400" verticalDpi="400" orientation="portrait" paperSize="9" scale="98" r:id="rId1"/>
  <headerFooter alignWithMargins="0">
    <oddHeader>&amp;L&amp;F</oddHeader>
  </headerFooter>
  <rowBreaks count="1" manualBreakCount="1">
    <brk id="3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1999-08-23T04:48:39Z</cp:lastPrinted>
  <dcterms:created xsi:type="dcterms:W3CDTF">1999-06-28T05:42:21Z</dcterms:created>
  <dcterms:modified xsi:type="dcterms:W3CDTF">2005-11-16T04:31:29Z</dcterms:modified>
  <cp:category/>
  <cp:version/>
  <cp:contentType/>
  <cp:contentStatus/>
</cp:coreProperties>
</file>