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465" tabRatio="601" activeTab="0"/>
  </bookViews>
  <sheets>
    <sheet name="159_国有鉄道旅客輸送状況" sheetId="1" r:id="rId1"/>
    <sheet name="国有鉄道旅客輸送状況（続）" sheetId="2" r:id="rId2"/>
  </sheets>
  <definedNames>
    <definedName name="_xlnm.Print_Titles" localSheetId="0">'159_国有鉄道旅客輸送状況'!$4:$6</definedName>
  </definedNames>
  <calcPr fullCalcOnLoad="1"/>
</workbook>
</file>

<file path=xl/sharedStrings.xml><?xml version="1.0" encoding="utf-8"?>
<sst xmlns="http://schemas.openxmlformats.org/spreadsheetml/2006/main" count="291" uniqueCount="113">
  <si>
    <t>高崎</t>
  </si>
  <si>
    <t>前橋</t>
  </si>
  <si>
    <t>沼田</t>
  </si>
  <si>
    <t>水上</t>
  </si>
  <si>
    <t>高崎線</t>
  </si>
  <si>
    <t>新町</t>
  </si>
  <si>
    <t>倉賀野</t>
  </si>
  <si>
    <t>上越線</t>
  </si>
  <si>
    <t>群馬総社</t>
  </si>
  <si>
    <t>八木原</t>
  </si>
  <si>
    <t>渋川</t>
  </si>
  <si>
    <t>後閑</t>
  </si>
  <si>
    <t>小野上</t>
  </si>
  <si>
    <t>中之条</t>
  </si>
  <si>
    <t>群馬原町</t>
  </si>
  <si>
    <t>両毛線</t>
  </si>
  <si>
    <t>桐生</t>
  </si>
  <si>
    <t>岩宿</t>
  </si>
  <si>
    <t>国定</t>
  </si>
  <si>
    <t>伊勢崎</t>
  </si>
  <si>
    <t>駒形</t>
  </si>
  <si>
    <t>総額</t>
  </si>
  <si>
    <t>総数</t>
  </si>
  <si>
    <t>敷島</t>
  </si>
  <si>
    <t>岩本</t>
  </si>
  <si>
    <t>上牧</t>
  </si>
  <si>
    <t>川原湯</t>
  </si>
  <si>
    <t>長野原</t>
  </si>
  <si>
    <t>路線・駅別</t>
  </si>
  <si>
    <t>収入</t>
  </si>
  <si>
    <t>円</t>
  </si>
  <si>
    <t>津久田</t>
  </si>
  <si>
    <t>湯檜曽</t>
  </si>
  <si>
    <t>土合</t>
  </si>
  <si>
    <t>長野原線</t>
  </si>
  <si>
    <t>金島</t>
  </si>
  <si>
    <t>市城</t>
  </si>
  <si>
    <t>郷原</t>
  </si>
  <si>
    <t>岩島</t>
  </si>
  <si>
    <t>太子</t>
  </si>
  <si>
    <t>東桐生</t>
  </si>
  <si>
    <t>間野谷</t>
  </si>
  <si>
    <t>東伊勢崎</t>
  </si>
  <si>
    <t>下増田</t>
  </si>
  <si>
    <t>東前橋</t>
  </si>
  <si>
    <t>高崎線</t>
  </si>
  <si>
    <t>新町</t>
  </si>
  <si>
    <t>倉賀野</t>
  </si>
  <si>
    <t>高崎</t>
  </si>
  <si>
    <t>上越線</t>
  </si>
  <si>
    <t>井野</t>
  </si>
  <si>
    <t>新前橋</t>
  </si>
  <si>
    <t>群馬総社</t>
  </si>
  <si>
    <t>八木原</t>
  </si>
  <si>
    <t>渋川</t>
  </si>
  <si>
    <t>沼田</t>
  </si>
  <si>
    <t>後閑</t>
  </si>
  <si>
    <t>水上</t>
  </si>
  <si>
    <t>小野上</t>
  </si>
  <si>
    <t>中之条</t>
  </si>
  <si>
    <t>群馬原町</t>
  </si>
  <si>
    <t>両毛線</t>
  </si>
  <si>
    <t>桐生</t>
  </si>
  <si>
    <t>岩宿</t>
  </si>
  <si>
    <t>国定</t>
  </si>
  <si>
    <t>伊勢崎</t>
  </si>
  <si>
    <t>駒形</t>
  </si>
  <si>
    <t>前橋</t>
  </si>
  <si>
    <t>到着</t>
  </si>
  <si>
    <t>手荷物</t>
  </si>
  <si>
    <t>小荷物</t>
  </si>
  <si>
    <t>その他</t>
  </si>
  <si>
    <t>個</t>
  </si>
  <si>
    <t>足尾線</t>
  </si>
  <si>
    <t>相老</t>
  </si>
  <si>
    <t>大間々</t>
  </si>
  <si>
    <t>水沼</t>
  </si>
  <si>
    <t>神土</t>
  </si>
  <si>
    <t>沢入</t>
  </si>
  <si>
    <t>信越線</t>
  </si>
  <si>
    <t>北高崎</t>
  </si>
  <si>
    <t>群馬八幡</t>
  </si>
  <si>
    <t>安中</t>
  </si>
  <si>
    <t>磯部</t>
  </si>
  <si>
    <t>松井田</t>
  </si>
  <si>
    <t>横川</t>
  </si>
  <si>
    <t>八高線</t>
  </si>
  <si>
    <t>上神梅</t>
  </si>
  <si>
    <t>花輪</t>
  </si>
  <si>
    <t>熊の平</t>
  </si>
  <si>
    <t>―</t>
  </si>
  <si>
    <t>旅客収入</t>
  </si>
  <si>
    <t>乗車人員</t>
  </si>
  <si>
    <t>降車人員</t>
  </si>
  <si>
    <t>定期外乗車</t>
  </si>
  <si>
    <t>定期外降車</t>
  </si>
  <si>
    <t>手小荷物収入</t>
  </si>
  <si>
    <t>手小荷物数</t>
  </si>
  <si>
    <t>発送</t>
  </si>
  <si>
    <t>乗降人員</t>
  </si>
  <si>
    <t>定期乗者</t>
  </si>
  <si>
    <t>定期収入</t>
  </si>
  <si>
    <t>定期券外収入</t>
  </si>
  <si>
    <t>藤岡</t>
  </si>
  <si>
    <t>159．国有鉄道旅客輸送状況（昭和32年）</t>
  </si>
  <si>
    <t>―</t>
  </si>
  <si>
    <t>資料：高崎鉄道管理局</t>
  </si>
  <si>
    <t>旅客収入欄中両毛線定期収入は定期外収入に含まれている。</t>
  </si>
  <si>
    <t>人</t>
  </si>
  <si>
    <t>―</t>
  </si>
  <si>
    <t>―</t>
  </si>
  <si>
    <t>―</t>
  </si>
  <si>
    <t>159．国有鉄道旅客・手小荷物輸送状況（昭和32年度）（続）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</si>
</sst>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;\(\-#,##0\)"/>
    <numFmt numFmtId="181" formatCode="0;&quot;△ &quot;0"/>
    <numFmt numFmtId="182" formatCode="#,##0;&quot;△ &quot;#,##0"/>
    <numFmt numFmtId="183" formatCode="#,##0_);\(#,##0\)"/>
    <numFmt numFmtId="184" formatCode="0_);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6" fillId="2" borderId="4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6" fillId="2" borderId="6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vertical="top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3" fillId="2" borderId="0" xfId="0" applyFont="1" applyFill="1" applyAlignment="1">
      <alignment horizontal="distributed" vertical="top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182" fontId="6" fillId="0" borderId="1" xfId="0" applyNumberFormat="1" applyFont="1" applyBorder="1" applyAlignment="1">
      <alignment horizontal="right" vertical="top" wrapText="1"/>
    </xf>
    <xf numFmtId="182" fontId="3" fillId="0" borderId="1" xfId="0" applyNumberFormat="1" applyFont="1" applyBorder="1" applyAlignment="1">
      <alignment horizontal="right" vertical="top" wrapText="1"/>
    </xf>
    <xf numFmtId="38" fontId="6" fillId="0" borderId="1" xfId="16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49" fontId="6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3" borderId="1" xfId="0" applyFont="1" applyFill="1" applyBorder="1" applyAlignment="1">
      <alignment horizontal="distributed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38" fontId="6" fillId="0" borderId="1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38" fontId="6" fillId="0" borderId="1" xfId="16" applyFont="1" applyBorder="1" applyAlignment="1">
      <alignment horizontal="right"/>
    </xf>
    <xf numFmtId="0" fontId="3" fillId="2" borderId="6" xfId="0" applyFont="1" applyFill="1" applyBorder="1" applyAlignment="1">
      <alignment vertical="top" wrapText="1"/>
    </xf>
    <xf numFmtId="0" fontId="4" fillId="0" borderId="0" xfId="0" applyFont="1" applyAlignment="1">
      <alignment/>
    </xf>
    <xf numFmtId="177" fontId="3" fillId="0" borderId="0" xfId="0" applyNumberFormat="1" applyFont="1" applyAlignment="1">
      <alignment vertical="top" wrapText="1"/>
    </xf>
    <xf numFmtId="177" fontId="3" fillId="0" borderId="1" xfId="0" applyNumberFormat="1" applyFont="1" applyBorder="1" applyAlignment="1">
      <alignment vertical="top" wrapText="1"/>
    </xf>
    <xf numFmtId="0" fontId="3" fillId="2" borderId="2" xfId="0" applyFont="1" applyFill="1" applyBorder="1" applyAlignment="1">
      <alignment horizontal="distributed"/>
    </xf>
    <xf numFmtId="38" fontId="3" fillId="2" borderId="4" xfId="16" applyFont="1" applyFill="1" applyBorder="1" applyAlignment="1">
      <alignment vertical="top" wrapText="1"/>
    </xf>
    <xf numFmtId="38" fontId="3" fillId="2" borderId="3" xfId="16" applyFont="1" applyFill="1" applyBorder="1" applyAlignment="1">
      <alignment horizontal="distributed" vertical="center" wrapText="1"/>
    </xf>
    <xf numFmtId="38" fontId="3" fillId="2" borderId="2" xfId="16" applyFont="1" applyFill="1" applyBorder="1" applyAlignment="1">
      <alignment horizontal="distributed" vertical="center" wrapText="1"/>
    </xf>
    <xf numFmtId="38" fontId="3" fillId="0" borderId="0" xfId="16" applyFont="1" applyAlignment="1">
      <alignment/>
    </xf>
    <xf numFmtId="38" fontId="3" fillId="2" borderId="0" xfId="16" applyFont="1" applyFill="1" applyAlignment="1">
      <alignment horizontal="distributed" vertical="top" wrapText="1"/>
    </xf>
    <xf numFmtId="38" fontId="6" fillId="2" borderId="6" xfId="16" applyFont="1" applyFill="1" applyBorder="1" applyAlignment="1">
      <alignment vertical="top" wrapText="1"/>
    </xf>
    <xf numFmtId="38" fontId="3" fillId="2" borderId="5" xfId="16" applyFont="1" applyFill="1" applyBorder="1" applyAlignment="1">
      <alignment vertical="top" wrapText="1"/>
    </xf>
    <xf numFmtId="38" fontId="3" fillId="2" borderId="8" xfId="16" applyFont="1" applyFill="1" applyBorder="1" applyAlignment="1">
      <alignment horizontal="distributed" vertical="center" wrapText="1"/>
    </xf>
    <xf numFmtId="38" fontId="3" fillId="2" borderId="9" xfId="16" applyFont="1" applyFill="1" applyBorder="1" applyAlignment="1">
      <alignment horizontal="distributed" vertical="center" wrapText="1"/>
    </xf>
    <xf numFmtId="38" fontId="6" fillId="2" borderId="4" xfId="16" applyFont="1" applyFill="1" applyBorder="1" applyAlignment="1">
      <alignment vertical="top" wrapText="1"/>
    </xf>
    <xf numFmtId="38" fontId="6" fillId="2" borderId="7" xfId="16" applyFont="1" applyFill="1" applyBorder="1" applyAlignment="1">
      <alignment horizontal="distributed" vertical="center" wrapText="1"/>
    </xf>
    <xf numFmtId="38" fontId="3" fillId="2" borderId="10" xfId="16" applyFont="1" applyFill="1" applyBorder="1" applyAlignment="1">
      <alignment horizontal="distributed" vertical="center" wrapText="1"/>
    </xf>
    <xf numFmtId="38" fontId="6" fillId="2" borderId="5" xfId="16" applyFont="1" applyFill="1" applyBorder="1" applyAlignment="1">
      <alignment vertical="top" wrapText="1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Alignment="1">
      <alignment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77" fontId="3" fillId="3" borderId="1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38" fontId="3" fillId="3" borderId="1" xfId="16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/>
    </xf>
    <xf numFmtId="0" fontId="3" fillId="3" borderId="3" xfId="0" applyFont="1" applyFill="1" applyBorder="1" applyAlignment="1">
      <alignment horizontal="distributed"/>
    </xf>
    <xf numFmtId="0" fontId="3" fillId="3" borderId="2" xfId="0" applyFont="1" applyFill="1" applyBorder="1" applyAlignment="1">
      <alignment horizontal="distributed"/>
    </xf>
    <xf numFmtId="0" fontId="3" fillId="3" borderId="1" xfId="0" applyFont="1" applyFill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38" fontId="6" fillId="2" borderId="3" xfId="16" applyFont="1" applyFill="1" applyBorder="1" applyAlignment="1">
      <alignment horizontal="distributed" vertical="center" wrapText="1"/>
    </xf>
    <xf numFmtId="38" fontId="6" fillId="2" borderId="2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33" customWidth="1"/>
    <col min="3" max="3" width="2.625" style="32" customWidth="1"/>
    <col min="4" max="4" width="13.625" style="32" customWidth="1"/>
    <col min="5" max="6" width="12.375" style="33" customWidth="1"/>
    <col min="7" max="7" width="12.25390625" style="33" customWidth="1"/>
    <col min="8" max="8" width="12.125" style="33" customWidth="1"/>
    <col min="9" max="9" width="12.25390625" style="33" customWidth="1"/>
    <col min="10" max="10" width="15.25390625" style="33" customWidth="1"/>
    <col min="11" max="11" width="15.125" style="33" customWidth="1"/>
    <col min="12" max="12" width="13.50390625" style="33" customWidth="1"/>
    <col min="13" max="13" width="15.25390625" style="33" customWidth="1"/>
    <col min="14" max="14" width="14.375" style="33" customWidth="1"/>
    <col min="15" max="16384" width="9.00390625" style="33" customWidth="1"/>
  </cols>
  <sheetData>
    <row r="1" spans="2:4" s="61" customFormat="1" ht="15.75" customHeight="1">
      <c r="B1" s="5" t="s">
        <v>104</v>
      </c>
      <c r="C1" s="60"/>
      <c r="D1" s="5"/>
    </row>
    <row r="2" s="43" customFormat="1" ht="12" customHeight="1">
      <c r="C2" s="43" t="s">
        <v>107</v>
      </c>
    </row>
    <row r="3" spans="2:13" ht="12" customHeight="1">
      <c r="B3" s="70" t="s">
        <v>28</v>
      </c>
      <c r="C3" s="71"/>
      <c r="D3" s="72"/>
      <c r="E3" s="66" t="s">
        <v>99</v>
      </c>
      <c r="F3" s="66"/>
      <c r="G3" s="66"/>
      <c r="H3" s="66"/>
      <c r="I3" s="66"/>
      <c r="J3" s="82" t="s">
        <v>29</v>
      </c>
      <c r="K3" s="82"/>
      <c r="L3" s="82"/>
      <c r="M3" s="82"/>
    </row>
    <row r="4" spans="2:13" s="3" customFormat="1" ht="12" customHeight="1">
      <c r="B4" s="73"/>
      <c r="C4" s="74"/>
      <c r="D4" s="75"/>
      <c r="E4" s="66" t="s">
        <v>92</v>
      </c>
      <c r="F4" s="66"/>
      <c r="G4" s="66" t="s">
        <v>93</v>
      </c>
      <c r="H4" s="66"/>
      <c r="I4" s="66" t="s">
        <v>100</v>
      </c>
      <c r="J4" s="87" t="s">
        <v>21</v>
      </c>
      <c r="K4" s="84" t="s">
        <v>91</v>
      </c>
      <c r="L4" s="85"/>
      <c r="M4" s="86"/>
    </row>
    <row r="5" spans="2:13" s="3" customFormat="1" ht="12" customHeight="1">
      <c r="B5" s="76"/>
      <c r="C5" s="77"/>
      <c r="D5" s="78"/>
      <c r="E5" s="10" t="s">
        <v>22</v>
      </c>
      <c r="F5" s="10" t="s">
        <v>94</v>
      </c>
      <c r="G5" s="10" t="s">
        <v>22</v>
      </c>
      <c r="H5" s="10" t="s">
        <v>95</v>
      </c>
      <c r="I5" s="66"/>
      <c r="J5" s="87"/>
      <c r="K5" s="10" t="s">
        <v>21</v>
      </c>
      <c r="L5" s="10" t="s">
        <v>101</v>
      </c>
      <c r="M5" s="10" t="s">
        <v>102</v>
      </c>
    </row>
    <row r="6" spans="2:13" s="1" customFormat="1" ht="12" customHeight="1">
      <c r="B6" s="79"/>
      <c r="C6" s="80"/>
      <c r="D6" s="81"/>
      <c r="E6" s="2" t="s">
        <v>108</v>
      </c>
      <c r="F6" s="2" t="s">
        <v>108</v>
      </c>
      <c r="G6" s="2" t="s">
        <v>108</v>
      </c>
      <c r="H6" s="2" t="s">
        <v>108</v>
      </c>
      <c r="I6" s="2" t="s">
        <v>108</v>
      </c>
      <c r="J6" s="2" t="s">
        <v>30</v>
      </c>
      <c r="K6" s="2" t="s">
        <v>30</v>
      </c>
      <c r="L6" s="2" t="s">
        <v>30</v>
      </c>
      <c r="M6" s="2" t="s">
        <v>30</v>
      </c>
    </row>
    <row r="7" spans="2:13" s="4" customFormat="1" ht="12" customHeight="1">
      <c r="B7" s="83" t="s">
        <v>21</v>
      </c>
      <c r="C7" s="83"/>
      <c r="D7" s="83"/>
      <c r="E7" s="25">
        <f>SUM(E8,E12,E25,E36,E50,E58,E66)</f>
        <v>25215570</v>
      </c>
      <c r="F7" s="25">
        <f aca="true" t="shared" si="0" ref="F7:M7">SUM(F8,F12,F25,F36,F50,F58,F66)</f>
        <v>10563865</v>
      </c>
      <c r="G7" s="25">
        <f t="shared" si="0"/>
        <v>24957786</v>
      </c>
      <c r="H7" s="25">
        <f t="shared" si="0"/>
        <v>10306081</v>
      </c>
      <c r="I7" s="25">
        <f t="shared" si="0"/>
        <v>14651705</v>
      </c>
      <c r="J7" s="25">
        <f t="shared" si="0"/>
        <v>1395999845</v>
      </c>
      <c r="K7" s="25">
        <f t="shared" si="0"/>
        <v>1319213767</v>
      </c>
      <c r="L7" s="25">
        <f t="shared" si="0"/>
        <v>165427732</v>
      </c>
      <c r="M7" s="25">
        <f t="shared" si="0"/>
        <v>1153786035</v>
      </c>
    </row>
    <row r="8" spans="2:13" s="4" customFormat="1" ht="12" customHeight="1">
      <c r="B8" s="16"/>
      <c r="C8" s="65" t="s">
        <v>45</v>
      </c>
      <c r="D8" s="67"/>
      <c r="E8" s="8">
        <f aca="true" t="shared" si="1" ref="E8:M8">SUM(E9:E11)</f>
        <v>6659326</v>
      </c>
      <c r="F8" s="8">
        <f t="shared" si="1"/>
        <v>2941563</v>
      </c>
      <c r="G8" s="8">
        <f t="shared" si="1"/>
        <v>6503884</v>
      </c>
      <c r="H8" s="8">
        <f t="shared" si="1"/>
        <v>2786121</v>
      </c>
      <c r="I8" s="8">
        <f t="shared" si="1"/>
        <v>3717763</v>
      </c>
      <c r="J8" s="8">
        <f t="shared" si="1"/>
        <v>457650355</v>
      </c>
      <c r="K8" s="8">
        <f t="shared" si="1"/>
        <v>433322432</v>
      </c>
      <c r="L8" s="8">
        <f t="shared" si="1"/>
        <v>50655434</v>
      </c>
      <c r="M8" s="8">
        <f t="shared" si="1"/>
        <v>382666998</v>
      </c>
    </row>
    <row r="9" spans="2:14" s="1" customFormat="1" ht="12" customHeight="1">
      <c r="B9" s="17"/>
      <c r="C9" s="11"/>
      <c r="D9" s="9" t="s">
        <v>46</v>
      </c>
      <c r="E9" s="7">
        <f>F9+I9</f>
        <v>848839</v>
      </c>
      <c r="F9" s="7">
        <v>331878</v>
      </c>
      <c r="G9" s="7">
        <f>H9+I9</f>
        <v>848901</v>
      </c>
      <c r="H9" s="7">
        <v>331940</v>
      </c>
      <c r="I9" s="7">
        <v>516961</v>
      </c>
      <c r="J9" s="45">
        <v>56820646</v>
      </c>
      <c r="K9" s="26">
        <f>SUM(L9:M9)</f>
        <v>55505556</v>
      </c>
      <c r="L9" s="7">
        <v>10901501</v>
      </c>
      <c r="M9" s="7">
        <v>44604055</v>
      </c>
      <c r="N9" s="44"/>
    </row>
    <row r="10" spans="2:14" s="1" customFormat="1" ht="12" customHeight="1">
      <c r="B10" s="17"/>
      <c r="C10" s="11"/>
      <c r="D10" s="9" t="s">
        <v>47</v>
      </c>
      <c r="E10" s="7">
        <f>F10+I10</f>
        <v>391080</v>
      </c>
      <c r="F10" s="7">
        <v>113091</v>
      </c>
      <c r="G10" s="7">
        <f>H10+I10</f>
        <v>374635</v>
      </c>
      <c r="H10" s="7">
        <v>96646</v>
      </c>
      <c r="I10" s="7">
        <v>277989</v>
      </c>
      <c r="J10" s="45">
        <v>10558835</v>
      </c>
      <c r="K10" s="26">
        <f>SUM(L10:M10)</f>
        <v>10259880</v>
      </c>
      <c r="L10" s="7">
        <v>3387936</v>
      </c>
      <c r="M10" s="7">
        <v>6871944</v>
      </c>
      <c r="N10" s="44"/>
    </row>
    <row r="11" spans="2:14" s="1" customFormat="1" ht="12" customHeight="1">
      <c r="B11" s="17"/>
      <c r="C11" s="11"/>
      <c r="D11" s="9" t="s">
        <v>48</v>
      </c>
      <c r="E11" s="7">
        <f>F11+I11</f>
        <v>5419407</v>
      </c>
      <c r="F11" s="7">
        <v>2496594</v>
      </c>
      <c r="G11" s="7">
        <f>H11+I11</f>
        <v>5280348</v>
      </c>
      <c r="H11" s="7">
        <v>2357535</v>
      </c>
      <c r="I11" s="7">
        <v>2922813</v>
      </c>
      <c r="J11" s="45">
        <v>390270874</v>
      </c>
      <c r="K11" s="26">
        <f>SUM(L11:M11)</f>
        <v>367556996</v>
      </c>
      <c r="L11" s="7">
        <v>36365997</v>
      </c>
      <c r="M11" s="7">
        <v>331190999</v>
      </c>
      <c r="N11" s="44"/>
    </row>
    <row r="12" spans="2:13" s="4" customFormat="1" ht="12" customHeight="1">
      <c r="B12" s="18"/>
      <c r="C12" s="68" t="s">
        <v>49</v>
      </c>
      <c r="D12" s="69"/>
      <c r="E12" s="8">
        <f aca="true" t="shared" si="2" ref="E12:E67">F12+I12</f>
        <v>5306789</v>
      </c>
      <c r="F12" s="25">
        <f aca="true" t="shared" si="3" ref="F12:M12">SUM(F13:F24)</f>
        <v>2624316</v>
      </c>
      <c r="G12" s="25">
        <f t="shared" si="3"/>
        <v>5367140</v>
      </c>
      <c r="H12" s="25">
        <f t="shared" si="3"/>
        <v>2684667</v>
      </c>
      <c r="I12" s="25">
        <f t="shared" si="3"/>
        <v>2682473</v>
      </c>
      <c r="J12" s="25">
        <f t="shared" si="3"/>
        <v>327270062</v>
      </c>
      <c r="K12" s="25">
        <f t="shared" si="3"/>
        <v>319440095</v>
      </c>
      <c r="L12" s="25">
        <f t="shared" si="3"/>
        <v>27390374</v>
      </c>
      <c r="M12" s="25">
        <f t="shared" si="3"/>
        <v>292049721</v>
      </c>
    </row>
    <row r="13" spans="2:13" s="1" customFormat="1" ht="12" customHeight="1">
      <c r="B13" s="13"/>
      <c r="C13" s="11"/>
      <c r="D13" s="9" t="s">
        <v>52</v>
      </c>
      <c r="E13" s="7">
        <f t="shared" si="2"/>
        <v>246387</v>
      </c>
      <c r="F13" s="7">
        <v>66041</v>
      </c>
      <c r="G13" s="7">
        <f aca="true" t="shared" si="4" ref="G13:G24">H13+I13</f>
        <v>249379</v>
      </c>
      <c r="H13" s="7">
        <v>69033</v>
      </c>
      <c r="I13" s="7">
        <v>180346</v>
      </c>
      <c r="J13" s="45">
        <v>7499660</v>
      </c>
      <c r="K13" s="26">
        <f aca="true" t="shared" si="5" ref="K13:K24">SUM(L13:M13)</f>
        <v>6652980</v>
      </c>
      <c r="L13" s="7">
        <v>1154485</v>
      </c>
      <c r="M13" s="26">
        <v>5498495</v>
      </c>
    </row>
    <row r="14" spans="2:13" s="1" customFormat="1" ht="12" customHeight="1">
      <c r="B14" s="13"/>
      <c r="C14" s="11"/>
      <c r="D14" s="9" t="s">
        <v>53</v>
      </c>
      <c r="E14" s="7">
        <f t="shared" si="2"/>
        <v>193982</v>
      </c>
      <c r="F14" s="7">
        <v>59896</v>
      </c>
      <c r="G14" s="7">
        <f t="shared" si="4"/>
        <v>187482</v>
      </c>
      <c r="H14" s="7">
        <v>53396</v>
      </c>
      <c r="I14" s="7">
        <v>134086</v>
      </c>
      <c r="J14" s="45">
        <v>5029510</v>
      </c>
      <c r="K14" s="26">
        <f t="shared" si="5"/>
        <v>4814765</v>
      </c>
      <c r="L14" s="7">
        <v>1203552</v>
      </c>
      <c r="M14" s="26">
        <v>3611213</v>
      </c>
    </row>
    <row r="15" spans="2:13" s="1" customFormat="1" ht="12" customHeight="1">
      <c r="B15" s="13"/>
      <c r="C15" s="11"/>
      <c r="D15" s="9" t="s">
        <v>54</v>
      </c>
      <c r="E15" s="7">
        <f t="shared" si="2"/>
        <v>1519644</v>
      </c>
      <c r="F15" s="7">
        <v>766142</v>
      </c>
      <c r="G15" s="7">
        <f t="shared" si="4"/>
        <v>1580579</v>
      </c>
      <c r="H15" s="7">
        <v>827077</v>
      </c>
      <c r="I15" s="7">
        <v>753502</v>
      </c>
      <c r="J15" s="45">
        <v>95939597</v>
      </c>
      <c r="K15" s="26">
        <f t="shared" si="5"/>
        <v>93507076</v>
      </c>
      <c r="L15" s="7">
        <v>9654143</v>
      </c>
      <c r="M15" s="26">
        <v>83852933</v>
      </c>
    </row>
    <row r="16" spans="2:13" s="1" customFormat="1" ht="12" customHeight="1">
      <c r="B16" s="13"/>
      <c r="C16" s="11"/>
      <c r="D16" s="9" t="s">
        <v>23</v>
      </c>
      <c r="E16" s="7">
        <f t="shared" si="2"/>
        <v>300770</v>
      </c>
      <c r="F16" s="7">
        <v>98688</v>
      </c>
      <c r="G16" s="7">
        <f t="shared" si="4"/>
        <v>305021</v>
      </c>
      <c r="H16" s="7">
        <v>102939</v>
      </c>
      <c r="I16" s="7">
        <v>202082</v>
      </c>
      <c r="J16" s="45">
        <v>6782242</v>
      </c>
      <c r="K16" s="26">
        <f t="shared" si="5"/>
        <v>6637800</v>
      </c>
      <c r="L16" s="7">
        <v>1692450</v>
      </c>
      <c r="M16" s="26">
        <v>4945350</v>
      </c>
    </row>
    <row r="17" spans="2:13" s="1" customFormat="1" ht="12" customHeight="1">
      <c r="B17" s="13"/>
      <c r="C17" s="11"/>
      <c r="D17" s="9" t="s">
        <v>31</v>
      </c>
      <c r="E17" s="7">
        <f t="shared" si="2"/>
        <v>116151</v>
      </c>
      <c r="F17" s="28">
        <v>39639</v>
      </c>
      <c r="G17" s="7">
        <f t="shared" si="4"/>
        <v>112465</v>
      </c>
      <c r="H17" s="28">
        <v>35953</v>
      </c>
      <c r="I17" s="28">
        <v>76512</v>
      </c>
      <c r="J17" s="45">
        <v>2419992</v>
      </c>
      <c r="K17" s="26">
        <f t="shared" si="5"/>
        <v>2368962</v>
      </c>
      <c r="L17" s="28">
        <v>781534</v>
      </c>
      <c r="M17" s="26">
        <v>1587428</v>
      </c>
    </row>
    <row r="18" spans="2:13" s="1" customFormat="1" ht="12" customHeight="1">
      <c r="B18" s="13"/>
      <c r="C18" s="11"/>
      <c r="D18" s="9" t="s">
        <v>24</v>
      </c>
      <c r="E18" s="7">
        <f t="shared" si="2"/>
        <v>161689</v>
      </c>
      <c r="F18" s="7">
        <v>58692</v>
      </c>
      <c r="G18" s="7">
        <f t="shared" si="4"/>
        <v>157799</v>
      </c>
      <c r="H18" s="7">
        <v>54802</v>
      </c>
      <c r="I18" s="7">
        <v>102997</v>
      </c>
      <c r="J18" s="45">
        <v>5204431</v>
      </c>
      <c r="K18" s="26">
        <f t="shared" si="5"/>
        <v>4941028</v>
      </c>
      <c r="L18" s="7">
        <v>945542</v>
      </c>
      <c r="M18" s="26">
        <v>3995486</v>
      </c>
    </row>
    <row r="19" spans="2:13" s="1" customFormat="1" ht="12" customHeight="1">
      <c r="B19" s="13"/>
      <c r="C19" s="11"/>
      <c r="D19" s="9" t="s">
        <v>55</v>
      </c>
      <c r="E19" s="7">
        <f t="shared" si="2"/>
        <v>1218653</v>
      </c>
      <c r="F19" s="7">
        <v>592686</v>
      </c>
      <c r="G19" s="7">
        <f t="shared" si="4"/>
        <v>1215478</v>
      </c>
      <c r="H19" s="7">
        <v>589511</v>
      </c>
      <c r="I19" s="7">
        <v>625967</v>
      </c>
      <c r="J19" s="45">
        <v>71025206</v>
      </c>
      <c r="K19" s="26">
        <f t="shared" si="5"/>
        <v>68858371</v>
      </c>
      <c r="L19" s="7">
        <v>5354188</v>
      </c>
      <c r="M19" s="26">
        <v>63504183</v>
      </c>
    </row>
    <row r="20" spans="2:13" s="1" customFormat="1" ht="12" customHeight="1">
      <c r="B20" s="13"/>
      <c r="C20" s="11"/>
      <c r="D20" s="9" t="s">
        <v>56</v>
      </c>
      <c r="E20" s="7">
        <f t="shared" si="2"/>
        <v>530610</v>
      </c>
      <c r="F20" s="7">
        <v>273234</v>
      </c>
      <c r="G20" s="7">
        <f t="shared" si="4"/>
        <v>534270</v>
      </c>
      <c r="H20" s="7">
        <v>276894</v>
      </c>
      <c r="I20" s="7">
        <v>257376</v>
      </c>
      <c r="J20" s="45">
        <v>24392449</v>
      </c>
      <c r="K20" s="26">
        <f t="shared" si="5"/>
        <v>23687216</v>
      </c>
      <c r="L20" s="7">
        <v>1731507</v>
      </c>
      <c r="M20" s="26">
        <v>21955709</v>
      </c>
    </row>
    <row r="21" spans="2:13" s="1" customFormat="1" ht="12" customHeight="1">
      <c r="B21" s="13"/>
      <c r="C21" s="11"/>
      <c r="D21" s="9" t="s">
        <v>25</v>
      </c>
      <c r="E21" s="7">
        <f t="shared" si="2"/>
        <v>204004</v>
      </c>
      <c r="F21" s="7">
        <v>100652</v>
      </c>
      <c r="G21" s="7">
        <f t="shared" si="4"/>
        <v>214705</v>
      </c>
      <c r="H21" s="7">
        <v>111353</v>
      </c>
      <c r="I21" s="7">
        <v>103352</v>
      </c>
      <c r="J21" s="45">
        <v>8723321</v>
      </c>
      <c r="K21" s="26">
        <f t="shared" si="5"/>
        <v>8491283</v>
      </c>
      <c r="L21" s="7">
        <v>1261946</v>
      </c>
      <c r="M21" s="26">
        <v>7229337</v>
      </c>
    </row>
    <row r="22" spans="2:13" s="1" customFormat="1" ht="12" customHeight="1">
      <c r="B22" s="13"/>
      <c r="C22" s="11"/>
      <c r="D22" s="9" t="s">
        <v>57</v>
      </c>
      <c r="E22" s="7">
        <f t="shared" si="2"/>
        <v>668201</v>
      </c>
      <c r="F22" s="7">
        <v>468193</v>
      </c>
      <c r="G22" s="7">
        <f t="shared" si="4"/>
        <v>656004</v>
      </c>
      <c r="H22" s="7">
        <v>455996</v>
      </c>
      <c r="I22" s="7">
        <v>200008</v>
      </c>
      <c r="J22" s="45">
        <v>88847210</v>
      </c>
      <c r="K22" s="26">
        <f t="shared" si="5"/>
        <v>88173150</v>
      </c>
      <c r="L22" s="7">
        <v>2985164</v>
      </c>
      <c r="M22" s="26">
        <v>85187986</v>
      </c>
    </row>
    <row r="23" spans="2:13" s="1" customFormat="1" ht="12" customHeight="1">
      <c r="B23" s="13"/>
      <c r="C23" s="11"/>
      <c r="D23" s="9" t="s">
        <v>32</v>
      </c>
      <c r="E23" s="7">
        <f t="shared" si="2"/>
        <v>105901</v>
      </c>
      <c r="F23" s="7">
        <v>65572</v>
      </c>
      <c r="G23" s="7">
        <f t="shared" si="4"/>
        <v>105787</v>
      </c>
      <c r="H23" s="7">
        <v>65458</v>
      </c>
      <c r="I23" s="7">
        <v>40329</v>
      </c>
      <c r="J23" s="45">
        <v>7015804</v>
      </c>
      <c r="K23" s="26">
        <f t="shared" si="5"/>
        <v>6935114</v>
      </c>
      <c r="L23" s="7">
        <v>545067</v>
      </c>
      <c r="M23" s="26">
        <v>6390047</v>
      </c>
    </row>
    <row r="24" spans="2:13" s="1" customFormat="1" ht="12" customHeight="1">
      <c r="B24" s="13"/>
      <c r="C24" s="11"/>
      <c r="D24" s="21" t="s">
        <v>33</v>
      </c>
      <c r="E24" s="7">
        <f t="shared" si="2"/>
        <v>40797</v>
      </c>
      <c r="F24" s="7">
        <v>34881</v>
      </c>
      <c r="G24" s="7">
        <f t="shared" si="4"/>
        <v>48171</v>
      </c>
      <c r="H24" s="7">
        <v>42255</v>
      </c>
      <c r="I24" s="7">
        <v>5916</v>
      </c>
      <c r="J24" s="45">
        <v>4390640</v>
      </c>
      <c r="K24" s="26">
        <f t="shared" si="5"/>
        <v>4372350</v>
      </c>
      <c r="L24" s="7">
        <v>80796</v>
      </c>
      <c r="M24" s="26">
        <v>4291554</v>
      </c>
    </row>
    <row r="25" spans="2:13" s="4" customFormat="1" ht="12" customHeight="1">
      <c r="B25" s="15"/>
      <c r="C25" s="65" t="s">
        <v>34</v>
      </c>
      <c r="D25" s="67"/>
      <c r="E25" s="8">
        <f t="shared" si="2"/>
        <v>2015796</v>
      </c>
      <c r="F25" s="27">
        <f aca="true" t="shared" si="6" ref="F25:M25">SUM(F26:F35)</f>
        <v>993211</v>
      </c>
      <c r="G25" s="27">
        <f t="shared" si="6"/>
        <v>1953418</v>
      </c>
      <c r="H25" s="27">
        <f t="shared" si="6"/>
        <v>930833</v>
      </c>
      <c r="I25" s="27">
        <f t="shared" si="6"/>
        <v>1022585</v>
      </c>
      <c r="J25" s="27">
        <f t="shared" si="6"/>
        <v>80607489</v>
      </c>
      <c r="K25" s="27">
        <f t="shared" si="6"/>
        <v>77619762</v>
      </c>
      <c r="L25" s="27">
        <f t="shared" si="6"/>
        <v>9370682</v>
      </c>
      <c r="M25" s="27">
        <f t="shared" si="6"/>
        <v>68249080</v>
      </c>
    </row>
    <row r="26" spans="2:13" s="1" customFormat="1" ht="12" customHeight="1">
      <c r="B26" s="13"/>
      <c r="C26" s="11"/>
      <c r="D26" s="9" t="s">
        <v>35</v>
      </c>
      <c r="E26" s="7">
        <f t="shared" si="2"/>
        <v>86570</v>
      </c>
      <c r="F26" s="7">
        <v>26644</v>
      </c>
      <c r="G26" s="7">
        <f aca="true" t="shared" si="7" ref="G26:G35">H26+I26</f>
        <v>83080</v>
      </c>
      <c r="H26" s="28">
        <v>23154</v>
      </c>
      <c r="I26" s="28">
        <v>59926</v>
      </c>
      <c r="J26" s="45">
        <v>1584909</v>
      </c>
      <c r="K26" s="26">
        <f aca="true" t="shared" si="8" ref="K26:K35">SUM(L26:M26)</f>
        <v>1529594</v>
      </c>
      <c r="L26" s="28">
        <v>533101</v>
      </c>
      <c r="M26" s="28">
        <v>996493</v>
      </c>
    </row>
    <row r="27" spans="2:13" s="1" customFormat="1" ht="12" customHeight="1">
      <c r="B27" s="13"/>
      <c r="C27" s="11"/>
      <c r="D27" s="9" t="s">
        <v>58</v>
      </c>
      <c r="E27" s="7">
        <f t="shared" si="2"/>
        <v>102831</v>
      </c>
      <c r="F27" s="7">
        <v>21363</v>
      </c>
      <c r="G27" s="7">
        <f t="shared" si="7"/>
        <v>100598</v>
      </c>
      <c r="H27" s="28">
        <v>19130</v>
      </c>
      <c r="I27" s="28">
        <v>81468</v>
      </c>
      <c r="J27" s="45">
        <v>1986243</v>
      </c>
      <c r="K27" s="26">
        <f t="shared" si="8"/>
        <v>1919088</v>
      </c>
      <c r="L27" s="28">
        <v>836966</v>
      </c>
      <c r="M27" s="28">
        <v>1082122</v>
      </c>
    </row>
    <row r="28" spans="2:13" s="1" customFormat="1" ht="12" customHeight="1">
      <c r="B28" s="13"/>
      <c r="C28" s="11"/>
      <c r="D28" s="9" t="s">
        <v>36</v>
      </c>
      <c r="E28" s="7">
        <f t="shared" si="2"/>
        <v>66492</v>
      </c>
      <c r="F28" s="7">
        <v>9273</v>
      </c>
      <c r="G28" s="7">
        <f t="shared" si="7"/>
        <v>65207</v>
      </c>
      <c r="H28" s="28">
        <v>7988</v>
      </c>
      <c r="I28" s="28">
        <v>57219</v>
      </c>
      <c r="J28" s="45">
        <v>885221</v>
      </c>
      <c r="K28" s="26">
        <f t="shared" si="8"/>
        <v>861581</v>
      </c>
      <c r="L28" s="28">
        <v>370025</v>
      </c>
      <c r="M28" s="28">
        <v>491556</v>
      </c>
    </row>
    <row r="29" spans="2:13" s="1" customFormat="1" ht="12" customHeight="1">
      <c r="B29" s="13"/>
      <c r="C29" s="11"/>
      <c r="D29" s="9" t="s">
        <v>59</v>
      </c>
      <c r="E29" s="7">
        <f t="shared" si="2"/>
        <v>595126</v>
      </c>
      <c r="F29" s="7">
        <v>254791</v>
      </c>
      <c r="G29" s="7">
        <f t="shared" si="7"/>
        <v>601242</v>
      </c>
      <c r="H29" s="28">
        <v>260907</v>
      </c>
      <c r="I29" s="28">
        <v>340335</v>
      </c>
      <c r="J29" s="45">
        <v>26779502</v>
      </c>
      <c r="K29" s="26">
        <f t="shared" si="8"/>
        <v>25537719</v>
      </c>
      <c r="L29" s="28">
        <v>2251699</v>
      </c>
      <c r="M29" s="28">
        <v>23286020</v>
      </c>
    </row>
    <row r="30" spans="2:13" s="1" customFormat="1" ht="12" customHeight="1">
      <c r="B30" s="13"/>
      <c r="C30" s="11"/>
      <c r="D30" s="9" t="s">
        <v>60</v>
      </c>
      <c r="E30" s="7">
        <f t="shared" si="2"/>
        <v>295170</v>
      </c>
      <c r="F30" s="7">
        <v>115415</v>
      </c>
      <c r="G30" s="7">
        <f t="shared" si="7"/>
        <v>296442</v>
      </c>
      <c r="H30" s="28">
        <v>116687</v>
      </c>
      <c r="I30" s="28">
        <v>179755</v>
      </c>
      <c r="J30" s="45">
        <v>8864769</v>
      </c>
      <c r="K30" s="26">
        <f t="shared" si="8"/>
        <v>8429000</v>
      </c>
      <c r="L30" s="28">
        <v>1413989</v>
      </c>
      <c r="M30" s="28">
        <v>7015011</v>
      </c>
    </row>
    <row r="31" spans="2:13" s="1" customFormat="1" ht="12" customHeight="1">
      <c r="B31" s="13"/>
      <c r="C31" s="11"/>
      <c r="D31" s="9" t="s">
        <v>37</v>
      </c>
      <c r="E31" s="7">
        <f t="shared" si="2"/>
        <v>119664</v>
      </c>
      <c r="F31" s="7">
        <v>67307</v>
      </c>
      <c r="G31" s="7">
        <f t="shared" si="7"/>
        <v>116366</v>
      </c>
      <c r="H31" s="28">
        <v>64009</v>
      </c>
      <c r="I31" s="28">
        <v>52357</v>
      </c>
      <c r="J31" s="45">
        <v>3201346</v>
      </c>
      <c r="K31" s="26">
        <f t="shared" si="8"/>
        <v>3037296</v>
      </c>
      <c r="L31" s="28">
        <v>552530</v>
      </c>
      <c r="M31" s="28">
        <v>2484766</v>
      </c>
    </row>
    <row r="32" spans="2:13" s="1" customFormat="1" ht="12" customHeight="1">
      <c r="B32" s="13"/>
      <c r="C32" s="11"/>
      <c r="D32" s="9" t="s">
        <v>38</v>
      </c>
      <c r="E32" s="7">
        <f t="shared" si="2"/>
        <v>115417</v>
      </c>
      <c r="F32" s="7">
        <v>34030</v>
      </c>
      <c r="G32" s="7">
        <f t="shared" si="7"/>
        <v>117420</v>
      </c>
      <c r="H32" s="28">
        <v>36033</v>
      </c>
      <c r="I32" s="28">
        <v>81387</v>
      </c>
      <c r="J32" s="45">
        <v>3710588</v>
      </c>
      <c r="K32" s="26">
        <f t="shared" si="8"/>
        <v>3484814</v>
      </c>
      <c r="L32" s="28">
        <v>832474</v>
      </c>
      <c r="M32" s="28">
        <v>2652340</v>
      </c>
    </row>
    <row r="33" spans="2:13" s="1" customFormat="1" ht="12" customHeight="1">
      <c r="B33" s="13"/>
      <c r="C33" s="11"/>
      <c r="D33" s="9" t="s">
        <v>26</v>
      </c>
      <c r="E33" s="7">
        <f t="shared" si="2"/>
        <v>123830</v>
      </c>
      <c r="F33" s="7">
        <v>83313</v>
      </c>
      <c r="G33" s="7">
        <f t="shared" si="7"/>
        <v>117850</v>
      </c>
      <c r="H33" s="28">
        <v>77333</v>
      </c>
      <c r="I33" s="28">
        <v>40517</v>
      </c>
      <c r="J33" s="45">
        <v>7576333</v>
      </c>
      <c r="K33" s="26">
        <f t="shared" si="8"/>
        <v>7370304</v>
      </c>
      <c r="L33" s="28">
        <v>425231</v>
      </c>
      <c r="M33" s="28">
        <v>6945073</v>
      </c>
    </row>
    <row r="34" spans="2:13" s="1" customFormat="1" ht="12" customHeight="1">
      <c r="B34" s="13"/>
      <c r="C34" s="11"/>
      <c r="D34" s="9" t="s">
        <v>27</v>
      </c>
      <c r="E34" s="7">
        <f t="shared" si="2"/>
        <v>449686</v>
      </c>
      <c r="F34" s="7">
        <v>336409</v>
      </c>
      <c r="G34" s="7">
        <f t="shared" si="7"/>
        <v>409842</v>
      </c>
      <c r="H34" s="28">
        <v>296565</v>
      </c>
      <c r="I34" s="28">
        <v>113277</v>
      </c>
      <c r="J34" s="45">
        <v>23053754</v>
      </c>
      <c r="K34" s="26">
        <f t="shared" si="8"/>
        <v>22555795</v>
      </c>
      <c r="L34" s="28">
        <v>1871613</v>
      </c>
      <c r="M34" s="28">
        <v>20684182</v>
      </c>
    </row>
    <row r="35" spans="2:13" s="1" customFormat="1" ht="12" customHeight="1">
      <c r="B35" s="19"/>
      <c r="C35" s="22"/>
      <c r="D35" s="23" t="s">
        <v>39</v>
      </c>
      <c r="E35" s="7">
        <f t="shared" si="2"/>
        <v>61010</v>
      </c>
      <c r="F35" s="7">
        <v>44666</v>
      </c>
      <c r="G35" s="7">
        <f t="shared" si="7"/>
        <v>45371</v>
      </c>
      <c r="H35" s="28">
        <v>29027</v>
      </c>
      <c r="I35" s="28">
        <v>16344</v>
      </c>
      <c r="J35" s="45">
        <v>2964824</v>
      </c>
      <c r="K35" s="26">
        <f t="shared" si="8"/>
        <v>2894571</v>
      </c>
      <c r="L35" s="28">
        <v>283054</v>
      </c>
      <c r="M35" s="28">
        <v>2611517</v>
      </c>
    </row>
    <row r="36" spans="2:13" s="4" customFormat="1" ht="12" customHeight="1">
      <c r="B36" s="12"/>
      <c r="C36" s="65" t="s">
        <v>61</v>
      </c>
      <c r="D36" s="67"/>
      <c r="E36" s="8">
        <f t="shared" si="2"/>
        <v>7928088</v>
      </c>
      <c r="F36" s="27">
        <f>SUM(F37:F49)</f>
        <v>2970424</v>
      </c>
      <c r="G36" s="27">
        <f aca="true" t="shared" si="9" ref="G36:M36">SUM(G37:G49)</f>
        <v>7821894</v>
      </c>
      <c r="H36" s="27">
        <f t="shared" si="9"/>
        <v>2864230</v>
      </c>
      <c r="I36" s="27">
        <f t="shared" si="9"/>
        <v>4957664</v>
      </c>
      <c r="J36" s="27">
        <f t="shared" si="9"/>
        <v>432630383</v>
      </c>
      <c r="K36" s="27">
        <f t="shared" si="9"/>
        <v>396071885</v>
      </c>
      <c r="L36" s="27">
        <f t="shared" si="9"/>
        <v>56668752</v>
      </c>
      <c r="M36" s="27">
        <f t="shared" si="9"/>
        <v>339403133</v>
      </c>
    </row>
    <row r="37" spans="2:13" s="4" customFormat="1" ht="12" customHeight="1">
      <c r="B37" s="15"/>
      <c r="C37" s="20"/>
      <c r="D37" s="24" t="s">
        <v>40</v>
      </c>
      <c r="E37" s="7">
        <f t="shared" si="2"/>
        <v>14648</v>
      </c>
      <c r="F37" s="7">
        <v>6738</v>
      </c>
      <c r="G37" s="7">
        <f aca="true" t="shared" si="10" ref="G37:G49">H37+I37</f>
        <v>13328</v>
      </c>
      <c r="H37" s="7">
        <v>5418</v>
      </c>
      <c r="I37" s="7">
        <v>7910</v>
      </c>
      <c r="J37" s="45">
        <v>279405</v>
      </c>
      <c r="K37" s="26">
        <f aca="true" t="shared" si="11" ref="K37:K49">SUM(L37:M37)</f>
        <v>279405</v>
      </c>
      <c r="L37" s="30" t="s">
        <v>109</v>
      </c>
      <c r="M37" s="7">
        <v>279405</v>
      </c>
    </row>
    <row r="38" spans="2:13" s="1" customFormat="1" ht="12" customHeight="1">
      <c r="B38" s="13"/>
      <c r="C38" s="11"/>
      <c r="D38" s="9" t="s">
        <v>62</v>
      </c>
      <c r="E38" s="7">
        <f t="shared" si="2"/>
        <v>1621776</v>
      </c>
      <c r="F38" s="7">
        <v>622952</v>
      </c>
      <c r="G38" s="7">
        <f t="shared" si="10"/>
        <v>1615585</v>
      </c>
      <c r="H38" s="7">
        <v>616761</v>
      </c>
      <c r="I38" s="7">
        <v>998824</v>
      </c>
      <c r="J38" s="45">
        <v>105023955</v>
      </c>
      <c r="K38" s="26">
        <f t="shared" si="11"/>
        <v>83569404</v>
      </c>
      <c r="L38" s="7">
        <v>8927305</v>
      </c>
      <c r="M38" s="7">
        <v>74642099</v>
      </c>
    </row>
    <row r="39" spans="2:13" s="1" customFormat="1" ht="12" customHeight="1">
      <c r="B39" s="13"/>
      <c r="C39" s="11"/>
      <c r="D39" s="9" t="s">
        <v>63</v>
      </c>
      <c r="E39" s="7">
        <f t="shared" si="2"/>
        <v>243224</v>
      </c>
      <c r="F39" s="7">
        <v>92701</v>
      </c>
      <c r="G39" s="7">
        <f t="shared" si="10"/>
        <v>240556</v>
      </c>
      <c r="H39" s="7">
        <v>90033</v>
      </c>
      <c r="I39" s="7">
        <v>150523</v>
      </c>
      <c r="J39" s="45">
        <v>5709794</v>
      </c>
      <c r="K39" s="26">
        <f t="shared" si="11"/>
        <v>5418174</v>
      </c>
      <c r="L39" s="7">
        <v>1258980</v>
      </c>
      <c r="M39" s="7">
        <v>4159194</v>
      </c>
    </row>
    <row r="40" spans="2:13" s="1" customFormat="1" ht="12" customHeight="1">
      <c r="B40" s="13"/>
      <c r="C40" s="11"/>
      <c r="D40" s="9" t="s">
        <v>41</v>
      </c>
      <c r="E40" s="7">
        <f t="shared" si="2"/>
        <v>16927</v>
      </c>
      <c r="F40" s="7">
        <v>9409</v>
      </c>
      <c r="G40" s="7">
        <f t="shared" si="10"/>
        <v>19349</v>
      </c>
      <c r="H40" s="7">
        <v>11831</v>
      </c>
      <c r="I40" s="7">
        <v>7518</v>
      </c>
      <c r="J40" s="45">
        <v>226510</v>
      </c>
      <c r="K40" s="26">
        <f t="shared" si="11"/>
        <v>226510</v>
      </c>
      <c r="L40" s="8" t="s">
        <v>110</v>
      </c>
      <c r="M40" s="7">
        <v>226510</v>
      </c>
    </row>
    <row r="41" spans="2:13" s="1" customFormat="1" ht="12" customHeight="1">
      <c r="B41" s="13"/>
      <c r="C41" s="11"/>
      <c r="D41" s="9" t="s">
        <v>64</v>
      </c>
      <c r="E41" s="7">
        <f t="shared" si="2"/>
        <v>309007</v>
      </c>
      <c r="F41" s="7">
        <v>113621</v>
      </c>
      <c r="G41" s="7">
        <f t="shared" si="10"/>
        <v>312449</v>
      </c>
      <c r="H41" s="7">
        <v>117063</v>
      </c>
      <c r="I41" s="7">
        <v>195386</v>
      </c>
      <c r="J41" s="45">
        <v>6979676</v>
      </c>
      <c r="K41" s="26">
        <f t="shared" si="11"/>
        <v>6841556</v>
      </c>
      <c r="L41" s="7">
        <v>1707713</v>
      </c>
      <c r="M41" s="7">
        <v>5133843</v>
      </c>
    </row>
    <row r="42" spans="2:13" s="1" customFormat="1" ht="12" customHeight="1">
      <c r="B42" s="13"/>
      <c r="C42" s="11"/>
      <c r="D42" s="9" t="s">
        <v>42</v>
      </c>
      <c r="E42" s="7">
        <f t="shared" si="2"/>
        <v>20522</v>
      </c>
      <c r="F42" s="7">
        <v>10356</v>
      </c>
      <c r="G42" s="7">
        <f t="shared" si="10"/>
        <v>23019</v>
      </c>
      <c r="H42" s="7">
        <v>12853</v>
      </c>
      <c r="I42" s="7">
        <v>10166</v>
      </c>
      <c r="J42" s="45">
        <v>206055</v>
      </c>
      <c r="K42" s="26">
        <f t="shared" si="11"/>
        <v>206055</v>
      </c>
      <c r="L42" s="8" t="s">
        <v>109</v>
      </c>
      <c r="M42" s="7">
        <v>206055</v>
      </c>
    </row>
    <row r="43" spans="2:13" s="1" customFormat="1" ht="12" customHeight="1">
      <c r="B43" s="13"/>
      <c r="C43" s="11"/>
      <c r="D43" s="9" t="s">
        <v>65</v>
      </c>
      <c r="E43" s="7">
        <f t="shared" si="2"/>
        <v>1642106</v>
      </c>
      <c r="F43" s="7">
        <v>706991</v>
      </c>
      <c r="G43" s="7">
        <f t="shared" si="10"/>
        <v>1610366</v>
      </c>
      <c r="H43" s="7">
        <v>675251</v>
      </c>
      <c r="I43" s="7">
        <v>935115</v>
      </c>
      <c r="J43" s="45">
        <v>70258083</v>
      </c>
      <c r="K43" s="26">
        <f t="shared" si="11"/>
        <v>65396664</v>
      </c>
      <c r="L43" s="7">
        <v>16928341</v>
      </c>
      <c r="M43" s="7">
        <v>48468323</v>
      </c>
    </row>
    <row r="44" spans="2:13" s="1" customFormat="1" ht="12" customHeight="1">
      <c r="B44" s="13"/>
      <c r="C44" s="11"/>
      <c r="D44" s="9" t="s">
        <v>43</v>
      </c>
      <c r="E44" s="7">
        <f t="shared" si="2"/>
        <v>30387</v>
      </c>
      <c r="F44" s="7">
        <v>17960</v>
      </c>
      <c r="G44" s="7">
        <f t="shared" si="10"/>
        <v>39651</v>
      </c>
      <c r="H44" s="7">
        <v>27224</v>
      </c>
      <c r="I44" s="7">
        <v>12427</v>
      </c>
      <c r="J44" s="45">
        <v>287225</v>
      </c>
      <c r="K44" s="26">
        <f t="shared" si="11"/>
        <v>287225</v>
      </c>
      <c r="L44" s="8" t="s">
        <v>111</v>
      </c>
      <c r="M44" s="7">
        <v>287225</v>
      </c>
    </row>
    <row r="45" spans="2:13" s="1" customFormat="1" ht="12" customHeight="1">
      <c r="B45" s="13"/>
      <c r="C45" s="11"/>
      <c r="D45" s="9" t="s">
        <v>66</v>
      </c>
      <c r="E45" s="7">
        <f t="shared" si="2"/>
        <v>379934</v>
      </c>
      <c r="F45" s="7">
        <v>8344</v>
      </c>
      <c r="G45" s="7">
        <f t="shared" si="10"/>
        <v>395537</v>
      </c>
      <c r="H45" s="7">
        <v>23947</v>
      </c>
      <c r="I45" s="7">
        <v>371590</v>
      </c>
      <c r="J45" s="45">
        <v>8815328</v>
      </c>
      <c r="K45" s="26">
        <f t="shared" si="11"/>
        <v>8582738</v>
      </c>
      <c r="L45" s="7">
        <v>2022333</v>
      </c>
      <c r="M45" s="7">
        <v>6560405</v>
      </c>
    </row>
    <row r="46" spans="2:13" s="1" customFormat="1" ht="12" customHeight="1">
      <c r="B46" s="13"/>
      <c r="C46" s="11"/>
      <c r="D46" s="9" t="s">
        <v>44</v>
      </c>
      <c r="E46" s="7">
        <v>25385</v>
      </c>
      <c r="F46" s="7">
        <v>9886</v>
      </c>
      <c r="G46" s="7">
        <f t="shared" si="10"/>
        <v>29012</v>
      </c>
      <c r="H46" s="7">
        <v>13513</v>
      </c>
      <c r="I46" s="7">
        <v>15499</v>
      </c>
      <c r="J46" s="45">
        <v>167970</v>
      </c>
      <c r="K46" s="26">
        <f t="shared" si="11"/>
        <v>167970</v>
      </c>
      <c r="L46" s="8" t="s">
        <v>109</v>
      </c>
      <c r="M46" s="7">
        <v>167970</v>
      </c>
    </row>
    <row r="47" spans="2:13" s="4" customFormat="1" ht="12" customHeight="1">
      <c r="B47" s="12"/>
      <c r="C47" s="11"/>
      <c r="D47" s="9" t="s">
        <v>67</v>
      </c>
      <c r="E47" s="7">
        <f t="shared" si="2"/>
        <v>3163822</v>
      </c>
      <c r="F47" s="7">
        <v>1191131</v>
      </c>
      <c r="G47" s="7">
        <f t="shared" si="10"/>
        <v>3057696</v>
      </c>
      <c r="H47" s="7">
        <v>1085005</v>
      </c>
      <c r="I47" s="7">
        <v>1972691</v>
      </c>
      <c r="J47" s="45">
        <v>205974448</v>
      </c>
      <c r="K47" s="26">
        <f t="shared" si="11"/>
        <v>198115380</v>
      </c>
      <c r="L47" s="7">
        <v>19437313</v>
      </c>
      <c r="M47" s="7">
        <v>178678067</v>
      </c>
    </row>
    <row r="48" spans="2:13" s="4" customFormat="1" ht="12" customHeight="1">
      <c r="B48" s="14"/>
      <c r="C48" s="22"/>
      <c r="D48" s="22" t="s">
        <v>51</v>
      </c>
      <c r="E48" s="7">
        <f t="shared" si="2"/>
        <v>441729</v>
      </c>
      <c r="F48" s="7">
        <v>174151</v>
      </c>
      <c r="G48" s="7">
        <f t="shared" si="10"/>
        <v>447733</v>
      </c>
      <c r="H48" s="7">
        <v>180155</v>
      </c>
      <c r="I48" s="7">
        <v>267578</v>
      </c>
      <c r="J48" s="45">
        <v>27852693</v>
      </c>
      <c r="K48" s="26">
        <f t="shared" si="11"/>
        <v>26131563</v>
      </c>
      <c r="L48" s="7">
        <v>6061206</v>
      </c>
      <c r="M48" s="7">
        <v>20070357</v>
      </c>
    </row>
    <row r="49" spans="2:13" s="4" customFormat="1" ht="12" customHeight="1">
      <c r="B49" s="12"/>
      <c r="C49" s="11"/>
      <c r="D49" s="9" t="s">
        <v>50</v>
      </c>
      <c r="E49" s="7">
        <f t="shared" si="2"/>
        <v>18621</v>
      </c>
      <c r="F49" s="7">
        <v>6184</v>
      </c>
      <c r="G49" s="7">
        <f t="shared" si="10"/>
        <v>17613</v>
      </c>
      <c r="H49" s="7">
        <v>5176</v>
      </c>
      <c r="I49" s="7">
        <v>12437</v>
      </c>
      <c r="J49" s="45">
        <v>849241</v>
      </c>
      <c r="K49" s="26">
        <f t="shared" si="11"/>
        <v>849241</v>
      </c>
      <c r="L49" s="7">
        <v>325561</v>
      </c>
      <c r="M49" s="7">
        <v>523680</v>
      </c>
    </row>
    <row r="50" spans="2:13" s="1" customFormat="1" ht="12" customHeight="1">
      <c r="B50" s="15"/>
      <c r="C50" s="63" t="s">
        <v>73</v>
      </c>
      <c r="D50" s="64"/>
      <c r="E50" s="8">
        <f t="shared" si="2"/>
        <v>827214</v>
      </c>
      <c r="F50" s="29">
        <f aca="true" t="shared" si="12" ref="F50:M50">SUM(F51:F57)</f>
        <v>296793</v>
      </c>
      <c r="G50" s="29">
        <f t="shared" si="12"/>
        <v>838765</v>
      </c>
      <c r="H50" s="29">
        <f t="shared" si="12"/>
        <v>308344</v>
      </c>
      <c r="I50" s="29">
        <f t="shared" si="12"/>
        <v>530421</v>
      </c>
      <c r="J50" s="29">
        <f t="shared" si="12"/>
        <v>19225841</v>
      </c>
      <c r="K50" s="29">
        <f t="shared" si="12"/>
        <v>17993308</v>
      </c>
      <c r="L50" s="29">
        <f t="shared" si="12"/>
        <v>4964006</v>
      </c>
      <c r="M50" s="29">
        <f t="shared" si="12"/>
        <v>13029302</v>
      </c>
    </row>
    <row r="51" spans="2:13" ht="12" customHeight="1">
      <c r="B51" s="12"/>
      <c r="C51" s="11"/>
      <c r="D51" s="11" t="s">
        <v>74</v>
      </c>
      <c r="E51" s="7">
        <f t="shared" si="2"/>
        <v>78356</v>
      </c>
      <c r="F51" s="7">
        <v>33738</v>
      </c>
      <c r="G51" s="7">
        <f aca="true" t="shared" si="13" ref="G51:G57">H51+I51</f>
        <v>75241</v>
      </c>
      <c r="H51" s="39">
        <v>30623</v>
      </c>
      <c r="I51" s="39">
        <v>44618</v>
      </c>
      <c r="J51" s="45">
        <v>2777230</v>
      </c>
      <c r="K51" s="26">
        <f aca="true" t="shared" si="14" ref="K51:K57">SUM(L51:M51)</f>
        <v>2662985</v>
      </c>
      <c r="L51" s="39">
        <v>725449</v>
      </c>
      <c r="M51" s="39">
        <v>1937536</v>
      </c>
    </row>
    <row r="52" spans="2:13" ht="12" customHeight="1">
      <c r="B52" s="12"/>
      <c r="C52" s="11"/>
      <c r="D52" s="11" t="s">
        <v>75</v>
      </c>
      <c r="E52" s="7">
        <f t="shared" si="2"/>
        <v>228613</v>
      </c>
      <c r="F52" s="7">
        <v>87649</v>
      </c>
      <c r="G52" s="7">
        <f t="shared" si="13"/>
        <v>232714</v>
      </c>
      <c r="H52" s="39">
        <v>91750</v>
      </c>
      <c r="I52" s="39">
        <v>140964</v>
      </c>
      <c r="J52" s="45">
        <v>4620029</v>
      </c>
      <c r="K52" s="26">
        <f t="shared" si="14"/>
        <v>4184384</v>
      </c>
      <c r="L52" s="39">
        <v>929186</v>
      </c>
      <c r="M52" s="39">
        <v>3255198</v>
      </c>
    </row>
    <row r="53" spans="2:13" ht="12" customHeight="1">
      <c r="B53" s="12"/>
      <c r="C53" s="11"/>
      <c r="D53" s="11" t="s">
        <v>87</v>
      </c>
      <c r="E53" s="7">
        <f t="shared" si="2"/>
        <v>108306</v>
      </c>
      <c r="F53" s="7">
        <v>29651</v>
      </c>
      <c r="G53" s="7">
        <f t="shared" si="13"/>
        <v>108580</v>
      </c>
      <c r="H53" s="39">
        <v>29925</v>
      </c>
      <c r="I53" s="39">
        <v>78655</v>
      </c>
      <c r="J53" s="45">
        <v>1494230</v>
      </c>
      <c r="K53" s="26">
        <f t="shared" si="14"/>
        <v>1475411</v>
      </c>
      <c r="L53" s="39">
        <v>795488</v>
      </c>
      <c r="M53" s="39">
        <v>679923</v>
      </c>
    </row>
    <row r="54" spans="2:13" ht="12" customHeight="1">
      <c r="B54" s="12"/>
      <c r="C54" s="11"/>
      <c r="D54" s="11" t="s">
        <v>76</v>
      </c>
      <c r="E54" s="7">
        <f t="shared" si="2"/>
        <v>111140</v>
      </c>
      <c r="F54" s="7">
        <v>38439</v>
      </c>
      <c r="G54" s="7">
        <f t="shared" si="13"/>
        <v>116043</v>
      </c>
      <c r="H54" s="39">
        <v>43342</v>
      </c>
      <c r="I54" s="39">
        <v>72701</v>
      </c>
      <c r="J54" s="45">
        <v>2306408</v>
      </c>
      <c r="K54" s="26">
        <f t="shared" si="14"/>
        <v>2057558</v>
      </c>
      <c r="L54" s="39">
        <v>573652</v>
      </c>
      <c r="M54" s="39">
        <v>1483906</v>
      </c>
    </row>
    <row r="55" spans="2:13" ht="12" customHeight="1">
      <c r="B55" s="12"/>
      <c r="C55" s="11"/>
      <c r="D55" s="11" t="s">
        <v>88</v>
      </c>
      <c r="E55" s="7">
        <f t="shared" si="2"/>
        <v>134030</v>
      </c>
      <c r="F55" s="7">
        <v>38871</v>
      </c>
      <c r="G55" s="7">
        <f t="shared" si="13"/>
        <v>138016</v>
      </c>
      <c r="H55" s="39">
        <v>42857</v>
      </c>
      <c r="I55" s="39">
        <v>95159</v>
      </c>
      <c r="J55" s="45">
        <v>3707829</v>
      </c>
      <c r="K55" s="26">
        <f t="shared" si="14"/>
        <v>3505954</v>
      </c>
      <c r="L55" s="39">
        <v>1061960</v>
      </c>
      <c r="M55" s="39">
        <v>2443994</v>
      </c>
    </row>
    <row r="56" spans="2:13" ht="12" customHeight="1">
      <c r="B56" s="12"/>
      <c r="C56" s="11"/>
      <c r="D56" s="11" t="s">
        <v>77</v>
      </c>
      <c r="E56" s="7">
        <f t="shared" si="2"/>
        <v>96386</v>
      </c>
      <c r="F56" s="7">
        <v>30931</v>
      </c>
      <c r="G56" s="7">
        <f t="shared" si="13"/>
        <v>95953</v>
      </c>
      <c r="H56" s="39">
        <v>30498</v>
      </c>
      <c r="I56" s="39">
        <v>65455</v>
      </c>
      <c r="J56" s="45">
        <v>1683706</v>
      </c>
      <c r="K56" s="26">
        <f t="shared" si="14"/>
        <v>1646801</v>
      </c>
      <c r="L56" s="39">
        <v>401110</v>
      </c>
      <c r="M56" s="39">
        <v>1245691</v>
      </c>
    </row>
    <row r="57" spans="2:13" ht="12" customHeight="1">
      <c r="B57" s="12"/>
      <c r="C57" s="11"/>
      <c r="D57" s="11" t="s">
        <v>78</v>
      </c>
      <c r="E57" s="7">
        <f t="shared" si="2"/>
        <v>70383</v>
      </c>
      <c r="F57" s="7">
        <v>37514</v>
      </c>
      <c r="G57" s="7">
        <f t="shared" si="13"/>
        <v>72218</v>
      </c>
      <c r="H57" s="39">
        <v>39349</v>
      </c>
      <c r="I57" s="39">
        <v>32869</v>
      </c>
      <c r="J57" s="45">
        <v>2636409</v>
      </c>
      <c r="K57" s="26">
        <f t="shared" si="14"/>
        <v>2460215</v>
      </c>
      <c r="L57" s="39">
        <v>477161</v>
      </c>
      <c r="M57" s="39">
        <v>1983054</v>
      </c>
    </row>
    <row r="58" spans="2:13" ht="12" customHeight="1">
      <c r="B58" s="13"/>
      <c r="C58" s="65" t="s">
        <v>79</v>
      </c>
      <c r="D58" s="65"/>
      <c r="E58" s="8">
        <f t="shared" si="2"/>
        <v>2131590</v>
      </c>
      <c r="F58" s="38">
        <f aca="true" t="shared" si="15" ref="F58:M58">SUM(F59:F65)</f>
        <v>630097</v>
      </c>
      <c r="G58" s="38">
        <f t="shared" si="15"/>
        <v>2121336</v>
      </c>
      <c r="H58" s="38">
        <f t="shared" si="15"/>
        <v>619843</v>
      </c>
      <c r="I58" s="38">
        <f t="shared" si="15"/>
        <v>1501493</v>
      </c>
      <c r="J58" s="38">
        <f t="shared" si="15"/>
        <v>69574755</v>
      </c>
      <c r="K58" s="38">
        <f t="shared" si="15"/>
        <v>66371175</v>
      </c>
      <c r="L58" s="38">
        <f t="shared" si="15"/>
        <v>13809166</v>
      </c>
      <c r="M58" s="38">
        <f t="shared" si="15"/>
        <v>52562009</v>
      </c>
    </row>
    <row r="59" spans="2:13" ht="12" customHeight="1">
      <c r="B59" s="13"/>
      <c r="C59" s="11"/>
      <c r="D59" s="11" t="s">
        <v>80</v>
      </c>
      <c r="E59" s="7">
        <f t="shared" si="2"/>
        <v>368551</v>
      </c>
      <c r="F59" s="7">
        <v>66395</v>
      </c>
      <c r="G59" s="7">
        <f aca="true" t="shared" si="16" ref="G59:G65">H59+I59</f>
        <v>367032</v>
      </c>
      <c r="H59" s="39">
        <v>64876</v>
      </c>
      <c r="I59" s="39">
        <v>302156</v>
      </c>
      <c r="J59" s="45">
        <v>8677015</v>
      </c>
      <c r="K59" s="26">
        <f aca="true" t="shared" si="17" ref="K59:K65">SUM(L59:M59)</f>
        <v>8064100</v>
      </c>
      <c r="L59" s="39">
        <v>3003299</v>
      </c>
      <c r="M59" s="39">
        <v>5060801</v>
      </c>
    </row>
    <row r="60" spans="2:13" ht="12" customHeight="1">
      <c r="B60" s="13"/>
      <c r="C60" s="11"/>
      <c r="D60" s="11" t="s">
        <v>81</v>
      </c>
      <c r="E60" s="7">
        <f t="shared" si="2"/>
        <v>156129</v>
      </c>
      <c r="F60" s="7">
        <v>52128</v>
      </c>
      <c r="G60" s="7">
        <f t="shared" si="16"/>
        <v>150271</v>
      </c>
      <c r="H60" s="39">
        <v>46270</v>
      </c>
      <c r="I60" s="39">
        <v>104001</v>
      </c>
      <c r="J60" s="45">
        <v>3488995</v>
      </c>
      <c r="K60" s="26">
        <f t="shared" si="17"/>
        <v>3186905</v>
      </c>
      <c r="L60" s="39">
        <v>923647</v>
      </c>
      <c r="M60" s="39">
        <v>2263258</v>
      </c>
    </row>
    <row r="61" spans="2:13" ht="12" customHeight="1">
      <c r="B61" s="13"/>
      <c r="C61" s="11"/>
      <c r="D61" s="11" t="s">
        <v>82</v>
      </c>
      <c r="E61" s="7">
        <f t="shared" si="2"/>
        <v>483195</v>
      </c>
      <c r="F61" s="7">
        <v>78908</v>
      </c>
      <c r="G61" s="7">
        <f t="shared" si="16"/>
        <v>482604</v>
      </c>
      <c r="H61" s="39">
        <v>78317</v>
      </c>
      <c r="I61" s="39">
        <v>404287</v>
      </c>
      <c r="J61" s="45">
        <v>12436877</v>
      </c>
      <c r="K61" s="26">
        <f t="shared" si="17"/>
        <v>11562142</v>
      </c>
      <c r="L61" s="39">
        <v>3075078</v>
      </c>
      <c r="M61" s="39">
        <v>8487064</v>
      </c>
    </row>
    <row r="62" spans="2:13" ht="12" customHeight="1">
      <c r="B62" s="13"/>
      <c r="C62" s="11"/>
      <c r="D62" s="11" t="s">
        <v>83</v>
      </c>
      <c r="E62" s="7">
        <f t="shared" si="2"/>
        <v>366646</v>
      </c>
      <c r="F62" s="7">
        <v>148134</v>
      </c>
      <c r="G62" s="7">
        <f t="shared" si="16"/>
        <v>362819</v>
      </c>
      <c r="H62" s="39">
        <v>144307</v>
      </c>
      <c r="I62" s="39">
        <v>218512</v>
      </c>
      <c r="J62" s="45">
        <v>17344817</v>
      </c>
      <c r="K62" s="26">
        <f t="shared" si="17"/>
        <v>16840302</v>
      </c>
      <c r="L62" s="39">
        <v>2182226</v>
      </c>
      <c r="M62" s="39">
        <v>14658076</v>
      </c>
    </row>
    <row r="63" spans="2:13" ht="12" customHeight="1">
      <c r="B63" s="13"/>
      <c r="C63" s="11"/>
      <c r="D63" s="11" t="s">
        <v>84</v>
      </c>
      <c r="E63" s="7">
        <f t="shared" si="2"/>
        <v>485725</v>
      </c>
      <c r="F63" s="7">
        <v>179075</v>
      </c>
      <c r="G63" s="7">
        <f t="shared" si="16"/>
        <v>488382</v>
      </c>
      <c r="H63" s="39">
        <v>181732</v>
      </c>
      <c r="I63" s="39">
        <v>306650</v>
      </c>
      <c r="J63" s="45">
        <v>17918822</v>
      </c>
      <c r="K63" s="26">
        <f t="shared" si="17"/>
        <v>17264832</v>
      </c>
      <c r="L63" s="39">
        <v>2836117</v>
      </c>
      <c r="M63" s="39">
        <v>14428715</v>
      </c>
    </row>
    <row r="64" spans="2:13" ht="12" customHeight="1">
      <c r="B64" s="13"/>
      <c r="C64" s="11"/>
      <c r="D64" s="11" t="s">
        <v>85</v>
      </c>
      <c r="E64" s="7">
        <f t="shared" si="2"/>
        <v>255521</v>
      </c>
      <c r="F64" s="7">
        <v>97553</v>
      </c>
      <c r="G64" s="7">
        <f t="shared" si="16"/>
        <v>254746</v>
      </c>
      <c r="H64" s="39">
        <v>96778</v>
      </c>
      <c r="I64" s="39">
        <v>157968</v>
      </c>
      <c r="J64" s="45">
        <v>9128569</v>
      </c>
      <c r="K64" s="26">
        <f t="shared" si="17"/>
        <v>8876439</v>
      </c>
      <c r="L64" s="39">
        <v>1687707</v>
      </c>
      <c r="M64" s="39">
        <v>7188732</v>
      </c>
    </row>
    <row r="65" spans="2:13" ht="12" customHeight="1">
      <c r="B65" s="12"/>
      <c r="C65" s="11"/>
      <c r="D65" s="46" t="s">
        <v>89</v>
      </c>
      <c r="E65" s="7">
        <f t="shared" si="2"/>
        <v>15823</v>
      </c>
      <c r="F65" s="7">
        <v>7904</v>
      </c>
      <c r="G65" s="7">
        <f t="shared" si="16"/>
        <v>15482</v>
      </c>
      <c r="H65" s="39">
        <v>7563</v>
      </c>
      <c r="I65" s="39">
        <v>7919</v>
      </c>
      <c r="J65" s="45">
        <v>579660</v>
      </c>
      <c r="K65" s="26">
        <f t="shared" si="17"/>
        <v>576455</v>
      </c>
      <c r="L65" s="39">
        <v>101092</v>
      </c>
      <c r="M65" s="39">
        <v>475363</v>
      </c>
    </row>
    <row r="66" spans="2:13" ht="12" customHeight="1">
      <c r="B66" s="42"/>
      <c r="C66" s="63" t="s">
        <v>86</v>
      </c>
      <c r="D66" s="64"/>
      <c r="E66" s="8">
        <f t="shared" si="2"/>
        <v>346767</v>
      </c>
      <c r="F66" s="38">
        <f aca="true" t="shared" si="18" ref="F66:M66">SUM(F67:F67)</f>
        <v>107461</v>
      </c>
      <c r="G66" s="38">
        <f t="shared" si="18"/>
        <v>351349</v>
      </c>
      <c r="H66" s="38">
        <f t="shared" si="18"/>
        <v>112043</v>
      </c>
      <c r="I66" s="38">
        <f t="shared" si="18"/>
        <v>239306</v>
      </c>
      <c r="J66" s="38">
        <f t="shared" si="18"/>
        <v>9040960</v>
      </c>
      <c r="K66" s="38">
        <f t="shared" si="18"/>
        <v>8395110</v>
      </c>
      <c r="L66" s="38">
        <f t="shared" si="18"/>
        <v>2569318</v>
      </c>
      <c r="M66" s="38">
        <f t="shared" si="18"/>
        <v>5825792</v>
      </c>
    </row>
    <row r="67" spans="2:13" ht="12" customHeight="1">
      <c r="B67" s="13"/>
      <c r="C67" s="11"/>
      <c r="D67" s="11" t="s">
        <v>103</v>
      </c>
      <c r="E67" s="7">
        <f t="shared" si="2"/>
        <v>346767</v>
      </c>
      <c r="F67" s="7">
        <v>107461</v>
      </c>
      <c r="G67" s="7">
        <f>H67+I67</f>
        <v>351349</v>
      </c>
      <c r="H67" s="39">
        <v>112043</v>
      </c>
      <c r="I67" s="39">
        <v>239306</v>
      </c>
      <c r="J67" s="45">
        <v>9040960</v>
      </c>
      <c r="K67" s="26">
        <v>8395110</v>
      </c>
      <c r="L67" s="39">
        <v>2569318</v>
      </c>
      <c r="M67" s="39">
        <v>5825792</v>
      </c>
    </row>
    <row r="68" ht="12" customHeight="1"/>
    <row r="69" spans="2:4" s="43" customFormat="1" ht="12" customHeight="1">
      <c r="B69" s="43" t="s">
        <v>106</v>
      </c>
      <c r="C69" s="62"/>
      <c r="D69" s="62"/>
    </row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17">
    <mergeCell ref="J3:M3"/>
    <mergeCell ref="C8:D8"/>
    <mergeCell ref="E3:I3"/>
    <mergeCell ref="B7:D7"/>
    <mergeCell ref="K4:M4"/>
    <mergeCell ref="J4:J5"/>
    <mergeCell ref="E4:F4"/>
    <mergeCell ref="I4:I5"/>
    <mergeCell ref="C50:D50"/>
    <mergeCell ref="C66:D66"/>
    <mergeCell ref="C58:D58"/>
    <mergeCell ref="G4:H4"/>
    <mergeCell ref="C25:D25"/>
    <mergeCell ref="C36:D36"/>
    <mergeCell ref="C12:D12"/>
    <mergeCell ref="B3:D5"/>
    <mergeCell ref="B6:D6"/>
  </mergeCells>
  <dataValidations count="2">
    <dataValidation allowBlank="1" showInputMessage="1" showErrorMessage="1" imeMode="off" sqref="F67:G67 K67 F59:G65 K59:K65 F51:G57 K51:K57 L38:L49 G37:I49 G25:J25 L13:L36 J12 K7:K49 J7:J8 J3:J4 E50:E67 E25:F49 G36:J36 M13:M49 G26:I35 E7:I24 L7:M12"/>
    <dataValidation allowBlank="1" showInputMessage="1" showErrorMessage="1" imeMode="on" sqref="C67:D65536 D51:D64 C36:C66 D37:D49 C26:D35 D13:D24 C12:C25 N4:IV6 L5:M6 E3 B6 A4:A6 B3 K4:K6 G5:H5 I4 G6:J6 C8:D11 D1 B1 E5:F6 C1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69"/>
  <sheetViews>
    <sheetView workbookViewId="0" topLeftCell="A1">
      <selection activeCell="A1" sqref="A1"/>
    </sheetView>
  </sheetViews>
  <sheetFormatPr defaultColWidth="9.00390625" defaultRowHeight="13.5"/>
  <cols>
    <col min="1" max="1" width="2.625" style="33" customWidth="1"/>
    <col min="2" max="2" width="1.875" style="33" customWidth="1"/>
    <col min="3" max="3" width="2.125" style="33" customWidth="1"/>
    <col min="4" max="4" width="12.50390625" style="33" customWidth="1"/>
    <col min="5" max="8" width="16.25390625" style="33" customWidth="1"/>
    <col min="9" max="9" width="9.00390625" style="33" customWidth="1"/>
    <col min="10" max="10" width="11.25390625" style="33" customWidth="1"/>
    <col min="11" max="12" width="9.00390625" style="33" customWidth="1"/>
    <col min="13" max="13" width="9.625" style="33" customWidth="1"/>
    <col min="14" max="14" width="9.375" style="33" customWidth="1"/>
    <col min="15" max="15" width="9.00390625" style="33" customWidth="1"/>
    <col min="16" max="16" width="12.00390625" style="33" customWidth="1"/>
    <col min="17" max="16384" width="9.00390625" style="33" customWidth="1"/>
  </cols>
  <sheetData>
    <row r="1" spans="2:4" ht="14.25">
      <c r="B1" s="5" t="s">
        <v>112</v>
      </c>
      <c r="C1" s="32"/>
      <c r="D1" s="31"/>
    </row>
    <row r="2" ht="12" customHeight="1">
      <c r="C2" s="34"/>
    </row>
    <row r="3" spans="2:16" ht="12" customHeight="1">
      <c r="B3" s="95" t="s">
        <v>28</v>
      </c>
      <c r="C3" s="96"/>
      <c r="D3" s="96"/>
      <c r="E3" s="91" t="s">
        <v>29</v>
      </c>
      <c r="F3" s="92"/>
      <c r="G3" s="92"/>
      <c r="H3" s="93"/>
      <c r="I3" s="88" t="s">
        <v>97</v>
      </c>
      <c r="J3" s="89"/>
      <c r="K3" s="89"/>
      <c r="L3" s="89"/>
      <c r="M3" s="89"/>
      <c r="N3" s="89"/>
      <c r="O3" s="89"/>
      <c r="P3" s="90"/>
    </row>
    <row r="4" spans="2:16" ht="12" customHeight="1">
      <c r="B4" s="97"/>
      <c r="C4" s="98"/>
      <c r="D4" s="98"/>
      <c r="E4" s="94" t="s">
        <v>96</v>
      </c>
      <c r="F4" s="94"/>
      <c r="G4" s="94"/>
      <c r="H4" s="94"/>
      <c r="I4" s="88" t="s">
        <v>22</v>
      </c>
      <c r="J4" s="90"/>
      <c r="K4" s="88" t="s">
        <v>69</v>
      </c>
      <c r="L4" s="90"/>
      <c r="M4" s="91" t="s">
        <v>70</v>
      </c>
      <c r="N4" s="93"/>
      <c r="O4" s="91" t="s">
        <v>71</v>
      </c>
      <c r="P4" s="93"/>
    </row>
    <row r="5" spans="2:16" ht="12" customHeight="1">
      <c r="B5" s="99"/>
      <c r="C5" s="100"/>
      <c r="D5" s="100"/>
      <c r="E5" s="35" t="s">
        <v>21</v>
      </c>
      <c r="F5" s="35" t="s">
        <v>69</v>
      </c>
      <c r="G5" s="35" t="s">
        <v>70</v>
      </c>
      <c r="H5" s="35" t="s">
        <v>71</v>
      </c>
      <c r="I5" s="35" t="s">
        <v>98</v>
      </c>
      <c r="J5" s="35" t="s">
        <v>68</v>
      </c>
      <c r="K5" s="35" t="s">
        <v>98</v>
      </c>
      <c r="L5" s="35" t="s">
        <v>68</v>
      </c>
      <c r="M5" s="35" t="s">
        <v>98</v>
      </c>
      <c r="N5" s="35" t="s">
        <v>68</v>
      </c>
      <c r="O5" s="35" t="s">
        <v>98</v>
      </c>
      <c r="P5" s="35" t="s">
        <v>68</v>
      </c>
    </row>
    <row r="6" spans="2:16" ht="12" customHeight="1">
      <c r="B6" s="79"/>
      <c r="C6" s="80"/>
      <c r="D6" s="80"/>
      <c r="E6" s="36" t="s">
        <v>30</v>
      </c>
      <c r="F6" s="36" t="s">
        <v>30</v>
      </c>
      <c r="G6" s="36" t="s">
        <v>30</v>
      </c>
      <c r="H6" s="36" t="s">
        <v>30</v>
      </c>
      <c r="I6" s="37" t="s">
        <v>72</v>
      </c>
      <c r="J6" s="37" t="s">
        <v>72</v>
      </c>
      <c r="K6" s="37" t="s">
        <v>72</v>
      </c>
      <c r="L6" s="37" t="s">
        <v>72</v>
      </c>
      <c r="M6" s="37" t="s">
        <v>72</v>
      </c>
      <c r="N6" s="37" t="s">
        <v>72</v>
      </c>
      <c r="O6" s="37" t="s">
        <v>72</v>
      </c>
      <c r="P6" s="37" t="s">
        <v>72</v>
      </c>
    </row>
    <row r="7" spans="2:16" ht="12" customHeight="1">
      <c r="B7" s="83" t="s">
        <v>21</v>
      </c>
      <c r="C7" s="83"/>
      <c r="D7" s="83"/>
      <c r="E7" s="38">
        <f aca="true" t="shared" si="0" ref="E7:P7">SUM(E8:E67)/2</f>
        <v>76786078</v>
      </c>
      <c r="F7" s="38">
        <f t="shared" si="0"/>
        <v>7527474</v>
      </c>
      <c r="G7" s="38">
        <f t="shared" si="0"/>
        <v>56561736</v>
      </c>
      <c r="H7" s="38">
        <f t="shared" si="0"/>
        <v>12696868</v>
      </c>
      <c r="I7" s="38">
        <f t="shared" si="0"/>
        <v>539442</v>
      </c>
      <c r="J7" s="38">
        <f t="shared" si="0"/>
        <v>1436985</v>
      </c>
      <c r="K7" s="38">
        <f t="shared" si="0"/>
        <v>64631</v>
      </c>
      <c r="L7" s="38">
        <f t="shared" si="0"/>
        <v>83585</v>
      </c>
      <c r="M7" s="38">
        <f t="shared" si="0"/>
        <v>344118</v>
      </c>
      <c r="N7" s="38">
        <f t="shared" si="0"/>
        <v>478731</v>
      </c>
      <c r="O7" s="38">
        <f t="shared" si="0"/>
        <v>130693</v>
      </c>
      <c r="P7" s="38">
        <f t="shared" si="0"/>
        <v>874669</v>
      </c>
    </row>
    <row r="8" spans="2:16" ht="12" customHeight="1">
      <c r="B8" s="16"/>
      <c r="C8" s="65" t="s">
        <v>4</v>
      </c>
      <c r="D8" s="67"/>
      <c r="E8" s="38">
        <f>SUM(E9:E11)</f>
        <v>24327923</v>
      </c>
      <c r="F8" s="38">
        <f aca="true" t="shared" si="1" ref="F8:M8">SUM(F9:F11)</f>
        <v>1835920</v>
      </c>
      <c r="G8" s="38">
        <f t="shared" si="1"/>
        <v>18389065</v>
      </c>
      <c r="H8" s="38">
        <f>SUM(H9:H11)</f>
        <v>4102938</v>
      </c>
      <c r="I8" s="38">
        <f>SUM(I9:I11)</f>
        <v>190779</v>
      </c>
      <c r="J8" s="38">
        <f t="shared" si="1"/>
        <v>418957</v>
      </c>
      <c r="K8" s="38">
        <f t="shared" si="1"/>
        <v>16021</v>
      </c>
      <c r="L8" s="38">
        <f t="shared" si="1"/>
        <v>34779</v>
      </c>
      <c r="M8" s="38">
        <f t="shared" si="1"/>
        <v>118987</v>
      </c>
      <c r="N8" s="38">
        <f>SUM(N9:N11)</f>
        <v>153522</v>
      </c>
      <c r="O8" s="38">
        <f>SUM(O9:O11)</f>
        <v>55771</v>
      </c>
      <c r="P8" s="38">
        <f>SUM(P9:P11)</f>
        <v>230656</v>
      </c>
    </row>
    <row r="9" spans="2:16" ht="12" customHeight="1">
      <c r="B9" s="17"/>
      <c r="C9" s="11"/>
      <c r="D9" s="9" t="s">
        <v>5</v>
      </c>
      <c r="E9" s="39">
        <f>SUM(F9,G9,H9,)</f>
        <v>1315090</v>
      </c>
      <c r="F9" s="39">
        <v>339545</v>
      </c>
      <c r="G9" s="39">
        <v>790615</v>
      </c>
      <c r="H9" s="39">
        <v>184930</v>
      </c>
      <c r="I9" s="39">
        <f aca="true" t="shared" si="2" ref="I9:J11">SUM(K9,M9,O9)</f>
        <v>9083</v>
      </c>
      <c r="J9" s="39">
        <f t="shared" si="2"/>
        <v>91734</v>
      </c>
      <c r="K9" s="39">
        <v>3154</v>
      </c>
      <c r="L9" s="39">
        <v>3508</v>
      </c>
      <c r="M9" s="39">
        <v>5929</v>
      </c>
      <c r="N9" s="39">
        <v>10396</v>
      </c>
      <c r="O9" s="40" t="s">
        <v>90</v>
      </c>
      <c r="P9" s="39">
        <v>77830</v>
      </c>
    </row>
    <row r="10" spans="2:16" ht="12" customHeight="1">
      <c r="B10" s="17"/>
      <c r="C10" s="11"/>
      <c r="D10" s="9" t="s">
        <v>6</v>
      </c>
      <c r="E10" s="39">
        <f>SUM(F10,G10,H10,)</f>
        <v>298955</v>
      </c>
      <c r="F10" s="39">
        <v>68485</v>
      </c>
      <c r="G10" s="39">
        <v>182965</v>
      </c>
      <c r="H10" s="39">
        <v>47505</v>
      </c>
      <c r="I10" s="39">
        <f t="shared" si="2"/>
        <v>2158</v>
      </c>
      <c r="J10" s="39">
        <f t="shared" si="2"/>
        <v>15568</v>
      </c>
      <c r="K10" s="39">
        <v>579</v>
      </c>
      <c r="L10" s="39">
        <v>524</v>
      </c>
      <c r="M10" s="39">
        <v>1579</v>
      </c>
      <c r="N10" s="39">
        <v>1973</v>
      </c>
      <c r="O10" s="40" t="s">
        <v>90</v>
      </c>
      <c r="P10" s="39">
        <v>13071</v>
      </c>
    </row>
    <row r="11" spans="2:16" ht="12" customHeight="1">
      <c r="B11" s="17"/>
      <c r="C11" s="11"/>
      <c r="D11" s="9" t="s">
        <v>0</v>
      </c>
      <c r="E11" s="39">
        <f>SUM(F11,G11,H11,)</f>
        <v>22713878</v>
      </c>
      <c r="F11" s="39">
        <v>1427890</v>
      </c>
      <c r="G11" s="39">
        <v>17415485</v>
      </c>
      <c r="H11" s="39">
        <v>3870503</v>
      </c>
      <c r="I11" s="39">
        <f t="shared" si="2"/>
        <v>179538</v>
      </c>
      <c r="J11" s="39">
        <f t="shared" si="2"/>
        <v>311655</v>
      </c>
      <c r="K11" s="39">
        <v>12288</v>
      </c>
      <c r="L11" s="39">
        <v>30747</v>
      </c>
      <c r="M11" s="39">
        <v>111479</v>
      </c>
      <c r="N11" s="39">
        <v>141153</v>
      </c>
      <c r="O11" s="39">
        <v>55771</v>
      </c>
      <c r="P11" s="39">
        <v>139755</v>
      </c>
    </row>
    <row r="12" spans="2:16" ht="12" customHeight="1">
      <c r="B12" s="18"/>
      <c r="C12" s="68" t="s">
        <v>7</v>
      </c>
      <c r="D12" s="69"/>
      <c r="E12" s="38">
        <f aca="true" t="shared" si="3" ref="E12:P12">SUM(E13:E24)</f>
        <v>7829967</v>
      </c>
      <c r="F12" s="38">
        <f t="shared" si="3"/>
        <v>1682574</v>
      </c>
      <c r="G12" s="38">
        <f t="shared" si="3"/>
        <v>4636481</v>
      </c>
      <c r="H12" s="38">
        <f t="shared" si="3"/>
        <v>1510912</v>
      </c>
      <c r="I12" s="38">
        <f t="shared" si="3"/>
        <v>56927</v>
      </c>
      <c r="J12" s="38">
        <f t="shared" si="3"/>
        <v>244768</v>
      </c>
      <c r="K12" s="38">
        <f t="shared" si="3"/>
        <v>14603</v>
      </c>
      <c r="L12" s="38">
        <f t="shared" si="3"/>
        <v>15766</v>
      </c>
      <c r="M12" s="38">
        <f t="shared" si="3"/>
        <v>33455</v>
      </c>
      <c r="N12" s="38">
        <f t="shared" si="3"/>
        <v>63206</v>
      </c>
      <c r="O12" s="38">
        <f t="shared" si="3"/>
        <v>8869</v>
      </c>
      <c r="P12" s="38">
        <f t="shared" si="3"/>
        <v>165796</v>
      </c>
    </row>
    <row r="13" spans="2:16" s="50" customFormat="1" ht="12" customHeight="1">
      <c r="B13" s="47"/>
      <c r="C13" s="48"/>
      <c r="D13" s="49" t="s">
        <v>8</v>
      </c>
      <c r="E13" s="39">
        <f aca="true" t="shared" si="4" ref="E13:E24">SUM(F13,G13,H13,)</f>
        <v>846680</v>
      </c>
      <c r="F13" s="40">
        <v>58484</v>
      </c>
      <c r="G13" s="40">
        <v>676955</v>
      </c>
      <c r="H13" s="40">
        <v>111241</v>
      </c>
      <c r="I13" s="39">
        <f aca="true" t="shared" si="5" ref="I13:I24">SUM(K13,M13,O13)</f>
        <v>4623</v>
      </c>
      <c r="J13" s="39">
        <f aca="true" t="shared" si="6" ref="J13:J24">SUM(L13,N13,P13)</f>
        <v>20488</v>
      </c>
      <c r="K13" s="40">
        <v>545</v>
      </c>
      <c r="L13" s="40">
        <v>417</v>
      </c>
      <c r="M13" s="40">
        <v>4078</v>
      </c>
      <c r="N13" s="40">
        <v>1952</v>
      </c>
      <c r="O13" s="40" t="s">
        <v>90</v>
      </c>
      <c r="P13" s="40">
        <v>18119</v>
      </c>
    </row>
    <row r="14" spans="2:16" s="50" customFormat="1" ht="12" customHeight="1">
      <c r="B14" s="47"/>
      <c r="C14" s="48"/>
      <c r="D14" s="49" t="s">
        <v>9</v>
      </c>
      <c r="E14" s="39">
        <f t="shared" si="4"/>
        <v>214745</v>
      </c>
      <c r="F14" s="39">
        <v>48485</v>
      </c>
      <c r="G14" s="39">
        <v>141530</v>
      </c>
      <c r="H14" s="39">
        <v>24730</v>
      </c>
      <c r="I14" s="39">
        <f t="shared" si="5"/>
        <v>1750</v>
      </c>
      <c r="J14" s="39">
        <f t="shared" si="6"/>
        <v>16301</v>
      </c>
      <c r="K14" s="39">
        <v>420</v>
      </c>
      <c r="L14" s="39">
        <v>425</v>
      </c>
      <c r="M14" s="39">
        <v>1330</v>
      </c>
      <c r="N14" s="39">
        <v>1663</v>
      </c>
      <c r="O14" s="40" t="s">
        <v>90</v>
      </c>
      <c r="P14" s="39">
        <v>14213</v>
      </c>
    </row>
    <row r="15" spans="2:16" s="50" customFormat="1" ht="12" customHeight="1">
      <c r="B15" s="47"/>
      <c r="C15" s="48"/>
      <c r="D15" s="49" t="s">
        <v>10</v>
      </c>
      <c r="E15" s="39">
        <f t="shared" si="4"/>
        <v>2432521</v>
      </c>
      <c r="F15" s="39">
        <v>376710</v>
      </c>
      <c r="G15" s="39">
        <v>1487240</v>
      </c>
      <c r="H15" s="39">
        <v>568571</v>
      </c>
      <c r="I15" s="39">
        <f t="shared" si="5"/>
        <v>21560</v>
      </c>
      <c r="J15" s="39">
        <f t="shared" si="6"/>
        <v>72849</v>
      </c>
      <c r="K15" s="39">
        <v>3309</v>
      </c>
      <c r="L15" s="39">
        <v>3211</v>
      </c>
      <c r="M15" s="39">
        <v>10899</v>
      </c>
      <c r="N15" s="39">
        <v>14541</v>
      </c>
      <c r="O15" s="39">
        <v>7352</v>
      </c>
      <c r="P15" s="39">
        <v>55097</v>
      </c>
    </row>
    <row r="16" spans="2:16" s="50" customFormat="1" ht="12" customHeight="1">
      <c r="B16" s="47"/>
      <c r="C16" s="48"/>
      <c r="D16" s="49" t="s">
        <v>23</v>
      </c>
      <c r="E16" s="39">
        <f t="shared" si="4"/>
        <v>144442</v>
      </c>
      <c r="F16" s="39">
        <v>47820</v>
      </c>
      <c r="G16" s="39">
        <v>61245</v>
      </c>
      <c r="H16" s="39">
        <v>35377</v>
      </c>
      <c r="I16" s="39">
        <f t="shared" si="5"/>
        <v>1254</v>
      </c>
      <c r="J16" s="39">
        <f t="shared" si="6"/>
        <v>10053</v>
      </c>
      <c r="K16" s="39">
        <v>444</v>
      </c>
      <c r="L16" s="39">
        <v>380</v>
      </c>
      <c r="M16" s="39">
        <v>446</v>
      </c>
      <c r="N16" s="39">
        <v>1157</v>
      </c>
      <c r="O16" s="39">
        <v>364</v>
      </c>
      <c r="P16" s="39">
        <v>8516</v>
      </c>
    </row>
    <row r="17" spans="2:16" s="50" customFormat="1" ht="12" customHeight="1">
      <c r="B17" s="47"/>
      <c r="C17" s="48"/>
      <c r="D17" s="49" t="s">
        <v>31</v>
      </c>
      <c r="E17" s="39">
        <f t="shared" si="4"/>
        <v>51030</v>
      </c>
      <c r="F17" s="39">
        <v>14990</v>
      </c>
      <c r="G17" s="39">
        <v>28640</v>
      </c>
      <c r="H17" s="39">
        <v>7400</v>
      </c>
      <c r="I17" s="39">
        <f t="shared" si="5"/>
        <v>296</v>
      </c>
      <c r="J17" s="39">
        <f t="shared" si="6"/>
        <v>115</v>
      </c>
      <c r="K17" s="39">
        <v>135</v>
      </c>
      <c r="L17" s="39">
        <v>47</v>
      </c>
      <c r="M17" s="39">
        <v>161</v>
      </c>
      <c r="N17" s="39">
        <v>62</v>
      </c>
      <c r="O17" s="40" t="s">
        <v>90</v>
      </c>
      <c r="P17" s="39">
        <v>6</v>
      </c>
    </row>
    <row r="18" spans="2:16" s="50" customFormat="1" ht="12" customHeight="1">
      <c r="B18" s="47"/>
      <c r="C18" s="48"/>
      <c r="D18" s="49" t="s">
        <v>24</v>
      </c>
      <c r="E18" s="39">
        <f t="shared" si="4"/>
        <v>263403</v>
      </c>
      <c r="F18" s="39">
        <v>73605</v>
      </c>
      <c r="G18" s="39">
        <v>136886</v>
      </c>
      <c r="H18" s="39">
        <v>52912</v>
      </c>
      <c r="I18" s="39">
        <f t="shared" si="5"/>
        <v>1991</v>
      </c>
      <c r="J18" s="39">
        <f t="shared" si="6"/>
        <v>1630</v>
      </c>
      <c r="K18" s="39">
        <v>658</v>
      </c>
      <c r="L18" s="39">
        <v>365</v>
      </c>
      <c r="M18" s="39">
        <v>927</v>
      </c>
      <c r="N18" s="39">
        <v>733</v>
      </c>
      <c r="O18" s="39">
        <v>406</v>
      </c>
      <c r="P18" s="39">
        <v>532</v>
      </c>
    </row>
    <row r="19" spans="2:16" s="50" customFormat="1" ht="12" customHeight="1">
      <c r="B19" s="47"/>
      <c r="C19" s="48"/>
      <c r="D19" s="49" t="s">
        <v>2</v>
      </c>
      <c r="E19" s="39">
        <f t="shared" si="4"/>
        <v>2166835</v>
      </c>
      <c r="F19" s="39">
        <v>523775</v>
      </c>
      <c r="G19" s="39">
        <v>1296340</v>
      </c>
      <c r="H19" s="39">
        <v>346720</v>
      </c>
      <c r="I19" s="39">
        <f t="shared" si="5"/>
        <v>14175</v>
      </c>
      <c r="J19" s="39">
        <f t="shared" si="6"/>
        <v>65375</v>
      </c>
      <c r="K19" s="39">
        <v>4390</v>
      </c>
      <c r="L19" s="39">
        <v>5363</v>
      </c>
      <c r="M19" s="39">
        <v>9785</v>
      </c>
      <c r="N19" s="39">
        <v>21473</v>
      </c>
      <c r="O19" s="40" t="s">
        <v>90</v>
      </c>
      <c r="P19" s="39">
        <v>38539</v>
      </c>
    </row>
    <row r="20" spans="2:16" s="50" customFormat="1" ht="12" customHeight="1">
      <c r="B20" s="47"/>
      <c r="C20" s="48"/>
      <c r="D20" s="49" t="s">
        <v>11</v>
      </c>
      <c r="E20" s="39">
        <f t="shared" si="4"/>
        <v>705233</v>
      </c>
      <c r="F20" s="39">
        <v>185390</v>
      </c>
      <c r="G20" s="39">
        <v>399495</v>
      </c>
      <c r="H20" s="39">
        <v>120348</v>
      </c>
      <c r="I20" s="39">
        <f t="shared" si="5"/>
        <v>4944</v>
      </c>
      <c r="J20" s="39">
        <f t="shared" si="6"/>
        <v>21337</v>
      </c>
      <c r="K20" s="39">
        <v>1685</v>
      </c>
      <c r="L20" s="39">
        <v>2319</v>
      </c>
      <c r="M20" s="39">
        <v>2892</v>
      </c>
      <c r="N20" s="39">
        <v>5081</v>
      </c>
      <c r="O20" s="39">
        <v>367</v>
      </c>
      <c r="P20" s="39">
        <v>13937</v>
      </c>
    </row>
    <row r="21" spans="2:16" s="50" customFormat="1" ht="12" customHeight="1">
      <c r="B21" s="47"/>
      <c r="C21" s="48"/>
      <c r="D21" s="49" t="s">
        <v>25</v>
      </c>
      <c r="E21" s="39">
        <f t="shared" si="4"/>
        <v>232038</v>
      </c>
      <c r="F21" s="39">
        <v>81805</v>
      </c>
      <c r="G21" s="39">
        <v>113205</v>
      </c>
      <c r="H21" s="39">
        <v>37028</v>
      </c>
      <c r="I21" s="39">
        <f t="shared" si="5"/>
        <v>1548</v>
      </c>
      <c r="J21" s="39">
        <f t="shared" si="6"/>
        <v>2174</v>
      </c>
      <c r="K21" s="39">
        <v>694</v>
      </c>
      <c r="L21" s="39">
        <v>889</v>
      </c>
      <c r="M21" s="39">
        <v>854</v>
      </c>
      <c r="N21" s="39">
        <v>1285</v>
      </c>
      <c r="O21" s="40" t="s">
        <v>90</v>
      </c>
      <c r="P21" s="40" t="s">
        <v>90</v>
      </c>
    </row>
    <row r="22" spans="2:16" s="50" customFormat="1" ht="12" customHeight="1">
      <c r="B22" s="47"/>
      <c r="C22" s="48"/>
      <c r="D22" s="49" t="s">
        <v>3</v>
      </c>
      <c r="E22" s="39">
        <f t="shared" si="4"/>
        <v>674060</v>
      </c>
      <c r="F22" s="39">
        <v>240635</v>
      </c>
      <c r="G22" s="39">
        <v>259375</v>
      </c>
      <c r="H22" s="39">
        <v>174050</v>
      </c>
      <c r="I22" s="39">
        <f t="shared" si="5"/>
        <v>3859</v>
      </c>
      <c r="J22" s="39">
        <f t="shared" si="6"/>
        <v>32873</v>
      </c>
      <c r="K22" s="39">
        <v>2062</v>
      </c>
      <c r="L22" s="39">
        <v>2139</v>
      </c>
      <c r="M22" s="39">
        <v>1797</v>
      </c>
      <c r="N22" s="39">
        <v>14262</v>
      </c>
      <c r="O22" s="40" t="s">
        <v>90</v>
      </c>
      <c r="P22" s="39">
        <v>16472</v>
      </c>
    </row>
    <row r="23" spans="2:16" s="50" customFormat="1" ht="12" customHeight="1">
      <c r="B23" s="47"/>
      <c r="C23" s="48"/>
      <c r="D23" s="49" t="s">
        <v>32</v>
      </c>
      <c r="E23" s="39">
        <f t="shared" si="4"/>
        <v>80690</v>
      </c>
      <c r="F23" s="39">
        <v>27110</v>
      </c>
      <c r="G23" s="39">
        <v>26415</v>
      </c>
      <c r="H23" s="39">
        <v>27165</v>
      </c>
      <c r="I23" s="39">
        <f t="shared" si="5"/>
        <v>795</v>
      </c>
      <c r="J23" s="39">
        <f t="shared" si="6"/>
        <v>1414</v>
      </c>
      <c r="K23" s="39">
        <v>225</v>
      </c>
      <c r="L23" s="39">
        <v>183</v>
      </c>
      <c r="M23" s="39">
        <v>190</v>
      </c>
      <c r="N23" s="39">
        <v>866</v>
      </c>
      <c r="O23" s="39">
        <v>380</v>
      </c>
      <c r="P23" s="39">
        <v>365</v>
      </c>
    </row>
    <row r="24" spans="2:16" s="50" customFormat="1" ht="12" customHeight="1">
      <c r="B24" s="47"/>
      <c r="C24" s="48"/>
      <c r="D24" s="51" t="s">
        <v>33</v>
      </c>
      <c r="E24" s="39">
        <f t="shared" si="4"/>
        <v>18290</v>
      </c>
      <c r="F24" s="39">
        <v>3765</v>
      </c>
      <c r="G24" s="39">
        <v>9155</v>
      </c>
      <c r="H24" s="39">
        <v>5370</v>
      </c>
      <c r="I24" s="39">
        <f t="shared" si="5"/>
        <v>132</v>
      </c>
      <c r="J24" s="39">
        <f t="shared" si="6"/>
        <v>159</v>
      </c>
      <c r="K24" s="39">
        <v>36</v>
      </c>
      <c r="L24" s="39">
        <v>28</v>
      </c>
      <c r="M24" s="39">
        <v>96</v>
      </c>
      <c r="N24" s="39">
        <v>131</v>
      </c>
      <c r="O24" s="40" t="s">
        <v>90</v>
      </c>
      <c r="P24" s="40" t="s">
        <v>90</v>
      </c>
    </row>
    <row r="25" spans="2:16" s="50" customFormat="1" ht="12" customHeight="1">
      <c r="B25" s="52"/>
      <c r="C25" s="101" t="s">
        <v>34</v>
      </c>
      <c r="D25" s="102"/>
      <c r="E25" s="38">
        <f aca="true" t="shared" si="7" ref="E25:P25">SUM(E26:E35)</f>
        <v>2987727</v>
      </c>
      <c r="F25" s="38">
        <f t="shared" si="7"/>
        <v>416030</v>
      </c>
      <c r="G25" s="38">
        <f t="shared" si="7"/>
        <v>1385065</v>
      </c>
      <c r="H25" s="38">
        <f t="shared" si="7"/>
        <v>1186632</v>
      </c>
      <c r="I25" s="38">
        <f t="shared" si="7"/>
        <v>32344</v>
      </c>
      <c r="J25" s="38">
        <f t="shared" si="7"/>
        <v>84726</v>
      </c>
      <c r="K25" s="38">
        <f t="shared" si="7"/>
        <v>3825</v>
      </c>
      <c r="L25" s="38">
        <f t="shared" si="7"/>
        <v>3723</v>
      </c>
      <c r="M25" s="38">
        <f t="shared" si="7"/>
        <v>10220</v>
      </c>
      <c r="N25" s="38">
        <f t="shared" si="7"/>
        <v>16501</v>
      </c>
      <c r="O25" s="38">
        <f t="shared" si="7"/>
        <v>18299</v>
      </c>
      <c r="P25" s="38">
        <f t="shared" si="7"/>
        <v>64502</v>
      </c>
    </row>
    <row r="26" spans="2:16" s="50" customFormat="1" ht="12" customHeight="1">
      <c r="B26" s="47"/>
      <c r="C26" s="48"/>
      <c r="D26" s="49" t="s">
        <v>35</v>
      </c>
      <c r="E26" s="39">
        <f aca="true" t="shared" si="8" ref="E26:E35">SUM(F26,G26,H26,)</f>
        <v>55315</v>
      </c>
      <c r="F26" s="39">
        <v>12625</v>
      </c>
      <c r="G26" s="39">
        <v>34365</v>
      </c>
      <c r="H26" s="39">
        <v>8325</v>
      </c>
      <c r="I26" s="39">
        <f aca="true" t="shared" si="9" ref="I26:I35">SUM(K26,M26,O26)</f>
        <v>399</v>
      </c>
      <c r="J26" s="39">
        <f aca="true" t="shared" si="10" ref="J26:J35">SUM(L26,N26,P26)</f>
        <v>723</v>
      </c>
      <c r="K26" s="39">
        <v>119</v>
      </c>
      <c r="L26" s="39">
        <v>130</v>
      </c>
      <c r="M26" s="39">
        <v>280</v>
      </c>
      <c r="N26" s="39">
        <v>511</v>
      </c>
      <c r="O26" s="40" t="s">
        <v>90</v>
      </c>
      <c r="P26" s="39">
        <v>82</v>
      </c>
    </row>
    <row r="27" spans="2:16" s="50" customFormat="1" ht="12" customHeight="1">
      <c r="B27" s="47"/>
      <c r="C27" s="48"/>
      <c r="D27" s="49" t="s">
        <v>12</v>
      </c>
      <c r="E27" s="39">
        <f t="shared" si="8"/>
        <v>67155</v>
      </c>
      <c r="F27" s="40">
        <v>15770</v>
      </c>
      <c r="G27" s="40">
        <v>43065</v>
      </c>
      <c r="H27" s="40">
        <v>8320</v>
      </c>
      <c r="I27" s="39">
        <f t="shared" si="9"/>
        <v>492</v>
      </c>
      <c r="J27" s="39">
        <f t="shared" si="10"/>
        <v>1655</v>
      </c>
      <c r="K27" s="40">
        <v>147</v>
      </c>
      <c r="L27" s="40">
        <v>129</v>
      </c>
      <c r="M27" s="40">
        <v>345</v>
      </c>
      <c r="N27" s="40">
        <v>1035</v>
      </c>
      <c r="O27" s="40" t="s">
        <v>90</v>
      </c>
      <c r="P27" s="40">
        <v>491</v>
      </c>
    </row>
    <row r="28" spans="2:16" s="50" customFormat="1" ht="12" customHeight="1">
      <c r="B28" s="47"/>
      <c r="C28" s="48"/>
      <c r="D28" s="49" t="s">
        <v>36</v>
      </c>
      <c r="E28" s="39">
        <f t="shared" si="8"/>
        <v>23640</v>
      </c>
      <c r="F28" s="39">
        <v>5660</v>
      </c>
      <c r="G28" s="39">
        <v>14460</v>
      </c>
      <c r="H28" s="39">
        <v>3520</v>
      </c>
      <c r="I28" s="39">
        <f t="shared" si="9"/>
        <v>163</v>
      </c>
      <c r="J28" s="39">
        <f t="shared" si="10"/>
        <v>99</v>
      </c>
      <c r="K28" s="39">
        <v>51</v>
      </c>
      <c r="L28" s="39">
        <v>43</v>
      </c>
      <c r="M28" s="39">
        <v>112</v>
      </c>
      <c r="N28" s="39">
        <v>56</v>
      </c>
      <c r="O28" s="40" t="s">
        <v>90</v>
      </c>
      <c r="P28" s="40" t="s">
        <v>90</v>
      </c>
    </row>
    <row r="29" spans="2:16" s="50" customFormat="1" ht="12" customHeight="1">
      <c r="B29" s="47"/>
      <c r="C29" s="48"/>
      <c r="D29" s="49" t="s">
        <v>13</v>
      </c>
      <c r="E29" s="39">
        <f t="shared" si="8"/>
        <v>1241783</v>
      </c>
      <c r="F29" s="39">
        <v>169360</v>
      </c>
      <c r="G29" s="39">
        <v>731775</v>
      </c>
      <c r="H29" s="39">
        <v>340648</v>
      </c>
      <c r="I29" s="39">
        <f t="shared" si="9"/>
        <v>11332</v>
      </c>
      <c r="J29" s="39">
        <f t="shared" si="10"/>
        <v>34350</v>
      </c>
      <c r="K29" s="39">
        <v>1587</v>
      </c>
      <c r="L29" s="39">
        <v>1535</v>
      </c>
      <c r="M29" s="39">
        <v>5311</v>
      </c>
      <c r="N29" s="39">
        <v>6553</v>
      </c>
      <c r="O29" s="39">
        <v>4434</v>
      </c>
      <c r="P29" s="39">
        <v>26262</v>
      </c>
    </row>
    <row r="30" spans="2:16" s="50" customFormat="1" ht="12" customHeight="1">
      <c r="B30" s="47"/>
      <c r="C30" s="48"/>
      <c r="D30" s="49" t="s">
        <v>14</v>
      </c>
      <c r="E30" s="39">
        <f t="shared" si="8"/>
        <v>435769</v>
      </c>
      <c r="F30" s="40">
        <v>51645</v>
      </c>
      <c r="G30" s="40">
        <v>184105</v>
      </c>
      <c r="H30" s="40">
        <v>200019</v>
      </c>
      <c r="I30" s="39">
        <f t="shared" si="9"/>
        <v>5458</v>
      </c>
      <c r="J30" s="39">
        <f t="shared" si="10"/>
        <v>16096</v>
      </c>
      <c r="K30" s="40">
        <v>477</v>
      </c>
      <c r="L30" s="40">
        <v>604</v>
      </c>
      <c r="M30" s="40">
        <v>1273</v>
      </c>
      <c r="N30" s="40">
        <v>2142</v>
      </c>
      <c r="O30" s="40">
        <v>3708</v>
      </c>
      <c r="P30" s="40">
        <v>13350</v>
      </c>
    </row>
    <row r="31" spans="2:16" s="50" customFormat="1" ht="12" customHeight="1">
      <c r="B31" s="47"/>
      <c r="C31" s="48"/>
      <c r="D31" s="49" t="s">
        <v>37</v>
      </c>
      <c r="E31" s="39">
        <f t="shared" si="8"/>
        <v>164050</v>
      </c>
      <c r="F31" s="39">
        <v>20575</v>
      </c>
      <c r="G31" s="39">
        <v>82295</v>
      </c>
      <c r="H31" s="39">
        <v>61180</v>
      </c>
      <c r="I31" s="39">
        <f t="shared" si="9"/>
        <v>789</v>
      </c>
      <c r="J31" s="39">
        <f t="shared" si="10"/>
        <v>708</v>
      </c>
      <c r="K31" s="39">
        <v>189</v>
      </c>
      <c r="L31" s="39">
        <v>151</v>
      </c>
      <c r="M31" s="39">
        <v>600</v>
      </c>
      <c r="N31" s="39">
        <v>557</v>
      </c>
      <c r="O31" s="40" t="s">
        <v>90</v>
      </c>
      <c r="P31" s="40" t="s">
        <v>90</v>
      </c>
    </row>
    <row r="32" spans="2:16" s="50" customFormat="1" ht="12" customHeight="1">
      <c r="B32" s="47"/>
      <c r="C32" s="48"/>
      <c r="D32" s="49" t="s">
        <v>38</v>
      </c>
      <c r="E32" s="39">
        <f t="shared" si="8"/>
        <v>225774</v>
      </c>
      <c r="F32" s="39">
        <v>18850</v>
      </c>
      <c r="G32" s="39">
        <v>28270</v>
      </c>
      <c r="H32" s="39">
        <v>178654</v>
      </c>
      <c r="I32" s="39">
        <f t="shared" si="9"/>
        <v>3811</v>
      </c>
      <c r="J32" s="39">
        <f t="shared" si="10"/>
        <v>4475</v>
      </c>
      <c r="K32" s="39">
        <v>183</v>
      </c>
      <c r="L32" s="39">
        <v>145</v>
      </c>
      <c r="M32" s="39">
        <v>221</v>
      </c>
      <c r="N32" s="39">
        <v>622</v>
      </c>
      <c r="O32" s="39">
        <v>3407</v>
      </c>
      <c r="P32" s="39">
        <v>3708</v>
      </c>
    </row>
    <row r="33" spans="2:16" s="50" customFormat="1" ht="12" customHeight="1">
      <c r="B33" s="47"/>
      <c r="C33" s="48"/>
      <c r="D33" s="49" t="s">
        <v>26</v>
      </c>
      <c r="E33" s="39">
        <f t="shared" si="8"/>
        <v>206029</v>
      </c>
      <c r="F33" s="39">
        <v>11940</v>
      </c>
      <c r="G33" s="39">
        <v>22560</v>
      </c>
      <c r="H33" s="39">
        <v>171529</v>
      </c>
      <c r="I33" s="39">
        <f t="shared" si="9"/>
        <v>3622</v>
      </c>
      <c r="J33" s="39">
        <f t="shared" si="10"/>
        <v>4353</v>
      </c>
      <c r="K33" s="39">
        <v>103</v>
      </c>
      <c r="L33" s="39">
        <v>90</v>
      </c>
      <c r="M33" s="39">
        <v>147</v>
      </c>
      <c r="N33" s="39">
        <v>896</v>
      </c>
      <c r="O33" s="39">
        <v>3372</v>
      </c>
      <c r="P33" s="39">
        <v>3367</v>
      </c>
    </row>
    <row r="34" spans="2:16" s="50" customFormat="1" ht="12" customHeight="1">
      <c r="B34" s="47"/>
      <c r="C34" s="48"/>
      <c r="D34" s="49" t="s">
        <v>27</v>
      </c>
      <c r="E34" s="39">
        <f t="shared" si="8"/>
        <v>497959</v>
      </c>
      <c r="F34" s="39">
        <v>90800</v>
      </c>
      <c r="G34" s="39">
        <v>202925</v>
      </c>
      <c r="H34" s="39">
        <v>204234</v>
      </c>
      <c r="I34" s="39">
        <f t="shared" si="9"/>
        <v>5782</v>
      </c>
      <c r="J34" s="39">
        <f t="shared" si="10"/>
        <v>15110</v>
      </c>
      <c r="K34" s="39">
        <v>804</v>
      </c>
      <c r="L34" s="39">
        <v>679</v>
      </c>
      <c r="M34" s="39">
        <v>1600</v>
      </c>
      <c r="N34" s="39">
        <v>3359</v>
      </c>
      <c r="O34" s="39">
        <v>3378</v>
      </c>
      <c r="P34" s="39">
        <v>11072</v>
      </c>
    </row>
    <row r="35" spans="2:16" s="50" customFormat="1" ht="12" customHeight="1">
      <c r="B35" s="53"/>
      <c r="C35" s="54"/>
      <c r="D35" s="55" t="s">
        <v>39</v>
      </c>
      <c r="E35" s="39">
        <f t="shared" si="8"/>
        <v>70253</v>
      </c>
      <c r="F35" s="39">
        <v>18805</v>
      </c>
      <c r="G35" s="39">
        <v>41245</v>
      </c>
      <c r="H35" s="39">
        <v>10203</v>
      </c>
      <c r="I35" s="39">
        <f t="shared" si="9"/>
        <v>496</v>
      </c>
      <c r="J35" s="39">
        <f t="shared" si="10"/>
        <v>7157</v>
      </c>
      <c r="K35" s="39">
        <v>165</v>
      </c>
      <c r="L35" s="39">
        <v>217</v>
      </c>
      <c r="M35" s="39">
        <v>331</v>
      </c>
      <c r="N35" s="39">
        <v>770</v>
      </c>
      <c r="O35" s="40" t="s">
        <v>90</v>
      </c>
      <c r="P35" s="39">
        <v>6170</v>
      </c>
    </row>
    <row r="36" spans="2:16" s="50" customFormat="1" ht="12" customHeight="1">
      <c r="B36" s="56"/>
      <c r="C36" s="101" t="s">
        <v>15</v>
      </c>
      <c r="D36" s="102"/>
      <c r="E36" s="38">
        <f aca="true" t="shared" si="11" ref="E36:P36">SUM(E37:E49)</f>
        <v>36558498</v>
      </c>
      <c r="F36" s="38">
        <f t="shared" si="11"/>
        <v>2757655</v>
      </c>
      <c r="G36" s="38">
        <f t="shared" si="11"/>
        <v>29068410</v>
      </c>
      <c r="H36" s="38">
        <f t="shared" si="11"/>
        <v>4732433</v>
      </c>
      <c r="I36" s="38">
        <f t="shared" si="11"/>
        <v>217974</v>
      </c>
      <c r="J36" s="38">
        <f t="shared" si="11"/>
        <v>552307</v>
      </c>
      <c r="K36" s="38">
        <f t="shared" si="11"/>
        <v>22617</v>
      </c>
      <c r="L36" s="38">
        <f t="shared" si="11"/>
        <v>23581</v>
      </c>
      <c r="M36" s="38">
        <f t="shared" si="11"/>
        <v>159373</v>
      </c>
      <c r="N36" s="38">
        <f t="shared" si="11"/>
        <v>215433</v>
      </c>
      <c r="O36" s="38">
        <f t="shared" si="11"/>
        <v>35984</v>
      </c>
      <c r="P36" s="38">
        <f t="shared" si="11"/>
        <v>313293</v>
      </c>
    </row>
    <row r="37" spans="2:16" s="50" customFormat="1" ht="12" customHeight="1">
      <c r="B37" s="52"/>
      <c r="C37" s="57"/>
      <c r="D37" s="58" t="s">
        <v>40</v>
      </c>
      <c r="E37" s="39">
        <f aca="true" t="shared" si="12" ref="E37:E49">SUM(F37,G37,H37,)</f>
        <v>0</v>
      </c>
      <c r="F37" s="40" t="s">
        <v>90</v>
      </c>
      <c r="G37" s="40" t="s">
        <v>90</v>
      </c>
      <c r="H37" s="40" t="s">
        <v>90</v>
      </c>
      <c r="I37" s="40" t="s">
        <v>90</v>
      </c>
      <c r="J37" s="40" t="s">
        <v>90</v>
      </c>
      <c r="K37" s="40" t="s">
        <v>105</v>
      </c>
      <c r="L37" s="40" t="s">
        <v>105</v>
      </c>
      <c r="M37" s="40" t="s">
        <v>105</v>
      </c>
      <c r="N37" s="40" t="s">
        <v>105</v>
      </c>
      <c r="O37" s="40" t="s">
        <v>105</v>
      </c>
      <c r="P37" s="40" t="s">
        <v>105</v>
      </c>
    </row>
    <row r="38" spans="2:16" s="50" customFormat="1" ht="12" customHeight="1">
      <c r="B38" s="47"/>
      <c r="C38" s="48"/>
      <c r="D38" s="49" t="s">
        <v>16</v>
      </c>
      <c r="E38" s="39">
        <f t="shared" si="12"/>
        <v>21454551</v>
      </c>
      <c r="F38" s="39">
        <v>968995</v>
      </c>
      <c r="G38" s="39">
        <v>17836885</v>
      </c>
      <c r="H38" s="39">
        <v>2648671</v>
      </c>
      <c r="I38" s="39">
        <f aca="true" t="shared" si="13" ref="I38:I48">SUM(K38,M38,O38)</f>
        <v>97758</v>
      </c>
      <c r="J38" s="39">
        <f aca="true" t="shared" si="14" ref="J38:J48">SUM(L38,N38,P38)</f>
        <v>185601</v>
      </c>
      <c r="K38" s="39">
        <v>7599</v>
      </c>
      <c r="L38" s="39">
        <v>8898</v>
      </c>
      <c r="M38" s="39">
        <v>83488</v>
      </c>
      <c r="N38" s="39">
        <v>91925</v>
      </c>
      <c r="O38" s="39">
        <v>6671</v>
      </c>
      <c r="P38" s="39">
        <v>84778</v>
      </c>
    </row>
    <row r="39" spans="2:16" s="50" customFormat="1" ht="12" customHeight="1">
      <c r="B39" s="47"/>
      <c r="C39" s="48"/>
      <c r="D39" s="49" t="s">
        <v>17</v>
      </c>
      <c r="E39" s="39">
        <f t="shared" si="12"/>
        <v>291620</v>
      </c>
      <c r="F39" s="39">
        <v>24790</v>
      </c>
      <c r="G39" s="39">
        <v>241680</v>
      </c>
      <c r="H39" s="39">
        <v>25150</v>
      </c>
      <c r="I39" s="39">
        <f t="shared" si="13"/>
        <v>1867</v>
      </c>
      <c r="J39" s="39">
        <f t="shared" si="14"/>
        <v>21667</v>
      </c>
      <c r="K39" s="39">
        <v>216</v>
      </c>
      <c r="L39" s="39">
        <v>151</v>
      </c>
      <c r="M39" s="39">
        <v>1651</v>
      </c>
      <c r="N39" s="39">
        <v>693</v>
      </c>
      <c r="O39" s="40" t="s">
        <v>90</v>
      </c>
      <c r="P39" s="39">
        <v>20823</v>
      </c>
    </row>
    <row r="40" spans="2:16" s="50" customFormat="1" ht="12" customHeight="1">
      <c r="B40" s="47"/>
      <c r="C40" s="48"/>
      <c r="D40" s="49" t="s">
        <v>41</v>
      </c>
      <c r="E40" s="39">
        <f t="shared" si="12"/>
        <v>0</v>
      </c>
      <c r="F40" s="40" t="s">
        <v>90</v>
      </c>
      <c r="G40" s="40" t="s">
        <v>90</v>
      </c>
      <c r="H40" s="40" t="s">
        <v>90</v>
      </c>
      <c r="I40" s="40" t="s">
        <v>90</v>
      </c>
      <c r="J40" s="40" t="s">
        <v>90</v>
      </c>
      <c r="K40" s="40" t="s">
        <v>90</v>
      </c>
      <c r="L40" s="40" t="s">
        <v>90</v>
      </c>
      <c r="M40" s="40" t="s">
        <v>90</v>
      </c>
      <c r="N40" s="40" t="s">
        <v>90</v>
      </c>
      <c r="O40" s="40" t="s">
        <v>90</v>
      </c>
      <c r="P40" s="40" t="s">
        <v>90</v>
      </c>
    </row>
    <row r="41" spans="2:16" s="50" customFormat="1" ht="12" customHeight="1">
      <c r="B41" s="47"/>
      <c r="C41" s="48"/>
      <c r="D41" s="49" t="s">
        <v>18</v>
      </c>
      <c r="E41" s="39">
        <f t="shared" si="12"/>
        <v>138120</v>
      </c>
      <c r="F41" s="39">
        <v>34635</v>
      </c>
      <c r="G41" s="39">
        <v>83920</v>
      </c>
      <c r="H41" s="39">
        <v>19565</v>
      </c>
      <c r="I41" s="39">
        <f t="shared" si="13"/>
        <v>1235</v>
      </c>
      <c r="J41" s="39">
        <f t="shared" si="14"/>
        <v>10334</v>
      </c>
      <c r="K41" s="39">
        <v>316</v>
      </c>
      <c r="L41" s="39">
        <v>186</v>
      </c>
      <c r="M41" s="39">
        <v>919</v>
      </c>
      <c r="N41" s="39">
        <v>1060</v>
      </c>
      <c r="O41" s="40" t="s">
        <v>90</v>
      </c>
      <c r="P41" s="39">
        <v>9088</v>
      </c>
    </row>
    <row r="42" spans="2:16" s="50" customFormat="1" ht="12" customHeight="1">
      <c r="B42" s="47"/>
      <c r="C42" s="48"/>
      <c r="D42" s="49" t="s">
        <v>42</v>
      </c>
      <c r="E42" s="39">
        <f t="shared" si="12"/>
        <v>0</v>
      </c>
      <c r="F42" s="40" t="s">
        <v>90</v>
      </c>
      <c r="G42" s="40" t="s">
        <v>90</v>
      </c>
      <c r="H42" s="40" t="s">
        <v>90</v>
      </c>
      <c r="I42" s="40" t="s">
        <v>90</v>
      </c>
      <c r="J42" s="40" t="s">
        <v>90</v>
      </c>
      <c r="K42" s="40" t="s">
        <v>90</v>
      </c>
      <c r="L42" s="40" t="s">
        <v>90</v>
      </c>
      <c r="M42" s="40" t="s">
        <v>90</v>
      </c>
      <c r="N42" s="40" t="s">
        <v>90</v>
      </c>
      <c r="O42" s="40" t="s">
        <v>90</v>
      </c>
      <c r="P42" s="40" t="s">
        <v>90</v>
      </c>
    </row>
    <row r="43" spans="2:16" s="50" customFormat="1" ht="12" customHeight="1">
      <c r="B43" s="47"/>
      <c r="C43" s="48"/>
      <c r="D43" s="49" t="s">
        <v>19</v>
      </c>
      <c r="E43" s="39">
        <f t="shared" si="12"/>
        <v>4861419</v>
      </c>
      <c r="F43" s="39">
        <v>350925</v>
      </c>
      <c r="G43" s="39">
        <v>4008305</v>
      </c>
      <c r="H43" s="39">
        <v>502189</v>
      </c>
      <c r="I43" s="39">
        <f t="shared" si="13"/>
        <v>26671</v>
      </c>
      <c r="J43" s="39">
        <f t="shared" si="14"/>
        <v>111200</v>
      </c>
      <c r="K43" s="39">
        <v>3015</v>
      </c>
      <c r="L43" s="39">
        <v>3320</v>
      </c>
      <c r="M43" s="39">
        <v>23104</v>
      </c>
      <c r="N43" s="39">
        <v>29873</v>
      </c>
      <c r="O43" s="39">
        <v>552</v>
      </c>
      <c r="P43" s="39">
        <v>78007</v>
      </c>
    </row>
    <row r="44" spans="2:16" s="50" customFormat="1" ht="12" customHeight="1">
      <c r="B44" s="47"/>
      <c r="C44" s="48"/>
      <c r="D44" s="49" t="s">
        <v>43</v>
      </c>
      <c r="E44" s="39">
        <f t="shared" si="12"/>
        <v>0</v>
      </c>
      <c r="F44" s="40" t="s">
        <v>90</v>
      </c>
      <c r="G44" s="40" t="s">
        <v>90</v>
      </c>
      <c r="H44" s="40" t="s">
        <v>90</v>
      </c>
      <c r="I44" s="40" t="s">
        <v>90</v>
      </c>
      <c r="J44" s="40" t="s">
        <v>90</v>
      </c>
      <c r="K44" s="40" t="s">
        <v>90</v>
      </c>
      <c r="L44" s="40" t="s">
        <v>90</v>
      </c>
      <c r="M44" s="40" t="s">
        <v>90</v>
      </c>
      <c r="N44" s="40" t="s">
        <v>90</v>
      </c>
      <c r="O44" s="40" t="s">
        <v>105</v>
      </c>
      <c r="P44" s="40" t="s">
        <v>90</v>
      </c>
    </row>
    <row r="45" spans="2:16" s="50" customFormat="1" ht="12" customHeight="1">
      <c r="B45" s="47"/>
      <c r="C45" s="48"/>
      <c r="D45" s="49" t="s">
        <v>20</v>
      </c>
      <c r="E45" s="39">
        <f t="shared" si="12"/>
        <v>232590</v>
      </c>
      <c r="F45" s="39">
        <v>61700</v>
      </c>
      <c r="G45" s="39">
        <v>140725</v>
      </c>
      <c r="H45" s="39">
        <v>30165</v>
      </c>
      <c r="I45" s="39">
        <f t="shared" si="13"/>
        <v>1902</v>
      </c>
      <c r="J45" s="39">
        <f t="shared" si="14"/>
        <v>13274</v>
      </c>
      <c r="K45" s="39">
        <v>559</v>
      </c>
      <c r="L45" s="39">
        <v>283</v>
      </c>
      <c r="M45" s="39">
        <v>1343</v>
      </c>
      <c r="N45" s="39">
        <v>1505</v>
      </c>
      <c r="O45" s="40" t="s">
        <v>105</v>
      </c>
      <c r="P45" s="39">
        <v>11486</v>
      </c>
    </row>
    <row r="46" spans="2:16" s="50" customFormat="1" ht="12" customHeight="1">
      <c r="B46" s="47"/>
      <c r="C46" s="48"/>
      <c r="D46" s="49" t="s">
        <v>44</v>
      </c>
      <c r="E46" s="39">
        <f t="shared" si="12"/>
        <v>0</v>
      </c>
      <c r="F46" s="40" t="s">
        <v>90</v>
      </c>
      <c r="G46" s="40" t="s">
        <v>90</v>
      </c>
      <c r="H46" s="40" t="s">
        <v>90</v>
      </c>
      <c r="I46" s="40" t="s">
        <v>90</v>
      </c>
      <c r="J46" s="40" t="s">
        <v>90</v>
      </c>
      <c r="K46" s="40" t="s">
        <v>90</v>
      </c>
      <c r="L46" s="40" t="s">
        <v>90</v>
      </c>
      <c r="M46" s="40" t="s">
        <v>90</v>
      </c>
      <c r="N46" s="40" t="s">
        <v>90</v>
      </c>
      <c r="O46" s="40" t="s">
        <v>90</v>
      </c>
      <c r="P46" s="40" t="s">
        <v>90</v>
      </c>
    </row>
    <row r="47" spans="2:16" s="50" customFormat="1" ht="12" customHeight="1">
      <c r="B47" s="56"/>
      <c r="C47" s="48"/>
      <c r="D47" s="49" t="s">
        <v>1</v>
      </c>
      <c r="E47" s="39">
        <f t="shared" si="12"/>
        <v>7859068</v>
      </c>
      <c r="F47" s="39">
        <v>1176100</v>
      </c>
      <c r="G47" s="39">
        <v>5295460</v>
      </c>
      <c r="H47" s="39">
        <v>1387508</v>
      </c>
      <c r="I47" s="39">
        <f t="shared" si="13"/>
        <v>76337</v>
      </c>
      <c r="J47" s="39">
        <f t="shared" si="14"/>
        <v>185361</v>
      </c>
      <c r="K47" s="39">
        <v>9733</v>
      </c>
      <c r="L47" s="39">
        <v>9861</v>
      </c>
      <c r="M47" s="39">
        <v>37843</v>
      </c>
      <c r="N47" s="39">
        <v>86687</v>
      </c>
      <c r="O47" s="39">
        <v>28761</v>
      </c>
      <c r="P47" s="39">
        <v>88813</v>
      </c>
    </row>
    <row r="48" spans="2:16" s="50" customFormat="1" ht="12" customHeight="1">
      <c r="B48" s="59"/>
      <c r="C48" s="54"/>
      <c r="D48" s="54" t="s">
        <v>51</v>
      </c>
      <c r="E48" s="39">
        <f t="shared" si="12"/>
        <v>1721130</v>
      </c>
      <c r="F48" s="40">
        <v>140510</v>
      </c>
      <c r="G48" s="40">
        <v>1461435</v>
      </c>
      <c r="H48" s="40">
        <v>119185</v>
      </c>
      <c r="I48" s="39">
        <f t="shared" si="13"/>
        <v>12204</v>
      </c>
      <c r="J48" s="39">
        <f t="shared" si="14"/>
        <v>24870</v>
      </c>
      <c r="K48" s="40">
        <v>1179</v>
      </c>
      <c r="L48" s="40">
        <v>882</v>
      </c>
      <c r="M48" s="40">
        <v>11025</v>
      </c>
      <c r="N48" s="40">
        <v>3690</v>
      </c>
      <c r="O48" s="40" t="s">
        <v>90</v>
      </c>
      <c r="P48" s="40">
        <v>20298</v>
      </c>
    </row>
    <row r="49" spans="2:16" s="50" customFormat="1" ht="12" customHeight="1">
      <c r="B49" s="56"/>
      <c r="C49" s="48"/>
      <c r="D49" s="49" t="s">
        <v>50</v>
      </c>
      <c r="E49" s="39">
        <f t="shared" si="12"/>
        <v>0</v>
      </c>
      <c r="F49" s="40" t="s">
        <v>90</v>
      </c>
      <c r="G49" s="40" t="s">
        <v>90</v>
      </c>
      <c r="H49" s="40" t="s">
        <v>90</v>
      </c>
      <c r="I49" s="40" t="s">
        <v>90</v>
      </c>
      <c r="J49" s="40" t="s">
        <v>90</v>
      </c>
      <c r="K49" s="40" t="s">
        <v>90</v>
      </c>
      <c r="L49" s="40" t="s">
        <v>90</v>
      </c>
      <c r="M49" s="40" t="s">
        <v>90</v>
      </c>
      <c r="N49" s="40" t="s">
        <v>90</v>
      </c>
      <c r="O49" s="40" t="s">
        <v>90</v>
      </c>
      <c r="P49" s="40" t="s">
        <v>90</v>
      </c>
    </row>
    <row r="50" spans="2:16" ht="12" customHeight="1">
      <c r="B50" s="15"/>
      <c r="C50" s="63" t="s">
        <v>73</v>
      </c>
      <c r="D50" s="64"/>
      <c r="E50" s="38">
        <f aca="true" t="shared" si="15" ref="E50:P50">SUM(E51:E57)</f>
        <v>1232533</v>
      </c>
      <c r="F50" s="38">
        <f t="shared" si="15"/>
        <v>102175</v>
      </c>
      <c r="G50" s="38">
        <f t="shared" si="15"/>
        <v>447360</v>
      </c>
      <c r="H50" s="38">
        <f t="shared" si="15"/>
        <v>682998</v>
      </c>
      <c r="I50" s="38">
        <f t="shared" si="15"/>
        <v>15857</v>
      </c>
      <c r="J50" s="38">
        <f t="shared" si="15"/>
        <v>36052</v>
      </c>
      <c r="K50" s="38">
        <f t="shared" si="15"/>
        <v>906</v>
      </c>
      <c r="L50" s="38">
        <f t="shared" si="15"/>
        <v>1020</v>
      </c>
      <c r="M50" s="38">
        <f t="shared" si="15"/>
        <v>3181</v>
      </c>
      <c r="N50" s="38">
        <f t="shared" si="15"/>
        <v>6121</v>
      </c>
      <c r="O50" s="38">
        <f t="shared" si="15"/>
        <v>11770</v>
      </c>
      <c r="P50" s="38">
        <f t="shared" si="15"/>
        <v>28911</v>
      </c>
    </row>
    <row r="51" spans="2:16" ht="12" customHeight="1">
      <c r="B51" s="12"/>
      <c r="C51" s="11"/>
      <c r="D51" s="11" t="s">
        <v>74</v>
      </c>
      <c r="E51" s="39">
        <f aca="true" t="shared" si="16" ref="E51:E57">SUM(F51,G51,H51,)</f>
        <v>114245</v>
      </c>
      <c r="F51" s="39">
        <v>13670</v>
      </c>
      <c r="G51" s="39">
        <v>94825</v>
      </c>
      <c r="H51" s="39">
        <v>5750</v>
      </c>
      <c r="I51" s="39">
        <f aca="true" t="shared" si="17" ref="I51:I57">SUM(K51,M51,O51)</f>
        <v>614</v>
      </c>
      <c r="J51" s="39">
        <f aca="true" t="shared" si="18" ref="J51:J57">SUM(L51,N51,P51)</f>
        <v>1221</v>
      </c>
      <c r="K51" s="39">
        <v>130</v>
      </c>
      <c r="L51" s="39">
        <v>84</v>
      </c>
      <c r="M51" s="39">
        <v>484</v>
      </c>
      <c r="N51" s="39">
        <v>256</v>
      </c>
      <c r="O51" s="40" t="s">
        <v>90</v>
      </c>
      <c r="P51" s="39">
        <v>881</v>
      </c>
    </row>
    <row r="52" spans="2:16" ht="12" customHeight="1">
      <c r="B52" s="12"/>
      <c r="C52" s="11"/>
      <c r="D52" s="11" t="s">
        <v>75</v>
      </c>
      <c r="E52" s="39">
        <f t="shared" si="16"/>
        <v>435645</v>
      </c>
      <c r="F52" s="39">
        <v>38455</v>
      </c>
      <c r="G52" s="39">
        <v>208295</v>
      </c>
      <c r="H52" s="39">
        <v>188895</v>
      </c>
      <c r="I52" s="39">
        <f t="shared" si="17"/>
        <v>5350</v>
      </c>
      <c r="J52" s="39">
        <f t="shared" si="18"/>
        <v>9783</v>
      </c>
      <c r="K52" s="39">
        <v>324</v>
      </c>
      <c r="L52" s="39">
        <v>404</v>
      </c>
      <c r="M52" s="39">
        <v>1636</v>
      </c>
      <c r="N52" s="39">
        <v>4088</v>
      </c>
      <c r="O52" s="39">
        <v>3390</v>
      </c>
      <c r="P52" s="39">
        <v>5291</v>
      </c>
    </row>
    <row r="53" spans="2:16" ht="12" customHeight="1">
      <c r="B53" s="12"/>
      <c r="C53" s="11"/>
      <c r="D53" s="11" t="s">
        <v>87</v>
      </c>
      <c r="E53" s="39">
        <f t="shared" si="16"/>
        <v>18819</v>
      </c>
      <c r="F53" s="39">
        <v>4515</v>
      </c>
      <c r="G53" s="39">
        <v>11355</v>
      </c>
      <c r="H53" s="39">
        <v>2949</v>
      </c>
      <c r="I53" s="39">
        <f t="shared" si="17"/>
        <v>138</v>
      </c>
      <c r="J53" s="39">
        <f t="shared" si="18"/>
        <v>177</v>
      </c>
      <c r="K53" s="39">
        <v>42</v>
      </c>
      <c r="L53" s="39">
        <v>32</v>
      </c>
      <c r="M53" s="39">
        <v>96</v>
      </c>
      <c r="N53" s="39">
        <v>122</v>
      </c>
      <c r="O53" s="40" t="s">
        <v>90</v>
      </c>
      <c r="P53" s="39">
        <v>23</v>
      </c>
    </row>
    <row r="54" spans="2:16" ht="12" customHeight="1">
      <c r="B54" s="12"/>
      <c r="C54" s="11"/>
      <c r="D54" s="11" t="s">
        <v>76</v>
      </c>
      <c r="E54" s="39">
        <f t="shared" si="16"/>
        <v>248850</v>
      </c>
      <c r="F54" s="39">
        <v>11170</v>
      </c>
      <c r="G54" s="39">
        <v>40715</v>
      </c>
      <c r="H54" s="39">
        <v>196965</v>
      </c>
      <c r="I54" s="39">
        <f t="shared" si="17"/>
        <v>3104</v>
      </c>
      <c r="J54" s="39">
        <f t="shared" si="18"/>
        <v>8640</v>
      </c>
      <c r="K54" s="39">
        <v>103</v>
      </c>
      <c r="L54" s="39">
        <v>124</v>
      </c>
      <c r="M54" s="39">
        <v>301</v>
      </c>
      <c r="N54" s="39">
        <v>445</v>
      </c>
      <c r="O54" s="39">
        <v>2700</v>
      </c>
      <c r="P54" s="39">
        <v>8071</v>
      </c>
    </row>
    <row r="55" spans="2:16" ht="12" customHeight="1">
      <c r="B55" s="12"/>
      <c r="C55" s="11"/>
      <c r="D55" s="11" t="s">
        <v>88</v>
      </c>
      <c r="E55" s="39">
        <f t="shared" si="16"/>
        <v>201875</v>
      </c>
      <c r="F55" s="39">
        <v>9255</v>
      </c>
      <c r="G55" s="39">
        <v>37475</v>
      </c>
      <c r="H55" s="39">
        <v>155145</v>
      </c>
      <c r="I55" s="39">
        <f t="shared" si="17"/>
        <v>3482</v>
      </c>
      <c r="J55" s="39">
        <f t="shared" si="18"/>
        <v>9247</v>
      </c>
      <c r="K55" s="39">
        <v>86</v>
      </c>
      <c r="L55" s="39">
        <v>146</v>
      </c>
      <c r="M55" s="39">
        <v>284</v>
      </c>
      <c r="N55" s="39">
        <v>521</v>
      </c>
      <c r="O55" s="39">
        <v>3112</v>
      </c>
      <c r="P55" s="39">
        <v>8580</v>
      </c>
    </row>
    <row r="56" spans="2:16" ht="12" customHeight="1">
      <c r="B56" s="12"/>
      <c r="C56" s="11"/>
      <c r="D56" s="11" t="s">
        <v>77</v>
      </c>
      <c r="E56" s="39">
        <f t="shared" si="16"/>
        <v>36905</v>
      </c>
      <c r="F56" s="39">
        <v>5660</v>
      </c>
      <c r="G56" s="39">
        <v>26555</v>
      </c>
      <c r="H56" s="39">
        <v>4690</v>
      </c>
      <c r="I56" s="39">
        <f t="shared" si="17"/>
        <v>233</v>
      </c>
      <c r="J56" s="39">
        <f t="shared" si="18"/>
        <v>262</v>
      </c>
      <c r="K56" s="39">
        <v>53</v>
      </c>
      <c r="L56" s="39">
        <v>65</v>
      </c>
      <c r="M56" s="39">
        <v>180</v>
      </c>
      <c r="N56" s="39">
        <v>197</v>
      </c>
      <c r="O56" s="40" t="s">
        <v>90</v>
      </c>
      <c r="P56" s="40" t="s">
        <v>90</v>
      </c>
    </row>
    <row r="57" spans="2:16" ht="12" customHeight="1">
      <c r="B57" s="12"/>
      <c r="C57" s="11"/>
      <c r="D57" s="11" t="s">
        <v>78</v>
      </c>
      <c r="E57" s="39">
        <f t="shared" si="16"/>
        <v>176194</v>
      </c>
      <c r="F57" s="39">
        <v>19450</v>
      </c>
      <c r="G57" s="39">
        <v>28140</v>
      </c>
      <c r="H57" s="39">
        <v>128604</v>
      </c>
      <c r="I57" s="39">
        <f t="shared" si="17"/>
        <v>2936</v>
      </c>
      <c r="J57" s="39">
        <f t="shared" si="18"/>
        <v>6722</v>
      </c>
      <c r="K57" s="39">
        <v>168</v>
      </c>
      <c r="L57" s="39">
        <v>165</v>
      </c>
      <c r="M57" s="39">
        <v>200</v>
      </c>
      <c r="N57" s="39">
        <v>492</v>
      </c>
      <c r="O57" s="39">
        <v>2568</v>
      </c>
      <c r="P57" s="39">
        <v>6065</v>
      </c>
    </row>
    <row r="58" spans="2:16" ht="12" customHeight="1">
      <c r="B58" s="13"/>
      <c r="C58" s="65" t="s">
        <v>79</v>
      </c>
      <c r="D58" s="65"/>
      <c r="E58" s="38">
        <f>SUM(E59:E65)</f>
        <v>3203580</v>
      </c>
      <c r="F58" s="38">
        <f aca="true" t="shared" si="19" ref="F58:M58">SUM(F59:F65)</f>
        <v>626175</v>
      </c>
      <c r="G58" s="38">
        <f t="shared" si="19"/>
        <v>2177785</v>
      </c>
      <c r="H58" s="38">
        <f>SUM(H59:H65)</f>
        <v>399620</v>
      </c>
      <c r="I58" s="38">
        <f t="shared" si="19"/>
        <v>21213</v>
      </c>
      <c r="J58" s="38">
        <f t="shared" si="19"/>
        <v>89611</v>
      </c>
      <c r="K58" s="38">
        <f t="shared" si="19"/>
        <v>5716</v>
      </c>
      <c r="L58" s="38">
        <f t="shared" si="19"/>
        <v>3971</v>
      </c>
      <c r="M58" s="38">
        <f t="shared" si="19"/>
        <v>15497</v>
      </c>
      <c r="N58" s="38">
        <f>SUM(N59:N65)</f>
        <v>17566</v>
      </c>
      <c r="O58" s="41" t="s">
        <v>90</v>
      </c>
      <c r="P58" s="38">
        <f>SUM(P59:P65)</f>
        <v>68074</v>
      </c>
    </row>
    <row r="59" spans="2:16" ht="12" customHeight="1">
      <c r="B59" s="13"/>
      <c r="C59" s="11"/>
      <c r="D59" s="11" t="s">
        <v>80</v>
      </c>
      <c r="E59" s="39">
        <f aca="true" t="shared" si="20" ref="E59:E65">SUM(F59,G59,H59,)</f>
        <v>612915</v>
      </c>
      <c r="F59" s="39">
        <v>76615</v>
      </c>
      <c r="G59" s="39">
        <v>476860</v>
      </c>
      <c r="H59" s="39">
        <v>59440</v>
      </c>
      <c r="I59" s="39">
        <f aca="true" t="shared" si="21" ref="I59:I65">SUM(K59,M59,O59)</f>
        <v>4439</v>
      </c>
      <c r="J59" s="39">
        <f aca="true" t="shared" si="22" ref="J59:J65">SUM(L59,N59,P59)</f>
        <v>3485</v>
      </c>
      <c r="K59" s="39">
        <v>686</v>
      </c>
      <c r="L59" s="39">
        <v>480</v>
      </c>
      <c r="M59" s="39">
        <v>3753</v>
      </c>
      <c r="N59" s="39">
        <v>2210</v>
      </c>
      <c r="O59" s="40" t="s">
        <v>90</v>
      </c>
      <c r="P59" s="39">
        <v>795</v>
      </c>
    </row>
    <row r="60" spans="2:16" ht="12" customHeight="1">
      <c r="B60" s="13"/>
      <c r="C60" s="11"/>
      <c r="D60" s="11" t="s">
        <v>81</v>
      </c>
      <c r="E60" s="39">
        <f t="shared" si="20"/>
        <v>302090</v>
      </c>
      <c r="F60" s="39">
        <v>42475</v>
      </c>
      <c r="G60" s="39">
        <v>217575</v>
      </c>
      <c r="H60" s="39">
        <v>42040</v>
      </c>
      <c r="I60" s="39">
        <f t="shared" si="21"/>
        <v>1867</v>
      </c>
      <c r="J60" s="39">
        <f t="shared" si="22"/>
        <v>12781</v>
      </c>
      <c r="K60" s="39">
        <v>397</v>
      </c>
      <c r="L60" s="39">
        <v>278</v>
      </c>
      <c r="M60" s="39">
        <v>1470</v>
      </c>
      <c r="N60" s="39">
        <v>1276</v>
      </c>
      <c r="O60" s="40" t="s">
        <v>90</v>
      </c>
      <c r="P60" s="39">
        <v>11227</v>
      </c>
    </row>
    <row r="61" spans="2:16" ht="12" customHeight="1">
      <c r="B61" s="13"/>
      <c r="C61" s="11"/>
      <c r="D61" s="11" t="s">
        <v>82</v>
      </c>
      <c r="E61" s="39">
        <f t="shared" si="20"/>
        <v>874735</v>
      </c>
      <c r="F61" s="39">
        <v>169335</v>
      </c>
      <c r="G61" s="39">
        <v>601260</v>
      </c>
      <c r="H61" s="39">
        <v>104140</v>
      </c>
      <c r="I61" s="39">
        <f t="shared" si="21"/>
        <v>5760</v>
      </c>
      <c r="J61" s="39">
        <f t="shared" si="22"/>
        <v>22801</v>
      </c>
      <c r="K61" s="39">
        <v>1554</v>
      </c>
      <c r="L61" s="39">
        <v>1048</v>
      </c>
      <c r="M61" s="39">
        <v>4206</v>
      </c>
      <c r="N61" s="39">
        <v>5354</v>
      </c>
      <c r="O61" s="40" t="s">
        <v>90</v>
      </c>
      <c r="P61" s="39">
        <v>16399</v>
      </c>
    </row>
    <row r="62" spans="2:16" ht="12" customHeight="1">
      <c r="B62" s="13"/>
      <c r="C62" s="11"/>
      <c r="D62" s="11" t="s">
        <v>83</v>
      </c>
      <c r="E62" s="39">
        <f t="shared" si="20"/>
        <v>504515</v>
      </c>
      <c r="F62" s="39">
        <v>105295</v>
      </c>
      <c r="G62" s="39">
        <v>322095</v>
      </c>
      <c r="H62" s="39">
        <v>77125</v>
      </c>
      <c r="I62" s="39">
        <f t="shared" si="21"/>
        <v>3122</v>
      </c>
      <c r="J62" s="39">
        <f t="shared" si="22"/>
        <v>15654</v>
      </c>
      <c r="K62" s="39">
        <v>1003</v>
      </c>
      <c r="L62" s="39">
        <v>773</v>
      </c>
      <c r="M62" s="39">
        <v>2119</v>
      </c>
      <c r="N62" s="39">
        <v>2761</v>
      </c>
      <c r="O62" s="40" t="s">
        <v>90</v>
      </c>
      <c r="P62" s="39">
        <v>12120</v>
      </c>
    </row>
    <row r="63" spans="2:16" ht="12" customHeight="1">
      <c r="B63" s="13"/>
      <c r="C63" s="11"/>
      <c r="D63" s="11" t="s">
        <v>84</v>
      </c>
      <c r="E63" s="39">
        <f t="shared" si="20"/>
        <v>653990</v>
      </c>
      <c r="F63" s="39">
        <v>141645</v>
      </c>
      <c r="G63" s="39">
        <v>433610</v>
      </c>
      <c r="H63" s="39">
        <v>78735</v>
      </c>
      <c r="I63" s="39">
        <f t="shared" si="21"/>
        <v>4408</v>
      </c>
      <c r="J63" s="39">
        <f t="shared" si="22"/>
        <v>20778</v>
      </c>
      <c r="K63" s="39">
        <v>1250</v>
      </c>
      <c r="L63" s="39">
        <v>878</v>
      </c>
      <c r="M63" s="39">
        <v>3158</v>
      </c>
      <c r="N63" s="39">
        <v>4299</v>
      </c>
      <c r="O63" s="40" t="s">
        <v>90</v>
      </c>
      <c r="P63" s="39">
        <v>15601</v>
      </c>
    </row>
    <row r="64" spans="2:16" ht="12" customHeight="1">
      <c r="B64" s="13"/>
      <c r="C64" s="11"/>
      <c r="D64" s="11" t="s">
        <v>85</v>
      </c>
      <c r="E64" s="39">
        <f t="shared" si="20"/>
        <v>252130</v>
      </c>
      <c r="F64" s="39">
        <v>89890</v>
      </c>
      <c r="G64" s="39">
        <v>125260</v>
      </c>
      <c r="H64" s="39">
        <v>36980</v>
      </c>
      <c r="I64" s="39">
        <f t="shared" si="21"/>
        <v>1579</v>
      </c>
      <c r="J64" s="39">
        <f t="shared" si="22"/>
        <v>13719</v>
      </c>
      <c r="K64" s="39">
        <v>794</v>
      </c>
      <c r="L64" s="39">
        <v>475</v>
      </c>
      <c r="M64" s="39">
        <v>785</v>
      </c>
      <c r="N64" s="39">
        <v>1312</v>
      </c>
      <c r="O64" s="40" t="s">
        <v>90</v>
      </c>
      <c r="P64" s="39">
        <v>11932</v>
      </c>
    </row>
    <row r="65" spans="2:16" ht="12" customHeight="1">
      <c r="B65" s="12"/>
      <c r="C65" s="11"/>
      <c r="D65" s="46" t="s">
        <v>89</v>
      </c>
      <c r="E65" s="39">
        <f t="shared" si="20"/>
        <v>3205</v>
      </c>
      <c r="F65" s="40">
        <v>920</v>
      </c>
      <c r="G65" s="40">
        <v>1125</v>
      </c>
      <c r="H65" s="40">
        <v>1160</v>
      </c>
      <c r="I65" s="39">
        <f t="shared" si="21"/>
        <v>38</v>
      </c>
      <c r="J65" s="39">
        <f t="shared" si="22"/>
        <v>393</v>
      </c>
      <c r="K65" s="40">
        <v>32</v>
      </c>
      <c r="L65" s="40">
        <v>39</v>
      </c>
      <c r="M65" s="40">
        <v>6</v>
      </c>
      <c r="N65" s="40">
        <v>354</v>
      </c>
      <c r="O65" s="40" t="s">
        <v>90</v>
      </c>
      <c r="P65" s="40" t="s">
        <v>90</v>
      </c>
    </row>
    <row r="66" spans="2:16" ht="12" customHeight="1">
      <c r="B66" s="42"/>
      <c r="C66" s="63" t="s">
        <v>86</v>
      </c>
      <c r="D66" s="64"/>
      <c r="E66" s="38">
        <f aca="true" t="shared" si="23" ref="E66:N66">SUM(E67:E67)</f>
        <v>645850</v>
      </c>
      <c r="F66" s="38">
        <f t="shared" si="23"/>
        <v>106945</v>
      </c>
      <c r="G66" s="38">
        <f t="shared" si="23"/>
        <v>457570</v>
      </c>
      <c r="H66" s="38">
        <f t="shared" si="23"/>
        <v>81335</v>
      </c>
      <c r="I66" s="38">
        <f t="shared" si="23"/>
        <v>4348</v>
      </c>
      <c r="J66" s="38">
        <f t="shared" si="23"/>
        <v>10564</v>
      </c>
      <c r="K66" s="38">
        <f t="shared" si="23"/>
        <v>943</v>
      </c>
      <c r="L66" s="38">
        <f t="shared" si="23"/>
        <v>745</v>
      </c>
      <c r="M66" s="38">
        <f t="shared" si="23"/>
        <v>3405</v>
      </c>
      <c r="N66" s="38">
        <f t="shared" si="23"/>
        <v>6382</v>
      </c>
      <c r="O66" s="41" t="s">
        <v>90</v>
      </c>
      <c r="P66" s="38">
        <f>SUM(P67:P67)</f>
        <v>3437</v>
      </c>
    </row>
    <row r="67" spans="2:16" ht="12" customHeight="1">
      <c r="B67" s="13"/>
      <c r="C67" s="11"/>
      <c r="D67" s="11" t="s">
        <v>103</v>
      </c>
      <c r="E67" s="39">
        <f>SUM(F67,G67,H67,)</f>
        <v>645850</v>
      </c>
      <c r="F67" s="39">
        <v>106945</v>
      </c>
      <c r="G67" s="39">
        <v>457570</v>
      </c>
      <c r="H67" s="39">
        <v>81335</v>
      </c>
      <c r="I67" s="39">
        <f>SUM(K67,M67,O67)</f>
        <v>4348</v>
      </c>
      <c r="J67" s="39">
        <f>SUM(L67,N67,P67)</f>
        <v>10564</v>
      </c>
      <c r="K67" s="39">
        <v>943</v>
      </c>
      <c r="L67" s="39">
        <v>745</v>
      </c>
      <c r="M67" s="39">
        <v>3405</v>
      </c>
      <c r="N67" s="39">
        <v>6382</v>
      </c>
      <c r="O67" s="40" t="s">
        <v>90</v>
      </c>
      <c r="P67" s="39">
        <v>3437</v>
      </c>
    </row>
    <row r="68" spans="3:4" ht="12" customHeight="1">
      <c r="C68" s="32"/>
      <c r="D68" s="32"/>
    </row>
    <row r="69" spans="2:4" ht="12" customHeight="1">
      <c r="B69" s="43" t="s">
        <v>106</v>
      </c>
      <c r="C69" s="6"/>
      <c r="D69" s="6"/>
    </row>
  </sheetData>
  <mergeCells count="17">
    <mergeCell ref="B6:D6"/>
    <mergeCell ref="B7:D7"/>
    <mergeCell ref="C8:D8"/>
    <mergeCell ref="C50:D50"/>
    <mergeCell ref="C12:D12"/>
    <mergeCell ref="C25:D25"/>
    <mergeCell ref="C36:D36"/>
    <mergeCell ref="C58:D58"/>
    <mergeCell ref="C66:D66"/>
    <mergeCell ref="I3:P3"/>
    <mergeCell ref="E3:H3"/>
    <mergeCell ref="E4:H4"/>
    <mergeCell ref="O4:P4"/>
    <mergeCell ref="I4:J4"/>
    <mergeCell ref="K4:L4"/>
    <mergeCell ref="M4:N4"/>
    <mergeCell ref="B3:D5"/>
  </mergeCells>
  <dataValidations count="1">
    <dataValidation allowBlank="1" showInputMessage="1" showErrorMessage="1" imeMode="on" sqref="B3 B1 B6 D1 C1:C2 C67:D69 D51:D64 C36:C66 D37:D49 C26:D35 D13:D24 C12:C25 C8:D11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1999-08-23T04:48:39Z</cp:lastPrinted>
  <dcterms:created xsi:type="dcterms:W3CDTF">1999-06-28T05:42:21Z</dcterms:created>
  <dcterms:modified xsi:type="dcterms:W3CDTF">2003-01-24T02:46:02Z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